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drawings/drawing14.xml" ContentType="application/vnd.openxmlformats-officedocument.drawingml.chartshapes+xml"/>
  <Override PartName="/xl/charts/chart10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drawings/drawing17.xml" ContentType="application/vnd.openxmlformats-officedocument.drawing+xml"/>
  <Override PartName="/xl/charts/chart12.xml" ContentType="application/vnd.openxmlformats-officedocument.drawingml.chart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harts/chart14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5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6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7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8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9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20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1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22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23.xml" ContentType="application/vnd.openxmlformats-officedocument.drawingml.chart+xml"/>
  <Override PartName="/xl/drawings/drawing39.xml" ContentType="application/vnd.openxmlformats-officedocument.drawing+xml"/>
  <Override PartName="/xl/charts/chart24.xml" ContentType="application/vnd.openxmlformats-officedocument.drawingml.chart+xml"/>
  <Override PartName="/xl/drawings/drawing40.xml" ContentType="application/vnd.openxmlformats-officedocument.drawing+xml"/>
  <Override PartName="/xl/charts/chart25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7.xml" ContentType="application/vnd.openxmlformats-officedocument.drawing+xml"/>
  <Override PartName="/xl/charts/chart2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8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drawings/drawing49.xml" ContentType="application/vnd.openxmlformats-officedocument.drawing+xml"/>
  <Override PartName="/xl/charts/chart32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33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34.xml" ContentType="application/vnd.openxmlformats-officedocument.drawingml.chart+xml"/>
  <Override PartName="/xl/drawings/drawing54.xml" ContentType="application/vnd.openxmlformats-officedocument.drawing+xml"/>
  <Override PartName="/xl/charts/chart3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5.xml" ContentType="application/vnd.openxmlformats-officedocument.drawing+xml"/>
  <Override PartName="/xl/charts/chart3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6.xml" ContentType="application/vnd.openxmlformats-officedocument.drawing+xml"/>
  <Override PartName="/xl/charts/chart3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3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59.xml" ContentType="application/vnd.openxmlformats-officedocument.drawing+xml"/>
  <Override PartName="/xl/charts/chart39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0.xml" ContentType="application/vnd.openxmlformats-officedocument.drawing+xml"/>
  <Override PartName="/xl/charts/chart40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61.xml" ContentType="application/vnd.openxmlformats-officedocument.drawing+xml"/>
  <Override PartName="/xl/charts/chart41.xml" ContentType="application/vnd.openxmlformats-officedocument.drawingml.chart+xml"/>
  <Override PartName="/xl/drawings/drawing62.xml" ContentType="application/vnd.openxmlformats-officedocument.drawing+xml"/>
  <Override PartName="/xl/charts/chart4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63.xml" ContentType="application/vnd.openxmlformats-officedocument.drawing+xml"/>
  <Override PartName="/xl/charts/chart43.xml" ContentType="application/vnd.openxmlformats-officedocument.drawingml.chart+xml"/>
  <Override PartName="/xl/drawings/drawing64.xml" ContentType="application/vnd.openxmlformats-officedocument.drawing+xml"/>
  <Override PartName="/xl/charts/chart44.xml" ContentType="application/vnd.openxmlformats-officedocument.drawingml.chart+xml"/>
  <Override PartName="/xl/drawings/drawing65.xml" ContentType="application/vnd.openxmlformats-officedocument.drawing+xml"/>
  <Override PartName="/xl/charts/chart45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46.xml" ContentType="application/vnd.openxmlformats-officedocument.drawingml.chart+xml"/>
  <Override PartName="/xl/drawings/drawing68.xml" ContentType="application/vnd.openxmlformats-officedocument.drawing+xml"/>
  <Override PartName="/xl/charts/chart4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69.xml" ContentType="application/vnd.openxmlformats-officedocument.drawingml.chartshapes+xml"/>
  <Override PartName="/xl/drawings/drawing70.xml" ContentType="application/vnd.openxmlformats-officedocument.drawing+xml"/>
  <Override PartName="/xl/charts/chart48.xml" ContentType="application/vnd.openxmlformats-officedocument.drawingml.chart+xml"/>
  <Override PartName="/xl/drawings/drawing71.xml" ContentType="application/vnd.openxmlformats-officedocument.drawingml.chartshapes+xml"/>
  <Override PartName="/xl/drawings/drawing72.xml" ContentType="application/vnd.openxmlformats-officedocument.drawing+xml"/>
  <Override PartName="/xl/charts/chart49.xml" ContentType="application/vnd.openxmlformats-officedocument.drawingml.chart+xml"/>
  <Override PartName="/xl/drawings/drawing73.xml" ContentType="application/vnd.openxmlformats-officedocument.drawing+xml"/>
  <Override PartName="/xl/charts/chart50.xml" ContentType="application/vnd.openxmlformats-officedocument.drawingml.chart+xml"/>
  <Override PartName="/xl/drawings/drawing74.xml" ContentType="application/vnd.openxmlformats-officedocument.drawingml.chartshapes+xml"/>
  <Override PartName="/xl/charts/chart51.xml" ContentType="application/vnd.openxmlformats-officedocument.drawingml.chart+xml"/>
  <Override PartName="/xl/drawings/drawing75.xml" ContentType="application/vnd.openxmlformats-officedocument.drawingml.chartshapes+xml"/>
  <Override PartName="/xl/charts/chart52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53.xml" ContentType="application/vnd.openxmlformats-officedocument.drawingml.chart+xml"/>
  <Override PartName="/xl/drawings/drawing78.xml" ContentType="application/vnd.openxmlformats-officedocument.drawing+xml"/>
  <Override PartName="/xl/charts/chart54.xml" ContentType="application/vnd.openxmlformats-officedocument.drawingml.chart+xml"/>
  <Override PartName="/xl/theme/themeOverride1.xml" ContentType="application/vnd.openxmlformats-officedocument.themeOverride+xml"/>
  <Override PartName="/xl/drawings/drawing79.xml" ContentType="application/vnd.openxmlformats-officedocument.drawingml.chartshapes+xml"/>
  <Override PartName="/xl/drawings/drawing80.xml" ContentType="application/vnd.openxmlformats-officedocument.drawing+xml"/>
  <Override PartName="/xl/charts/chart55.xml" ContentType="application/vnd.openxmlformats-officedocument.drawingml.chart+xml"/>
  <Override PartName="/xl/drawings/drawing81.xml" ContentType="application/vnd.openxmlformats-officedocument.drawing+xml"/>
  <Override PartName="/xl/charts/chart56.xml" ContentType="application/vnd.openxmlformats-officedocument.drawingml.chart+xml"/>
  <Override PartName="/xl/drawings/drawing82.xml" ContentType="application/vnd.openxmlformats-officedocument.drawing+xml"/>
  <Override PartName="/xl/charts/chart57.xml" ContentType="application/vnd.openxmlformats-officedocument.drawingml.chart+xml"/>
  <Override PartName="/xl/drawings/drawing83.xml" ContentType="application/vnd.openxmlformats-officedocument.drawingml.chartshapes+xml"/>
  <Override PartName="/xl/drawings/drawing84.xml" ContentType="application/vnd.openxmlformats-officedocument.drawing+xml"/>
  <Override PartName="/xl/charts/chart58.xml" ContentType="application/vnd.openxmlformats-officedocument.drawingml.chart+xml"/>
  <Override PartName="/xl/drawings/drawing85.xml" ContentType="application/vnd.openxmlformats-officedocument.drawing+xml"/>
  <Override PartName="/xl/charts/chart59.xml" ContentType="application/vnd.openxmlformats-officedocument.drawingml.chart+xml"/>
  <Override PartName="/xl/drawings/drawing86.xml" ContentType="application/vnd.openxmlformats-officedocument.drawing+xml"/>
  <Override PartName="/xl/charts/chart60.xml" ContentType="application/vnd.openxmlformats-officedocument.drawingml.chart+xml"/>
  <Override PartName="/xl/drawings/drawing87.xml" ContentType="application/vnd.openxmlformats-officedocument.drawingml.chartshapes+xml"/>
  <Override PartName="/xl/drawings/drawing88.xml" ContentType="application/vnd.openxmlformats-officedocument.drawing+xml"/>
  <Override PartName="/xl/charts/chart61.xml" ContentType="application/vnd.openxmlformats-officedocument.drawingml.chart+xml"/>
  <Override PartName="/xl/drawings/drawing89.xml" ContentType="application/vnd.openxmlformats-officedocument.drawing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90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drawings/drawing91.xml" ContentType="application/vnd.openxmlformats-officedocument.drawingml.chartshapes+xml"/>
  <Override PartName="/xl/charts/chart75.xml" ContentType="application/vnd.openxmlformats-officedocument.drawingml.chart+xml"/>
  <Override PartName="/xl/drawings/drawing92.xml" ContentType="application/vnd.openxmlformats-officedocument.drawingml.chartshapes+xml"/>
  <Override PartName="/xl/drawings/drawing93.xml" ContentType="application/vnd.openxmlformats-officedocument.drawing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drawings/drawing94.xml" ContentType="application/vnd.openxmlformats-officedocument.drawingml.chartshapes+xml"/>
  <Override PartName="/xl/charts/chart86.xml" ContentType="application/vnd.openxmlformats-officedocument.drawingml.chart+xml"/>
  <Override PartName="/xl/drawings/drawing95.xml" ContentType="application/vnd.openxmlformats-officedocument.drawing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drawings/drawing96.xml" ContentType="application/vnd.openxmlformats-officedocument.drawing+xml"/>
  <Override PartName="/xl/charts/chart98.xml" ContentType="application/vnd.openxmlformats-officedocument.drawingml.chart+xml"/>
  <Override PartName="/xl/drawings/drawing9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Diffusion\Bilan annuel\2025\"/>
    </mc:Choice>
  </mc:AlternateContent>
  <xr:revisionPtr revIDLastSave="0" documentId="13_ncr:1_{A2ED801B-E27E-46DF-BE97-CFFA179FA104}" xr6:coauthVersionLast="47" xr6:coauthVersionMax="47" xr10:uidLastSave="{00000000-0000-0000-0000-000000000000}"/>
  <bookViews>
    <workbookView xWindow="-120" yWindow="-120" windowWidth="25440" windowHeight="15270" firstSheet="10" activeTab="10" xr2:uid="{00000000-000D-0000-FFFF-FFFF00000000}"/>
  </bookViews>
  <sheets>
    <sheet name="Oleopro_annex_Lait_G6B" sheetId="6963" state="hidden" r:id="rId1"/>
    <sheet name="Oleopro_annex_Legumes_G1Bis" sheetId="7013" state="hidden" r:id="rId2"/>
    <sheet name="Legumes_G1Bis (2)" sheetId="7023" state="hidden" r:id="rId3"/>
    <sheet name="Lait_G6B (2)" sheetId="7024" state="hidden" r:id="rId4"/>
    <sheet name="Oleopro_Legumes_G1Bis" sheetId="7029" state="hidden" r:id="rId5"/>
    <sheet name="Oleopro_Lait_G6B" sheetId="7030" state="hidden" r:id="rId6"/>
    <sheet name="Cereales_annex_Legumes_G1Bis" sheetId="7033" state="hidden" r:id="rId7"/>
    <sheet name="Cereales_annex_Lait_G6B" sheetId="7034" state="hidden" r:id="rId8"/>
    <sheet name="Cereales_Legumes_G1Bis" sheetId="7039" state="hidden" r:id="rId9"/>
    <sheet name="Cereales_Lait_G6B" sheetId="7040" state="hidden" r:id="rId10"/>
    <sheet name="Sommaire" sheetId="7046" r:id="rId11"/>
    <sheet name="climato_G1" sheetId="7045" r:id="rId12"/>
    <sheet name="climato_G2" sheetId="7044" r:id="rId13"/>
    <sheet name="climato_G3" sheetId="7043" r:id="rId14"/>
    <sheet name="climato_G4" sheetId="7042" r:id="rId15"/>
    <sheet name="climato_annex_Temp-précipit" sheetId="7041" r:id="rId16"/>
    <sheet name="Cereales_G1" sheetId="7038" r:id="rId17"/>
    <sheet name="Cereales_G2" sheetId="7037" r:id="rId18"/>
    <sheet name="Cereales_G3" sheetId="7036" r:id="rId19"/>
    <sheet name="Cereales_G4" sheetId="7035" r:id="rId20"/>
    <sheet name="Cereales_annex_Surf-Rend-Prod" sheetId="7032" r:id="rId21"/>
    <sheet name="Cereales_annex_Prod-Reg" sheetId="7031" r:id="rId22"/>
    <sheet name="Oleopro_G1" sheetId="7028" r:id="rId23"/>
    <sheet name="Oleopro_G2" sheetId="7027" r:id="rId24"/>
    <sheet name="Oleopro_G3" sheetId="7026" r:id="rId25"/>
    <sheet name="Oleopro_G4" sheetId="7025" r:id="rId26"/>
    <sheet name="Oleopro_annex_Surf-Rend-Prod" sheetId="7022" r:id="rId27"/>
    <sheet name="Oleopro_annex_Prod_Reg" sheetId="7021" r:id="rId28"/>
    <sheet name="Fruits_G1" sheetId="7020" r:id="rId29"/>
    <sheet name="Fruits_G2" sheetId="7019" r:id="rId30"/>
    <sheet name="Fruits_G3" sheetId="7018" r:id="rId31"/>
    <sheet name="Fruits_G4" sheetId="7017" r:id="rId32"/>
    <sheet name="Fruits_annex_Prix" sheetId="7016" r:id="rId33"/>
    <sheet name="Fruits_annex_Com_ext" sheetId="7015" r:id="rId34"/>
    <sheet name="Legumes_G1" sheetId="7014" r:id="rId35"/>
    <sheet name="Legumes_G2" sheetId="7012" r:id="rId36"/>
    <sheet name="Legumes_G3" sheetId="7011" r:id="rId37"/>
    <sheet name="Legumes_G4" sheetId="7010" r:id="rId38"/>
    <sheet name="Legumes_annex_Prix" sheetId="7009" r:id="rId39"/>
    <sheet name="Legumes_annex_Commerce ext" sheetId="7008" r:id="rId40"/>
    <sheet name="Vins_G1" sheetId="7007" r:id="rId41"/>
    <sheet name="Vins_G2" sheetId="7006" r:id="rId42"/>
    <sheet name="Vins_G3" sheetId="7005" r:id="rId43"/>
    <sheet name="Vins_G4" sheetId="7004" r:id="rId44"/>
    <sheet name="Vins_annex_Recolte" sheetId="7003" r:id="rId45"/>
    <sheet name="Vins_annex_Rec-par-dep" sheetId="7002" r:id="rId46"/>
    <sheet name="Vins_annex_Comex" sheetId="7001" r:id="rId47"/>
    <sheet name="Vins_annex_Prix" sheetId="7000" r:id="rId48"/>
    <sheet name="Bovins_G1" sheetId="6999" r:id="rId49"/>
    <sheet name="Bovins_G2" sheetId="6998" r:id="rId50"/>
    <sheet name="Bovins_G3" sheetId="6997" r:id="rId51"/>
    <sheet name="Bovins_G4" sheetId="6996" r:id="rId52"/>
    <sheet name="Bovins_annex_Prod" sheetId="6995" r:id="rId53"/>
    <sheet name="Bovins_annex_Exp_Viande" sheetId="6994" r:id="rId54"/>
    <sheet name="Bovins_annex_Imp_viande" sheetId="6993" r:id="rId55"/>
    <sheet name="Bovins_annex_Export_Broutards" sheetId="6992" r:id="rId56"/>
    <sheet name="Bovins_annex_Cotations" sheetId="6991" r:id="rId57"/>
    <sheet name="Bovins_annex_Cotations_broutard" sheetId="7048" r:id="rId58"/>
    <sheet name="Bovins_annex_Conso" sheetId="6990" r:id="rId59"/>
    <sheet name="Ovins_G1" sheetId="6989" r:id="rId60"/>
    <sheet name="Ovins_G2" sheetId="6988" r:id="rId61"/>
    <sheet name="Ovins_G3" sheetId="6987" r:id="rId62"/>
    <sheet name="Ovins_G4" sheetId="6986" r:id="rId63"/>
    <sheet name="Ovins_annex_Abatt_Comext" sheetId="6983" r:id="rId64"/>
    <sheet name="Ovins_annex_coûts_Prod" sheetId="6984" r:id="rId65"/>
    <sheet name="Porcs_G1" sheetId="6982" r:id="rId66"/>
    <sheet name="Porcs_G2" sheetId="6980" r:id="rId67"/>
    <sheet name="Porcs_G3" sheetId="6979" r:id="rId68"/>
    <sheet name="Porcs_G4" sheetId="6981" r:id="rId69"/>
    <sheet name="Porcs_annex_Abatt-Prod" sheetId="6978" r:id="rId70"/>
    <sheet name="Porcs_annex_Comext" sheetId="6977" r:id="rId71"/>
    <sheet name="Volailles_G1" sheetId="6975" r:id="rId72"/>
    <sheet name="Volailles_G2" sheetId="6974" r:id="rId73"/>
    <sheet name="Volailles_G3" sheetId="6973" r:id="rId74"/>
    <sheet name="Volailles_G4" sheetId="6972" r:id="rId75"/>
    <sheet name="Volailles_annex_Abat-Prod-Vol" sheetId="6971" r:id="rId76"/>
    <sheet name="Volailles_annex_Comex_Vol" sheetId="6970" r:id="rId77"/>
    <sheet name="Volailles_annex_Prod_Oeufs" sheetId="6969" r:id="rId78"/>
    <sheet name="Volailles_annex_Comext_Oeufs" sheetId="6968" r:id="rId79"/>
    <sheet name="Lait_G1" sheetId="6967" r:id="rId80"/>
    <sheet name="Lait_G2" sheetId="6966" r:id="rId81"/>
    <sheet name="Lait_G3" sheetId="6965" r:id="rId82"/>
    <sheet name="Lait_G4" sheetId="6964" r:id="rId83"/>
    <sheet name="Lait_annex_Collecte" sheetId="6962" r:id="rId84"/>
    <sheet name="Lait_annex_Fabric et conso" sheetId="6961" r:id="rId85"/>
    <sheet name="Lait_annex_Comext " sheetId="6960" r:id="rId86"/>
    <sheet name="Intrants_G1" sheetId="6959" r:id="rId87"/>
    <sheet name="Intrants_G2" sheetId="6958" r:id="rId88"/>
    <sheet name="Intrants_G3" sheetId="6957" r:id="rId89"/>
    <sheet name="Intrants_G4" sheetId="6956" r:id="rId90"/>
    <sheet name="Intrants_annex_Prix" sheetId="6955" r:id="rId91"/>
    <sheet name="Intrants_annex_Ipampa_Otex" sheetId="6954" r:id="rId92"/>
    <sheet name="Intrants_annex_Prod_aliments" sheetId="6953" r:id="rId93"/>
    <sheet name="Intrants_annex_Livr_engrais" sheetId="6952" r:id="rId94"/>
    <sheet name="CE_g1" sheetId="6951" r:id="rId95"/>
    <sheet name="CE_g2" sheetId="6950" r:id="rId96"/>
    <sheet name="CE_g3" sheetId="6949" r:id="rId97"/>
    <sheet name="CE_g4" sheetId="6948" r:id="rId98"/>
    <sheet name="CE_annex_UE-Pays tiers" sheetId="6946" r:id="rId99"/>
    <sheet name="CE_annex_Produits bruts" sheetId="6945" r:id="rId100"/>
    <sheet name="CE_annex_Produits transformés" sheetId="6944" r:id="rId101"/>
  </sheets>
  <externalReferences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</externalReferences>
  <definedNames>
    <definedName name="Excel_BuiltIn__FilterDatabase_4" localSheetId="11">[1]DEP!$A$1:$H$91</definedName>
    <definedName name="Excel_BuiltIn__FilterDatabase_4" localSheetId="12">[1]DEP!$A$1:$H$91</definedName>
    <definedName name="Excel_BuiltIn__FilterDatabase_4" localSheetId="13">[1]DEP!$A$1:$H$91</definedName>
    <definedName name="Excel_BuiltIn__FilterDatabase_4" localSheetId="14">[1]DEP!$A$1:$H$91</definedName>
    <definedName name="Excel_BuiltIn__FilterDatabase_4" localSheetId="10">[1]DEP!$A$1:$H$91</definedName>
    <definedName name="Excel_BuiltIn__FilterDatabase_4">[2]DEP!$A$1:$H$91</definedName>
    <definedName name="Excel_BuiltIn__FilterDatabase_5" localSheetId="11">'[1]Prairies permanentes'!$A$1:$R$209</definedName>
    <definedName name="Excel_BuiltIn__FilterDatabase_5" localSheetId="12">'[1]Prairies permanentes'!$A$1:$R$209</definedName>
    <definedName name="Excel_BuiltIn__FilterDatabase_5" localSheetId="13">'[1]Prairies permanentes'!$A$1:$R$209</definedName>
    <definedName name="Excel_BuiltIn__FilterDatabase_5" localSheetId="14">'[1]Prairies permanentes'!$A$1:$R$209</definedName>
    <definedName name="Excel_BuiltIn__FilterDatabase_5" localSheetId="10">'[1]Prairies permanentes'!$A$1:$R$209</definedName>
    <definedName name="Excel_BuiltIn__FilterDatabase_5">'[2]Prairies permanentes'!$A$1:$R$209</definedName>
    <definedName name="_xlnm.Print_Titles">"Graphique 2"</definedName>
    <definedName name="normRR" localSheetId="11">#REF!</definedName>
    <definedName name="normRR" localSheetId="12">#REF!</definedName>
    <definedName name="normRR" localSheetId="13">#REF!</definedName>
    <definedName name="normRR" localSheetId="14">#REF!</definedName>
    <definedName name="normRR" localSheetId="10">#REF!</definedName>
    <definedName name="normRR">#REF!</definedName>
    <definedName name="normTM" localSheetId="11">#REF!</definedName>
    <definedName name="normTM" localSheetId="12">#REF!</definedName>
    <definedName name="normTM" localSheetId="13">#REF!</definedName>
    <definedName name="normTM" localSheetId="14">#REF!</definedName>
    <definedName name="normTM" localSheetId="10">#REF!</definedName>
    <definedName name="normTM">#REF!</definedName>
    <definedName name="_xlnm.Print_Area">"Graphique 2"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6951" l="1"/>
  <c r="I9" i="6951"/>
  <c r="H9" i="6951"/>
  <c r="G9" i="6951"/>
  <c r="F9" i="6951"/>
  <c r="E9" i="6951"/>
  <c r="D9" i="6951"/>
  <c r="E14" i="6964"/>
  <c r="D14" i="6964"/>
  <c r="C14" i="6964"/>
  <c r="B14" i="6964"/>
  <c r="I4" i="6981"/>
  <c r="Q50" i="6983"/>
  <c r="R50" i="6983" s="1"/>
  <c r="P50" i="6983"/>
  <c r="O50" i="6983"/>
  <c r="N50" i="6983"/>
  <c r="M50" i="6983"/>
  <c r="L50" i="6983"/>
  <c r="G50" i="6983"/>
  <c r="I50" i="6983" s="1"/>
  <c r="F50" i="6983"/>
  <c r="E50" i="6983"/>
  <c r="D50" i="6983"/>
  <c r="C50" i="6983"/>
  <c r="R49" i="6983"/>
  <c r="I49" i="6983"/>
  <c r="R48" i="6983"/>
  <c r="I48" i="6983"/>
  <c r="R47" i="6983"/>
  <c r="I47" i="6983"/>
  <c r="R46" i="6983"/>
  <c r="I46" i="6983"/>
  <c r="R45" i="6983"/>
  <c r="I45" i="6983"/>
  <c r="R44" i="6983"/>
  <c r="I44" i="6983"/>
  <c r="Q37" i="6983"/>
  <c r="R37" i="6983" s="1"/>
  <c r="P37" i="6983"/>
  <c r="O37" i="6983"/>
  <c r="N37" i="6983"/>
  <c r="M37" i="6983"/>
  <c r="L37" i="6983"/>
  <c r="G37" i="6983"/>
  <c r="I37" i="6983" s="1"/>
  <c r="F37" i="6983"/>
  <c r="E37" i="6983"/>
  <c r="D37" i="6983"/>
  <c r="C37" i="6983"/>
  <c r="R36" i="6983"/>
  <c r="I36" i="6983"/>
  <c r="R35" i="6983"/>
  <c r="I35" i="6983"/>
  <c r="R34" i="6983"/>
  <c r="I34" i="6983"/>
  <c r="R33" i="6983"/>
  <c r="I33" i="6983"/>
  <c r="R32" i="6983"/>
  <c r="I32" i="6983"/>
  <c r="R31" i="6983"/>
  <c r="I31" i="6983"/>
  <c r="A12" i="7003" l="1"/>
  <c r="H35" i="7015"/>
  <c r="G35" i="7015"/>
  <c r="F35" i="7015"/>
  <c r="E35" i="7015"/>
  <c r="D35" i="7015"/>
  <c r="C35" i="7015"/>
  <c r="I7" i="7031" l="1"/>
  <c r="H7" i="7031"/>
  <c r="G7" i="7031"/>
  <c r="F7" i="7031"/>
  <c r="K8" i="7032"/>
  <c r="I8" i="7032"/>
  <c r="H8" i="7032"/>
  <c r="G8" i="7032"/>
  <c r="I7" i="7032"/>
  <c r="H7" i="7032"/>
  <c r="G7" i="7032"/>
  <c r="E8" i="7039" l="1"/>
  <c r="E7" i="7039"/>
  <c r="E6" i="7039"/>
  <c r="E5" i="7039"/>
  <c r="E8" i="7033"/>
  <c r="E7" i="7033"/>
  <c r="E6" i="7033"/>
  <c r="E5" i="7033"/>
  <c r="E8" i="7029"/>
  <c r="E7" i="7029"/>
  <c r="E6" i="7029"/>
  <c r="E5" i="7029"/>
  <c r="E8" i="7023"/>
  <c r="E7" i="7023"/>
  <c r="E6" i="7023"/>
  <c r="E5" i="7023"/>
  <c r="E8" i="7013"/>
  <c r="E7" i="7013"/>
  <c r="E6" i="7013"/>
  <c r="E5" i="7013"/>
</calcChain>
</file>

<file path=xl/sharedStrings.xml><?xml version="1.0" encoding="utf-8"?>
<sst xmlns="http://schemas.openxmlformats.org/spreadsheetml/2006/main" count="2490" uniqueCount="1142">
  <si>
    <t>Production</t>
  </si>
  <si>
    <t>%</t>
  </si>
  <si>
    <t>Aliments pour animaux</t>
  </si>
  <si>
    <t>Total</t>
  </si>
  <si>
    <t>2019</t>
  </si>
  <si>
    <t>2020</t>
  </si>
  <si>
    <t>* Sur les 9 premiers mois de chaque année</t>
  </si>
  <si>
    <t>Million d'euros</t>
  </si>
  <si>
    <t>Produits CPF4</t>
  </si>
  <si>
    <t>Importations</t>
  </si>
  <si>
    <t>Exportations</t>
  </si>
  <si>
    <t>Solde</t>
  </si>
  <si>
    <t>2021</t>
  </si>
  <si>
    <t>IAA, TABACS</t>
  </si>
  <si>
    <t>Viandes, prod. de l'abattage</t>
  </si>
  <si>
    <t xml:space="preserve">     Viande bovine </t>
  </si>
  <si>
    <t xml:space="preserve">     Viande porcine</t>
  </si>
  <si>
    <t xml:space="preserve">     Volaille </t>
  </si>
  <si>
    <t>Prod. préparés de la pêche</t>
  </si>
  <si>
    <t>Prod. à base de fruits &amp; lég.</t>
  </si>
  <si>
    <t>Huiles, tourteaux, corps gras</t>
  </si>
  <si>
    <t xml:space="preserve">     Tourteaux</t>
  </si>
  <si>
    <t xml:space="preserve">Produits laitiers, glaces </t>
  </si>
  <si>
    <t xml:space="preserve">     Fromages </t>
  </si>
  <si>
    <t>Produits des céréales</t>
  </si>
  <si>
    <t xml:space="preserve">Biscuits, pâtisseries, pâtes </t>
  </si>
  <si>
    <t xml:space="preserve">Autres produits alimentaires </t>
  </si>
  <si>
    <t xml:space="preserve">     Sucre </t>
  </si>
  <si>
    <t xml:space="preserve">     Chocolat, confiserie </t>
  </si>
  <si>
    <t xml:space="preserve">Boissons </t>
  </si>
  <si>
    <t xml:space="preserve">     Vins, champagne </t>
  </si>
  <si>
    <t xml:space="preserve">     Eaux de vie, alcools </t>
  </si>
  <si>
    <t xml:space="preserve">Tabacs </t>
  </si>
  <si>
    <t>Source : DGDDI - traitement SSP</t>
  </si>
  <si>
    <t>PRODUITS BRUTS</t>
  </si>
  <si>
    <t xml:space="preserve">Agriculture et élevage </t>
  </si>
  <si>
    <t>Céréales, légum., oléagi.</t>
  </si>
  <si>
    <t xml:space="preserve">     Céréales n. c. riz</t>
  </si>
  <si>
    <t xml:space="preserve">     Oléoprotéagineux </t>
  </si>
  <si>
    <t>Légumes, fleurs, plantes</t>
  </si>
  <si>
    <t xml:space="preserve">     Légumes </t>
  </si>
  <si>
    <t>Prod. cult. permanentes</t>
  </si>
  <si>
    <t xml:space="preserve">     Fruits </t>
  </si>
  <si>
    <t xml:space="preserve">     Café, cacao, thé </t>
  </si>
  <si>
    <t xml:space="preserve"> Animaux vifs, œufs, miel </t>
  </si>
  <si>
    <t xml:space="preserve">     Bovins </t>
  </si>
  <si>
    <t xml:space="preserve">Produits sylvicoles </t>
  </si>
  <si>
    <t xml:space="preserve">Pêche et aquaculture </t>
  </si>
  <si>
    <t>Produits CPF2</t>
  </si>
  <si>
    <t xml:space="preserve">UE </t>
  </si>
  <si>
    <t>Produits bruts</t>
  </si>
  <si>
    <t>Produits transformés</t>
  </si>
  <si>
    <t>AGROALIMENTAIRE</t>
  </si>
  <si>
    <t>Pays tiers</t>
  </si>
  <si>
    <t>Monde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</si>
  <si>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</si>
  <si>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</si>
  <si>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</si>
  <si>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</si>
  <si>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</si>
  <si>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</si>
  <si>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</si>
  <si>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</si>
  <si>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</si>
  <si>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</si>
  <si>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</si>
  <si>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 xml:space="preserve"> </t>
  </si>
  <si>
    <t>France y c. DOM</t>
  </si>
  <si>
    <t>IMPORTATIONS (CPF) (million d'euros)</t>
  </si>
  <si>
    <t>TOTAL PRODUITS AGRICOLES ET ALIMENTAIRES (CPF rev2 jusqu'en 2014 puis rev2.1)</t>
  </si>
  <si>
    <t>EXPORTATIONS (CPF) (million d'euros)</t>
  </si>
  <si>
    <t>* sur les 9 premiers mois de chaque année</t>
  </si>
  <si>
    <t>SOLDE DES ECHANGES (CPF) (million d'euros)</t>
  </si>
  <si>
    <t>UE</t>
  </si>
  <si>
    <t>Agriculture, sylviculture et pêche (rév2 jusqu'en 2014, puis CPF rév2.1)</t>
  </si>
  <si>
    <t>Industries agricoles et alimentaires, tabac (rév2 jusqu'en 2014, puis CPF rév2.1)</t>
  </si>
  <si>
    <t>Livraisons d'engrais en quantités d'éléments fertilisants, et prix des engrais</t>
  </si>
  <si>
    <t>Millier de tonnes</t>
  </si>
  <si>
    <t>Azote</t>
  </si>
  <si>
    <t>Phosphate</t>
  </si>
  <si>
    <t>Potasse</t>
  </si>
  <si>
    <t>Campagne pour l'azote : de juillet à juin. Campagne pour le phosphate et la potasse de mai à avril</t>
  </si>
  <si>
    <t>Cumul janvier-septembre</t>
  </si>
  <si>
    <t>Moyenne mensuelle
janvier-septembre</t>
  </si>
  <si>
    <t>Evol %</t>
  </si>
  <si>
    <t>Bovins</t>
  </si>
  <si>
    <t>Ovins Caprins</t>
  </si>
  <si>
    <t>Porcins</t>
  </si>
  <si>
    <t>Volailles</t>
  </si>
  <si>
    <t>Lapins</t>
  </si>
  <si>
    <t>Allaitement</t>
  </si>
  <si>
    <t>Animaux de ferme</t>
  </si>
  <si>
    <t>Pondérations 
(%)</t>
  </si>
  <si>
    <t>Evolution 
(%)</t>
  </si>
  <si>
    <t>Ensemble des moyens de production agricole</t>
  </si>
  <si>
    <t xml:space="preserve">  dont</t>
  </si>
  <si>
    <t xml:space="preserve">  Semences</t>
  </si>
  <si>
    <t xml:space="preserve">  Énergie et lubrifiants</t>
  </si>
  <si>
    <t xml:space="preserve">  Engrais et amendements</t>
  </si>
  <si>
    <t xml:space="preserve">  Produits de protection des cultures</t>
  </si>
  <si>
    <t xml:space="preserve">  Aliments des animaux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</si>
  <si>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</si>
  <si>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</si>
  <si>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</si>
  <si>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</si>
  <si>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</si>
  <si>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</si>
  <si>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</si>
  <si>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</si>
  <si>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</si>
  <si>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</si>
  <si>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</si>
  <si>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</si>
  <si>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</si>
  <si>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</si>
  <si>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</si>
  <si>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Livraisons d'engrais par campagne</t>
  </si>
  <si>
    <t>Production d'aliments composés par espèce (9 mois*)</t>
  </si>
  <si>
    <t>Aliments volaille</t>
  </si>
  <si>
    <t>Aliments bovins</t>
  </si>
  <si>
    <t>Aliments porcins</t>
  </si>
  <si>
    <t>*Sur les neuf premiers mois de chaque année</t>
  </si>
  <si>
    <t>Prix des intrants (9 mois*)</t>
  </si>
  <si>
    <t>Ensemble des intrants</t>
  </si>
  <si>
    <t>Engrais</t>
  </si>
  <si>
    <t>Energie</t>
  </si>
  <si>
    <t>Aliments</t>
  </si>
  <si>
    <t>Laits liquides (y c. vrac)</t>
  </si>
  <si>
    <t>Beurre</t>
  </si>
  <si>
    <t>Fromages (tous laits) y c. fondus</t>
  </si>
  <si>
    <t>Laits en poudre</t>
  </si>
  <si>
    <t>Yaourts et desserts lactés*</t>
  </si>
  <si>
    <t>* hors desserts lactés de conserve ou thermisés</t>
  </si>
  <si>
    <t xml:space="preserve">   Lait UHT</t>
  </si>
  <si>
    <t xml:space="preserve">   Yaourt et lait fermenté</t>
  </si>
  <si>
    <t xml:space="preserve">   Dessert lacté frais</t>
  </si>
  <si>
    <t xml:space="preserve">   Beurre</t>
  </si>
  <si>
    <t xml:space="preserve">   Lait écrémé en poudre réengraissé ou non</t>
  </si>
  <si>
    <t xml:space="preserve">Janvier 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</si>
  <si>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</si>
  <si>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</si>
  <si>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</si>
  <si>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</si>
  <si>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</si>
  <si>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</si>
  <si>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</si>
  <si>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</si>
  <si>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Janvier</t>
  </si>
  <si>
    <t xml:space="preserve">Importations </t>
  </si>
  <si>
    <t xml:space="preserve">Exportations </t>
  </si>
  <si>
    <t>Source : DGDDI</t>
  </si>
  <si>
    <t>Octobre</t>
  </si>
  <si>
    <t>Novembre</t>
  </si>
  <si>
    <t>Décembre</t>
  </si>
  <si>
    <t>Prix - Coûts</t>
  </si>
  <si>
    <t xml:space="preserve">Indice de marge (MILC) </t>
  </si>
  <si>
    <t xml:space="preserve">Ipampa lait de vache </t>
  </si>
  <si>
    <t>Solde du commerce extérieur des produits laitiers</t>
  </si>
  <si>
    <t>Million d’euros</t>
  </si>
  <si>
    <t>Laits liquides y c. vrac</t>
  </si>
  <si>
    <t>Prix du lait de vache</t>
  </si>
  <si>
    <t>Prix standard</t>
  </si>
  <si>
    <t>Année*</t>
  </si>
  <si>
    <t>En France</t>
  </si>
  <si>
    <t>Dans l'UE (27)**</t>
  </si>
  <si>
    <t>Millier de teoc</t>
  </si>
  <si>
    <t>2005</t>
  </si>
  <si>
    <t xml:space="preserve">Production d'œufs </t>
  </si>
  <si>
    <t>En valeur</t>
  </si>
  <si>
    <t>Viande de</t>
  </si>
  <si>
    <t>Zone</t>
  </si>
  <si>
    <t>Millier de tec</t>
  </si>
  <si>
    <t>Volaille</t>
  </si>
  <si>
    <t>Poulet</t>
  </si>
  <si>
    <t>Dinde</t>
  </si>
  <si>
    <t>Canard</t>
  </si>
  <si>
    <t xml:space="preserve">Production </t>
  </si>
  <si>
    <t>Abattages</t>
  </si>
  <si>
    <t>Consommation apparente</t>
  </si>
  <si>
    <t>-</t>
  </si>
  <si>
    <t>Gallus (*)</t>
  </si>
  <si>
    <t>Dindes</t>
  </si>
  <si>
    <t>Canards</t>
  </si>
  <si>
    <t>Pintades</t>
  </si>
  <si>
    <t>J</t>
  </si>
  <si>
    <t>F</t>
  </si>
  <si>
    <t>M</t>
  </si>
  <si>
    <t>A</t>
  </si>
  <si>
    <t>S</t>
  </si>
  <si>
    <t>O</t>
  </si>
  <si>
    <t>N</t>
  </si>
  <si>
    <t>D</t>
  </si>
  <si>
    <t>Pologne</t>
  </si>
  <si>
    <t>Espagne</t>
  </si>
  <si>
    <t>France</t>
  </si>
  <si>
    <t>Allemagne</t>
  </si>
  <si>
    <t>Italie</t>
  </si>
  <si>
    <t>Total œufs</t>
  </si>
  <si>
    <t>Alternatif</t>
  </si>
  <si>
    <t>Cage</t>
  </si>
  <si>
    <t>Production annuelle d'oeufs de consommation (12 mois)</t>
  </si>
  <si>
    <t>Prix à la production des volailles (Ippap)</t>
  </si>
  <si>
    <t>Prix à la production des œufs (Ippap)</t>
  </si>
  <si>
    <t>Prix à la production et coût des aliments (9 mois*)</t>
  </si>
  <si>
    <t>* Sur les neuf premiers mois de chaque année</t>
  </si>
  <si>
    <t>Solde extérieur</t>
  </si>
  <si>
    <t>Commerce extérieur de viande de poulet (9 mois*)</t>
  </si>
  <si>
    <t>Poulets</t>
  </si>
  <si>
    <t>Royaume-Uni</t>
  </si>
  <si>
    <t>Belgique</t>
  </si>
  <si>
    <t>Pays-Bas</t>
  </si>
  <si>
    <t>Chine</t>
  </si>
  <si>
    <t>Million d 'euros</t>
  </si>
  <si>
    <t>Philippines</t>
  </si>
  <si>
    <t>Japon</t>
  </si>
  <si>
    <t>Exportations animaux vivants</t>
  </si>
  <si>
    <t>Importations animaux vivants</t>
  </si>
  <si>
    <t>Source : RNM-FranceAgriMer</t>
  </si>
  <si>
    <t>Prix à la production du porc et coût des aliments pour porcins (9 mois*)</t>
  </si>
  <si>
    <t>Solde du commerce extérieur</t>
  </si>
  <si>
    <t>Abattages (millier de têtes)</t>
  </si>
  <si>
    <t>Abattages (millier de tec)</t>
  </si>
  <si>
    <t>Ovins</t>
  </si>
  <si>
    <t>Agneaux</t>
  </si>
  <si>
    <t>Ovins de réforme</t>
  </si>
  <si>
    <t>Source : Agreste</t>
  </si>
  <si>
    <t>Exportations d'ovins vivants
 (millier de têtes)</t>
  </si>
  <si>
    <t>Total Ovins</t>
  </si>
  <si>
    <t xml:space="preserve">Agneaux jusqu'à l'âge d'1 an, vivants </t>
  </si>
  <si>
    <t xml:space="preserve">Ovins de plus d’1 an vivants </t>
  </si>
  <si>
    <t>Importations d'ovins vivants
 (millier de têtes)</t>
  </si>
  <si>
    <t>Irlande</t>
  </si>
  <si>
    <t>Moyenne 9 mois</t>
  </si>
  <si>
    <t/>
  </si>
  <si>
    <t xml:space="preserve">Importations de viande Ovine </t>
  </si>
  <si>
    <t>2021**</t>
  </si>
  <si>
    <t xml:space="preserve">Importations   </t>
  </si>
  <si>
    <t>Millier de têtes</t>
  </si>
  <si>
    <t>dont Italie</t>
  </si>
  <si>
    <t>Autres pays</t>
  </si>
  <si>
    <t>Grèce</t>
  </si>
  <si>
    <t>Exportations animaux finis</t>
  </si>
  <si>
    <t>Importations animaux finis</t>
  </si>
  <si>
    <t>Production bovins finis</t>
  </si>
  <si>
    <t>TOTAL BOVINS</t>
  </si>
  <si>
    <t>Veaux de boucherie</t>
  </si>
  <si>
    <t>GROS BOVINS</t>
  </si>
  <si>
    <t xml:space="preserve">Vaches </t>
  </si>
  <si>
    <t>Génisses</t>
  </si>
  <si>
    <t>Gros bovins mâles</t>
  </si>
  <si>
    <t>Exportations de broutards</t>
  </si>
  <si>
    <t xml:space="preserve">* Sur les 9 premiers mois de chaque année </t>
  </si>
  <si>
    <t>Cotation gros bovins et veaux</t>
  </si>
  <si>
    <t xml:space="preserve">Gros bovins </t>
  </si>
  <si>
    <t>Commerce extérieur de viande bovine (y c. onglet et hampe)</t>
  </si>
  <si>
    <t>Production d'animaux finis</t>
  </si>
  <si>
    <t>Gros bovins</t>
  </si>
  <si>
    <t>Prix des vins à la production</t>
  </si>
  <si>
    <t>Vins AOP</t>
  </si>
  <si>
    <t xml:space="preserve">  dont Champagne</t>
  </si>
  <si>
    <t>Vins IGP</t>
  </si>
  <si>
    <t>Autres vins</t>
  </si>
  <si>
    <t>Total vins</t>
  </si>
  <si>
    <t xml:space="preserve">Commerce extérieur des vins </t>
  </si>
  <si>
    <t>Vins AOP tranquilles</t>
  </si>
  <si>
    <t>Vins IGP tranquilles</t>
  </si>
  <si>
    <t>Vins effervescents</t>
  </si>
  <si>
    <t xml:space="preserve">Total vins </t>
  </si>
  <si>
    <t>Tous vins (*)</t>
  </si>
  <si>
    <t>Récolte pour AOP hors vins pour eaux-de-vie</t>
  </si>
  <si>
    <t>Champagne**</t>
  </si>
  <si>
    <t>Bourgogne - Beaujolais</t>
  </si>
  <si>
    <t>Alsace</t>
  </si>
  <si>
    <t>Val de Loire</t>
  </si>
  <si>
    <t>Charentes</t>
  </si>
  <si>
    <t>ns</t>
  </si>
  <si>
    <t xml:space="preserve">Sud-Ouest </t>
  </si>
  <si>
    <t>Bordelais</t>
  </si>
  <si>
    <t>Languedoc-Roussillon</t>
  </si>
  <si>
    <t>Sud-Est</t>
  </si>
  <si>
    <t>Autres vignobles</t>
  </si>
  <si>
    <t>(**) Pour la Champagne, le total des vins ("tous vins") est constitué uniquement des AOP et des volumes en dépassement de plafond ou de lies</t>
  </si>
  <si>
    <t>Unité : 1000 hl ou %</t>
  </si>
  <si>
    <t>Vins pour eaux-de-vie</t>
  </si>
  <si>
    <t>Autres vins (dont vins sans IG)</t>
  </si>
  <si>
    <t>TOTAL VINS</t>
  </si>
  <si>
    <t>Orge</t>
  </si>
  <si>
    <t>Blé tendre</t>
  </si>
  <si>
    <t>Blé dur</t>
  </si>
  <si>
    <t>Avoine</t>
  </si>
  <si>
    <t>Triticale</t>
  </si>
  <si>
    <t>2020-2021</t>
  </si>
  <si>
    <t xml:space="preserve">Exportations de vins en volume  </t>
  </si>
  <si>
    <t>Mhl</t>
  </si>
  <si>
    <t>vins sans IG</t>
  </si>
  <si>
    <t>récolte AOP hors EDV (DGDDI)</t>
  </si>
  <si>
    <t>récolte eaux de vie</t>
  </si>
  <si>
    <t xml:space="preserve">récolte IGP </t>
  </si>
  <si>
    <t xml:space="preserve">récolte vins sans IG </t>
  </si>
  <si>
    <t xml:space="preserve">Année </t>
  </si>
  <si>
    <t>Carotte et navet</t>
  </si>
  <si>
    <t>Chou-fleur et brocoli</t>
  </si>
  <si>
    <t>Concombre</t>
  </si>
  <si>
    <t>Courgette</t>
  </si>
  <si>
    <t>Endive chicon</t>
  </si>
  <si>
    <t>Melon</t>
  </si>
  <si>
    <t>Poireau et autres légumes alliacés</t>
  </si>
  <si>
    <t>Tomate</t>
  </si>
  <si>
    <t xml:space="preserve">  Exportations </t>
  </si>
  <si>
    <t xml:space="preserve">  Importations </t>
  </si>
  <si>
    <t xml:space="preserve">  Solde des échanges </t>
  </si>
  <si>
    <t>Source : DGDDI - cumul de janvier à septembre</t>
  </si>
  <si>
    <t>Campagne</t>
  </si>
  <si>
    <t>Tomate en frais</t>
  </si>
  <si>
    <t xml:space="preserve">Poireau </t>
  </si>
  <si>
    <t>Champ : France métropolitaine</t>
  </si>
  <si>
    <t>France entière (y compris Dom)</t>
  </si>
  <si>
    <t>Rubriques</t>
  </si>
  <si>
    <t>Sept.</t>
  </si>
  <si>
    <t>Nov.</t>
  </si>
  <si>
    <t>Déc.</t>
  </si>
  <si>
    <t>INDICE LEGUMES FRAIS</t>
  </si>
  <si>
    <t xml:space="preserve">     Melon</t>
  </si>
  <si>
    <t xml:space="preserve">     Concombre</t>
  </si>
  <si>
    <t xml:space="preserve">     Tomate</t>
  </si>
  <si>
    <t xml:space="preserve">     Courgette</t>
  </si>
  <si>
    <t xml:space="preserve">     Carotte et navet</t>
  </si>
  <si>
    <t xml:space="preserve">     Chou-fleur et brocoli</t>
  </si>
  <si>
    <t xml:space="preserve">     Endive chicon</t>
  </si>
  <si>
    <t xml:space="preserve">     Poireau et autres légumes alliacés</t>
  </si>
  <si>
    <t xml:space="preserve">PRODUCTION  </t>
  </si>
  <si>
    <t>France métropolitaine</t>
  </si>
  <si>
    <t>(Source : Agreste)</t>
  </si>
  <si>
    <t>2021-2022</t>
  </si>
  <si>
    <t>Carotte en frais</t>
  </si>
  <si>
    <t>Chou- fleur</t>
  </si>
  <si>
    <t>Cerise</t>
  </si>
  <si>
    <t>Pêche</t>
  </si>
  <si>
    <t>Abricot</t>
  </si>
  <si>
    <t>Fraise</t>
  </si>
  <si>
    <t>Pomme</t>
  </si>
  <si>
    <t>Poire</t>
  </si>
  <si>
    <t xml:space="preserve">Solde des échanges </t>
  </si>
  <si>
    <t>Janv</t>
  </si>
  <si>
    <t>Fév</t>
  </si>
  <si>
    <t>Juill</t>
  </si>
  <si>
    <t>Sept</t>
  </si>
  <si>
    <t>Oct</t>
  </si>
  <si>
    <t>Nov</t>
  </si>
  <si>
    <t>Déc</t>
  </si>
  <si>
    <t>Pomme de table</t>
  </si>
  <si>
    <t>Poire de table</t>
  </si>
  <si>
    <t>Colza</t>
  </si>
  <si>
    <t>Tournesol</t>
  </si>
  <si>
    <t>Soja</t>
  </si>
  <si>
    <t>Pois protéagineux (y compris mélanges)</t>
  </si>
  <si>
    <t>Moy 2016-2020 (1)</t>
  </si>
  <si>
    <t>2020 (1)</t>
  </si>
  <si>
    <t>2021 (2)</t>
  </si>
  <si>
    <t>Évolution 2021/2020 (%)</t>
  </si>
  <si>
    <t>Régions</t>
  </si>
  <si>
    <t>31 - Nord-Pas-de-Calais</t>
  </si>
  <si>
    <t>22 - Picardie</t>
  </si>
  <si>
    <t>21 - Champagne-Ardenne</t>
  </si>
  <si>
    <t>23 - Haute-Normandie</t>
  </si>
  <si>
    <t>25 - Basse-Normandie</t>
  </si>
  <si>
    <t>41 - Lorraine</t>
  </si>
  <si>
    <t>42 - Alsace</t>
  </si>
  <si>
    <t>11 - Ile-de-France</t>
  </si>
  <si>
    <t>26 - Bourgogne</t>
  </si>
  <si>
    <t>24 - Centre</t>
  </si>
  <si>
    <t>53 - Bretagne</t>
  </si>
  <si>
    <t>43 - Franche-Comté</t>
  </si>
  <si>
    <t>52 - Pays de la Loire</t>
  </si>
  <si>
    <t>54 - Poitou-Charentes</t>
  </si>
  <si>
    <t>83 - Auvergne</t>
  </si>
  <si>
    <t>74 - Limousin</t>
  </si>
  <si>
    <t>82 - Rhône-Alpes</t>
  </si>
  <si>
    <t>72 - Aquitaine</t>
  </si>
  <si>
    <t>73 - Midi-Pyrénées</t>
  </si>
  <si>
    <t>93 - Provence-Alpes-Côte d'Azur</t>
  </si>
  <si>
    <t>91 - Languedoc-Roussillon</t>
  </si>
  <si>
    <t>(1) SAA - Agreste</t>
  </si>
  <si>
    <t>Variation production</t>
  </si>
  <si>
    <t>Superficie</t>
  </si>
  <si>
    <t>Rendement</t>
  </si>
  <si>
    <t>(1 000 ha)</t>
  </si>
  <si>
    <t>(q/ha)</t>
  </si>
  <si>
    <t>(1 000 t)</t>
  </si>
  <si>
    <t>(%)</t>
  </si>
  <si>
    <t>OLEAGINEUX (a)</t>
  </si>
  <si>
    <t>hiver</t>
  </si>
  <si>
    <t>printemps</t>
  </si>
  <si>
    <t>Autres oléagineux</t>
  </si>
  <si>
    <t>PROTEAGINEUX (a)</t>
  </si>
  <si>
    <t>Féveroles (et fèves)</t>
  </si>
  <si>
    <t>Pois protéagineux</t>
  </si>
  <si>
    <t>Lupin doux</t>
  </si>
  <si>
    <t>BETTERAVES (b)</t>
  </si>
  <si>
    <t>POMMES DE TERRE (c)</t>
  </si>
  <si>
    <t>…</t>
  </si>
  <si>
    <t>Plants</t>
  </si>
  <si>
    <t>Féculerie</t>
  </si>
  <si>
    <t>Conservation et demi-saison</t>
  </si>
  <si>
    <t>(a) y c. semences</t>
  </si>
  <si>
    <t>(b) non compris semences, données à 16 % de richesse en sucre</t>
  </si>
  <si>
    <t>Graines de colza rendu Rouen</t>
  </si>
  <si>
    <t>Pomme de terre (Bintje lavée, 40-75 mm, cat.1, sac 10 kg)</t>
  </si>
  <si>
    <t>Graines de tournesol rendu Bordeaux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</si>
  <si>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</si>
  <si>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</si>
  <si>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</si>
  <si>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</si>
  <si>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</si>
  <si>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</si>
  <si>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</si>
  <si>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</si>
  <si>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</si>
  <si>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</si>
  <si>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</si>
  <si>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</si>
  <si>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Betterave</t>
  </si>
  <si>
    <t>Production récoltée SAA (million t)</t>
  </si>
  <si>
    <t>Rendement SAA (q/ha)</t>
  </si>
  <si>
    <t>Orges</t>
  </si>
  <si>
    <t>Maïs (a)</t>
  </si>
  <si>
    <t>(a) y c. maïs grain humide et semences</t>
  </si>
  <si>
    <t>Orge, escourgeon</t>
  </si>
  <si>
    <t>Seigle</t>
  </si>
  <si>
    <t>Autres (pures et mélanges)</t>
  </si>
  <si>
    <t>Riz</t>
  </si>
  <si>
    <t>semences</t>
  </si>
  <si>
    <t>Sorgho grain</t>
  </si>
  <si>
    <t>Blé tendre rendu Rouen</t>
  </si>
  <si>
    <t>Orge de mouture rendu Rouen</t>
  </si>
  <si>
    <t>Maïs rendu Bordeaux</t>
  </si>
  <si>
    <t>Maïs (grain et semences)</t>
  </si>
  <si>
    <t xml:space="preserve">          Blé tendre</t>
  </si>
  <si>
    <t>Température moyenne (°C)</t>
  </si>
  <si>
    <t>Précipitations (mm)</t>
  </si>
  <si>
    <t>Source : Météo-France</t>
  </si>
  <si>
    <t>Ouest</t>
  </si>
  <si>
    <t>Nord</t>
  </si>
  <si>
    <t>Nord-Est</t>
  </si>
  <si>
    <t>Centre-Est</t>
  </si>
  <si>
    <t>Sud-Ouest</t>
  </si>
  <si>
    <t>Corse</t>
  </si>
  <si>
    <t>(Source: Météo-France)</t>
  </si>
  <si>
    <t>Précipitations</t>
  </si>
  <si>
    <t>Janv.</t>
  </si>
  <si>
    <t>Févr</t>
  </si>
  <si>
    <t>Avr</t>
  </si>
  <si>
    <t>Juil</t>
  </si>
  <si>
    <t>Températures moyennes</t>
  </si>
  <si>
    <t>€/kg</t>
  </si>
  <si>
    <t xml:space="preserve">Importations de viande ovine </t>
  </si>
  <si>
    <t>Commerce extérieur (campagne)</t>
  </si>
  <si>
    <t>Récolte</t>
  </si>
  <si>
    <t xml:space="preserve">Cotation agneau </t>
  </si>
  <si>
    <t>€/kg carcasse</t>
  </si>
  <si>
    <t>Cumuls 9 mois</t>
  </si>
  <si>
    <t>2022</t>
  </si>
  <si>
    <t>Indice Ipampa</t>
  </si>
  <si>
    <t>Sources : Insee, Agreste</t>
  </si>
  <si>
    <t>Sources : Agreste d'après Coop de France NA - SNIA, Insee</t>
  </si>
  <si>
    <t>Orientation technico-économique des exploitations agricoles (Otex)</t>
  </si>
  <si>
    <t>septembre</t>
  </si>
  <si>
    <t>Ensemble</t>
  </si>
  <si>
    <t>dont*</t>
  </si>
  <si>
    <t xml:space="preserve">  Céréales, oléo-protéagineux</t>
  </si>
  <si>
    <t xml:space="preserve">  Autres grandes cultures</t>
  </si>
  <si>
    <t xml:space="preserve">  Viticulture</t>
  </si>
  <si>
    <t xml:space="preserve">  Maraîchage</t>
  </si>
  <si>
    <t xml:space="preserve">  Arboriculture fruitière</t>
  </si>
  <si>
    <t xml:space="preserve">  Bovins lait</t>
  </si>
  <si>
    <t xml:space="preserve">  Bovins viande</t>
  </si>
  <si>
    <t xml:space="preserve">  Porcins</t>
  </si>
  <si>
    <t xml:space="preserve">  Volailles</t>
  </si>
  <si>
    <t>* liste non exhaustive, il existe 17 OTEX.</t>
  </si>
  <si>
    <t>Prix des engrais par campagne (Ipampa 12 mois)</t>
  </si>
  <si>
    <t>2021-22</t>
  </si>
  <si>
    <t xml:space="preserve">   Autres poudres de lait (1,5 % et plus)</t>
  </si>
  <si>
    <t xml:space="preserve">Sources : Agreste, FranceAgriMer - Enquête mensuelle laitière </t>
  </si>
  <si>
    <t>Sources : Agreste, FranceAgriMer - enquête mensuelle laitière</t>
  </si>
  <si>
    <t>Solde commerce ext. viandes</t>
  </si>
  <si>
    <t>Total volailles (million de têtes)</t>
  </si>
  <si>
    <t>Prix à la production et prix des aliments</t>
  </si>
  <si>
    <t>Prix de l'aliment des volailles (Ipampa)</t>
  </si>
  <si>
    <t>Volailles de chair</t>
  </si>
  <si>
    <t>Ippap (prix à la production des porcins)</t>
  </si>
  <si>
    <t>Ipampa (prix des aliments pour porcins)</t>
  </si>
  <si>
    <t>Sources : Agreste, DGDDI</t>
  </si>
  <si>
    <t>2022**</t>
  </si>
  <si>
    <t xml:space="preserve">Importations de vins en volume </t>
  </si>
  <si>
    <t>2022-23</t>
  </si>
  <si>
    <t>Asperge</t>
  </si>
  <si>
    <t>Sources : Agreste, Insee</t>
  </si>
  <si>
    <t xml:space="preserve">     Asperge</t>
  </si>
  <si>
    <t>Coûts de production (indice  Ipampa)</t>
  </si>
  <si>
    <t>Indice Ipampa 'Maraîchage'</t>
  </si>
  <si>
    <t>2022-2023</t>
  </si>
  <si>
    <t>Endives</t>
  </si>
  <si>
    <t>Laitue</t>
  </si>
  <si>
    <t>– 12</t>
  </si>
  <si>
    <t>– 1</t>
  </si>
  <si>
    <t>– 18</t>
  </si>
  <si>
    <t>– 50</t>
  </si>
  <si>
    <t>– 4</t>
  </si>
  <si>
    <t>– 6</t>
  </si>
  <si>
    <t>– 64</t>
  </si>
  <si>
    <t>...</t>
  </si>
  <si>
    <t>– 7</t>
  </si>
  <si>
    <t>– 28</t>
  </si>
  <si>
    <t>– 30</t>
  </si>
  <si>
    <t>– 17</t>
  </si>
  <si>
    <t>– 14</t>
  </si>
  <si>
    <t>– 13</t>
  </si>
  <si>
    <t>– 0</t>
  </si>
  <si>
    <t>– 3</t>
  </si>
  <si>
    <t>– 32</t>
  </si>
  <si>
    <t>(2) Situation mensuelle au 1er novembre 2021 - Agreste</t>
  </si>
  <si>
    <t xml:space="preserve">   dont pois protéagineux purs</t>
  </si>
  <si>
    <t>Primeurs/nouvelles</t>
  </si>
  <si>
    <t>Note : les cases grisées indiquent les hausses de production</t>
  </si>
  <si>
    <t>grain (a)</t>
  </si>
  <si>
    <t>Maïs fourrage (b)</t>
  </si>
  <si>
    <t>(b) Production matière sèche</t>
  </si>
  <si>
    <t>Température
moy annuelle 1991-2020 (°C)</t>
  </si>
  <si>
    <t>Précipitations 
moy annuelle 1991-2020 (mm)</t>
  </si>
  <si>
    <t>Précipitations normales 1991-2020</t>
  </si>
  <si>
    <t>Températures normales 1991-2020</t>
  </si>
  <si>
    <t>(Normale = moyenne de la période 1991-2020)</t>
  </si>
  <si>
    <t>2023</t>
  </si>
  <si>
    <t>Sources : Insee, Unifa, Agreste</t>
  </si>
  <si>
    <t>Production d'aliments composés (sur les neuf premiers mois de l'année)</t>
  </si>
  <si>
    <t>Production d'aliments 
composés *
(millier de tonnes)</t>
  </si>
  <si>
    <t>* La production d’aliments composés pour les bovins inclut le mash.</t>
  </si>
  <si>
    <t>Prix des intrants par Otex (sur les neuf premiers mois de l'année)</t>
  </si>
  <si>
    <t>Evolution (%)</t>
  </si>
  <si>
    <t>Prix d'achat des moyens de production agricole (sur les neuf premiers mois de l'année)</t>
  </si>
  <si>
    <t>Ensemble des biens d'investissement</t>
  </si>
  <si>
    <t>Commerce extérieur (sur les neuf premiers mois de l'année)</t>
  </si>
  <si>
    <t xml:space="preserve">dont yaourts et laits fermentés </t>
  </si>
  <si>
    <t>Fabrications et consommation de produits laitiers (sur les neuf premiers mois de l'année)</t>
  </si>
  <si>
    <t>Fabrications</t>
  </si>
  <si>
    <t>Achats de produits laitiers</t>
  </si>
  <si>
    <t>Lait conditionné</t>
  </si>
  <si>
    <t>dont lait conditionné biologique</t>
  </si>
  <si>
    <t>Yaourt et dessert lacté</t>
  </si>
  <si>
    <t>Total Ultra frais</t>
  </si>
  <si>
    <t>dont ultra frais biologique</t>
  </si>
  <si>
    <t xml:space="preserve">  -  Yaourts</t>
  </si>
  <si>
    <t>dont yaourts biologiques</t>
  </si>
  <si>
    <t>Crème conditionnée</t>
  </si>
  <si>
    <t xml:space="preserve">   - Fromages frais</t>
  </si>
  <si>
    <t>dont fromages frais biologiques</t>
  </si>
  <si>
    <t>Matières grasses**</t>
  </si>
  <si>
    <t xml:space="preserve">   - Desserts frais</t>
  </si>
  <si>
    <t>dont desserts frais biologiques</t>
  </si>
  <si>
    <t>Séchage de poudre de lait</t>
  </si>
  <si>
    <t>Crèmes</t>
  </si>
  <si>
    <t>dont crèmes biologiques</t>
  </si>
  <si>
    <t xml:space="preserve">    Crème fraîche</t>
  </si>
  <si>
    <t>Conditionnement de poudres de lait</t>
  </si>
  <si>
    <t>dont crème fraîche biologique</t>
  </si>
  <si>
    <t>Lait concentré conditionné</t>
  </si>
  <si>
    <t>TOTAL fromages de vache (hors fondus)</t>
  </si>
  <si>
    <t>dont matières grasses biologiques</t>
  </si>
  <si>
    <t>Fromages fondus issus de la fonte de fromages</t>
  </si>
  <si>
    <t>Caséines et caséinates</t>
  </si>
  <si>
    <t>dont beurre biologique</t>
  </si>
  <si>
    <t>Poudre de babeurre</t>
  </si>
  <si>
    <t>Fromages de vache</t>
  </si>
  <si>
    <t>Poudre de lactosérum</t>
  </si>
  <si>
    <t>dont fromages biologiques de vache</t>
  </si>
  <si>
    <t>* Unités : laits conditionnés en 1 000 l et les autres produits en tonnes</t>
  </si>
  <si>
    <t xml:space="preserve">Source : FranceAgriMer d'après Kantar Worldpanel sur les achats de produits </t>
  </si>
  <si>
    <t>** Matières grasses  : beurre + (MGLA * 1,22) + spécialités à tartiner</t>
  </si>
  <si>
    <t>laitiers par les ménages</t>
  </si>
  <si>
    <t>Collecte et prix moyen du lait de vache (sur les neuf premiers mois de l'année)</t>
  </si>
  <si>
    <t xml:space="preserve">Cumul </t>
  </si>
  <si>
    <t>dont lait biologique</t>
  </si>
  <si>
    <t>en millions d'€</t>
  </si>
  <si>
    <t>fromages (tous laits) y. c. fondus</t>
  </si>
  <si>
    <t>* sur les neuf premiers mois de chaque année</t>
  </si>
  <si>
    <t>Prix à teneurs réelles*</t>
  </si>
  <si>
    <t>TVA non comprise, cotisations non déduites). Il se calcule en rapportant le total des paiements aux producteurs à la quantité collectée.</t>
  </si>
  <si>
    <t>Ippap lait de vache</t>
  </si>
  <si>
    <r>
      <t xml:space="preserve">Collecte de lait de vache </t>
    </r>
    <r>
      <rPr>
        <b/>
        <sz val="10"/>
        <color indexed="36"/>
        <rFont val="Arial"/>
        <family val="2"/>
      </rPr>
      <t>(sur 9 mois*)</t>
    </r>
  </si>
  <si>
    <t>ŒUFS DE CONSOMMATION</t>
  </si>
  <si>
    <t>OVOPRODUITS INDUSTRIELS</t>
  </si>
  <si>
    <t xml:space="preserve">Solde commerce ext. animaux vivants </t>
  </si>
  <si>
    <t>dont poulets de chair</t>
  </si>
  <si>
    <t>dont canards à rôtir</t>
  </si>
  <si>
    <t>dont canards gras</t>
  </si>
  <si>
    <t>Millier de tec de viandes et préparations de poulet</t>
  </si>
  <si>
    <t>million de têtes</t>
  </si>
  <si>
    <t>Importations françaises de viande porcine et graisse (hors abats)
(sur les neuf premiers mois de l'année)</t>
  </si>
  <si>
    <t>Exportations françaises de viande porcine et graisse (hors abats)
(sur les neuf premiers mois de l'année)</t>
  </si>
  <si>
    <t>Production porcine en nombre de têtes (9 mois*)</t>
  </si>
  <si>
    <t>Million de têtes</t>
  </si>
  <si>
    <t>Consommation apparente (a+b-c)</t>
  </si>
  <si>
    <t>2023**</t>
  </si>
  <si>
    <t xml:space="preserve">Commerce extérieur d'animaux vivants </t>
  </si>
  <si>
    <t>Abattages bovins (a)</t>
  </si>
  <si>
    <t>Importations de viande bovine (b)</t>
  </si>
  <si>
    <t xml:space="preserve">Exportations de viande bovine (c) </t>
  </si>
  <si>
    <t>Millier d'hl</t>
  </si>
  <si>
    <t>Vers l'UE</t>
  </si>
  <si>
    <t>Vers les pays tiers</t>
  </si>
  <si>
    <t>(*) la catégorie « tous vins » inclut outre les vins avec ou sans IG, une estimation des dépassements de plafonds (distillation) et des lies</t>
  </si>
  <si>
    <t>01.01.03.01</t>
  </si>
  <si>
    <t>01.01.03.03.01</t>
  </si>
  <si>
    <t>01.01.03.03.02</t>
  </si>
  <si>
    <t xml:space="preserve">Exportations de vins en valeur </t>
  </si>
  <si>
    <t>Importations de vins en valeur</t>
  </si>
  <si>
    <t>Évolution des prix à la production, production et surface (%)</t>
  </si>
  <si>
    <t>Évolution des prix à la production</t>
  </si>
  <si>
    <t>Évolution de la production</t>
  </si>
  <si>
    <t>Évolution des surfaces</t>
  </si>
  <si>
    <t>par rapport à la campagne précédente</t>
  </si>
  <si>
    <t>par rapport à la moyenne des 5 dernières campagnes</t>
  </si>
  <si>
    <t xml:space="preserve">Concombre  </t>
  </si>
  <si>
    <t>Laitue *</t>
  </si>
  <si>
    <t>Carotte en frais *</t>
  </si>
  <si>
    <t>Chou-fleur *</t>
  </si>
  <si>
    <t>Poireau *</t>
  </si>
  <si>
    <t>Endive chicon *</t>
  </si>
  <si>
    <t>Cumul de janvier à septembre</t>
  </si>
  <si>
    <t xml:space="preserve">    Laitue</t>
  </si>
  <si>
    <t>Endive (chicons)</t>
  </si>
  <si>
    <t>Evolution des prix à la production, production et surface (%)</t>
  </si>
  <si>
    <t>Pêche, nectarine et pavie</t>
  </si>
  <si>
    <t>52 - Pays-de-la-Loire</t>
  </si>
  <si>
    <t>93 - Provence-Alpes-Côte-d'Azur</t>
  </si>
  <si>
    <t>Céréales (a)</t>
  </si>
  <si>
    <t>Sources : INRAe, Météo-France, Agreste</t>
  </si>
  <si>
    <t>Novembre 2023</t>
  </si>
  <si>
    <t>Figure 1 : évolution de la production des prairies permanentes</t>
  </si>
  <si>
    <t>mars</t>
  </si>
  <si>
    <t>avril</t>
  </si>
  <si>
    <t>mai</t>
  </si>
  <si>
    <t>juin</t>
  </si>
  <si>
    <t>juillet</t>
  </si>
  <si>
    <t>août</t>
  </si>
  <si>
    <t>octobre</t>
  </si>
  <si>
    <t>novembre</t>
  </si>
  <si>
    <t>Référence 1989-2018</t>
  </si>
  <si>
    <t>Prix des vins</t>
  </si>
  <si>
    <t>Prix des fruits frais</t>
  </si>
  <si>
    <t>Cotation des oléagineux et des betteraves</t>
  </si>
  <si>
    <t>Production de betterave</t>
  </si>
  <si>
    <t>Production de tournesol</t>
  </si>
  <si>
    <t>Production de colza</t>
  </si>
  <si>
    <t>Cotations des céréales</t>
  </si>
  <si>
    <t>Production de maïs</t>
  </si>
  <si>
    <t>Production d'orge</t>
  </si>
  <si>
    <t>Production de blé tendre</t>
  </si>
  <si>
    <t>2024</t>
  </si>
  <si>
    <t>Sources : INRAe, Météo-France, SSP</t>
  </si>
  <si>
    <t>(a) Y compris maïs grain humide, hors maïs fourrage</t>
  </si>
  <si>
    <t>(1) Statistique agricole annuelle (version définitive)</t>
  </si>
  <si>
    <t>Productions régionales (1 000 t)</t>
  </si>
  <si>
    <t>Maïs grain (a)</t>
  </si>
  <si>
    <t>Base 100 en 2020</t>
  </si>
  <si>
    <t>INDICES DES PRIX DES PRODUITS AGRICOLES À LA PRODUCTION (IPPAP BRUTS BASE 2020)</t>
  </si>
  <si>
    <t>Commerce extérieur (quantités)</t>
  </si>
  <si>
    <t>Sources :  Agreste (récolte 2024), SAA-DGDDI pour années antérieures</t>
  </si>
  <si>
    <t>2023-24</t>
  </si>
  <si>
    <t>Ippap bruts 100 en 2020</t>
  </si>
  <si>
    <t>Unités  : 1000 hl ou %</t>
  </si>
  <si>
    <t xml:space="preserve">   </t>
  </si>
  <si>
    <t>Source : Insee (Indices de prix des produits agricoles à la production - Ippap bruts)</t>
  </si>
  <si>
    <t>en €/kg carcasse - entrée abattoir</t>
  </si>
  <si>
    <t>Source : FranceAgriMer</t>
  </si>
  <si>
    <t>en milliers de tec</t>
  </si>
  <si>
    <t>Abattages d' ovins</t>
  </si>
  <si>
    <t>2024**</t>
  </si>
  <si>
    <t>Sources : Agreste, Douanes (DGDDI)</t>
  </si>
  <si>
    <t>Indice base 100 en 2020</t>
  </si>
  <si>
    <t>Cotations mensuelles du porc charcutier (entrée abattoirs)</t>
  </si>
  <si>
    <t xml:space="preserve">Production - abattages de porcins, consommation de viande porcine, de 2019 à 2024
(sur les neuf premiers mois de l'année)
</t>
  </si>
  <si>
    <t>Animaux 
vivants</t>
  </si>
  <si>
    <t>Viande</t>
  </si>
  <si>
    <t>Exportations de viande porcine</t>
  </si>
  <si>
    <t>Importations de viande porcine</t>
  </si>
  <si>
    <t>Consommation de viande porcine</t>
  </si>
  <si>
    <t>Taux d'auto-approvisionnement (%)(a)</t>
  </si>
  <si>
    <t xml:space="preserve">Sources : Agreste, DGDDI </t>
  </si>
  <si>
    <t>(a) Taux d'auto-approvisionnement : production/concommation</t>
  </si>
  <si>
    <t>Solde du commerce extérieur de viande porcine
(sur les neuf premiers mois de l'année)</t>
  </si>
  <si>
    <t>Source: Agreste-DGDDI (Douanes)</t>
  </si>
  <si>
    <t>Production de volailles</t>
  </si>
  <si>
    <t>(million de têtes)</t>
  </si>
  <si>
    <t>Variation des productions de volailles sur un an (9 mois*)</t>
  </si>
  <si>
    <t>Production œufs conso (nouveau modèle R4)</t>
  </si>
  <si>
    <t>Septembre cumulé</t>
  </si>
  <si>
    <t>Production et abattages de volailles de chair - Consommation de viandes de volailles</t>
  </si>
  <si>
    <t>Variation de stocks (1000 t)</t>
  </si>
  <si>
    <t>Total volailles (1000 téc)</t>
  </si>
  <si>
    <t>Sources : Agreste-DGDDI, données de janvier à septembre 
Total volailles = gallus+ dindes+ canards à rôtir et à gaver + pintades + oies à rôtir et à gaver
(*) Gallus : composés de 95 % de poulets de chair/coqs/coquelets, 4 % de poules de réforme et 1 % de chapons
...  :  données du commerce extérieur non disponibles pour les poulets de chair, canards à rôtir et canards à gaver (animaux vivants et viandes)
-    :  données sans objet</t>
  </si>
  <si>
    <t>Commerce extérieur des viandes de volaille de chair</t>
  </si>
  <si>
    <t>Mllion d'euros</t>
  </si>
  <si>
    <t xml:space="preserve">Source: Agreste et DGDDI (Douanes), données de janvier à septembre </t>
  </si>
  <si>
    <t xml:space="preserve">Production d'œufs de consommation </t>
  </si>
  <si>
    <t xml:space="preserve">   issue d'élevages en mode cage</t>
  </si>
  <si>
    <t xml:space="preserve">   issue d'élevages en mode alternatif</t>
  </si>
  <si>
    <t>Exportations d'œufs</t>
  </si>
  <si>
    <t>Importations d'œufs</t>
  </si>
  <si>
    <t xml:space="preserve">   dont œufs coquille</t>
  </si>
  <si>
    <t xml:space="preserve">   dont ovoproduits alimentaires</t>
  </si>
  <si>
    <t xml:space="preserve">Sources : Agreste-DGDDI, données de janvier à septembre  </t>
  </si>
  <si>
    <t>Source: Agreste Eurostat</t>
  </si>
  <si>
    <t xml:space="preserve">Cumul de la collecte de lait des 9 premiers mois de chaque année </t>
  </si>
  <si>
    <t>Prix standard bio</t>
  </si>
  <si>
    <t>Total des fabrications</t>
  </si>
  <si>
    <t>Total des achats</t>
  </si>
  <si>
    <t>Total achats de produits biologiques</t>
  </si>
  <si>
    <t>Millier d'€</t>
  </si>
  <si>
    <t>Total produits laitiers y c. dérivés (y c. crèmes)**</t>
  </si>
  <si>
    <t>**"Le périmètre des produits figurant dans le total diffère de celui figurant dans la fiche Commerce extérieur pour les glaces, certains lactoses ou caséines et boissons.</t>
  </si>
  <si>
    <t>Source : DGDDI -</t>
  </si>
  <si>
    <t>Note : Données provisoires, estimations réalisées en novembre 2024. Pour les campagnes 2022-2023 et 2023-2024, une correction de la non-réponse a été effectuée par le SSP, et pourra être ensuite révisée. Les autres campagnes sont complètes</t>
  </si>
  <si>
    <t>Indice base 100 en 2020 - Moyenne sur 9 mois</t>
  </si>
  <si>
    <t>Moyenne janvier-septembre 2024</t>
  </si>
  <si>
    <t>Ipampa
(base 100 en 2020)</t>
  </si>
  <si>
    <t>Campagne 
2023-2024</t>
  </si>
  <si>
    <t>Les autres campagnes sont complètes.</t>
  </si>
  <si>
    <t>Commerce extérieur par zone et par type de produits</t>
  </si>
  <si>
    <t>Commerce extérieur de produits bruts</t>
  </si>
  <si>
    <t>Commerce extérieur de produits transformés</t>
  </si>
  <si>
    <t>Tomate en frais*</t>
  </si>
  <si>
    <t>CLIMATOLOGIE</t>
  </si>
  <si>
    <t>Climato_G1</t>
  </si>
  <si>
    <t>Climato_G2</t>
  </si>
  <si>
    <t>Climato_G3</t>
  </si>
  <si>
    <t>Climato_G4</t>
  </si>
  <si>
    <t>Climato_annex_Temp-précipit</t>
  </si>
  <si>
    <t>CEREALES</t>
  </si>
  <si>
    <t>Sommaire général</t>
  </si>
  <si>
    <t>Cereales_annex_Prod-Reg</t>
  </si>
  <si>
    <t>Cereales_annex_Surf-Rend-Prod</t>
  </si>
  <si>
    <t>OLEO-PROTEAGINEUX - POMMES DE TERRE - BETTERAVES</t>
  </si>
  <si>
    <t>Cereales_G1</t>
  </si>
  <si>
    <t>Cereales_G2</t>
  </si>
  <si>
    <t>Cereales_G3</t>
  </si>
  <si>
    <t>Cereales_G4</t>
  </si>
  <si>
    <t>Oleopro_G1</t>
  </si>
  <si>
    <t>Oleopro_G2</t>
  </si>
  <si>
    <t>Oleopro_G3</t>
  </si>
  <si>
    <t>Oleopro_G4</t>
  </si>
  <si>
    <t>Oleopro_annex_Surf-Rend-Prod</t>
  </si>
  <si>
    <t>Oleopro_annex_Prod_Reg</t>
  </si>
  <si>
    <t>FRUITS</t>
  </si>
  <si>
    <t>Fruits_G1</t>
  </si>
  <si>
    <t>Fruits_G2</t>
  </si>
  <si>
    <t>Fruits_G3</t>
  </si>
  <si>
    <t>Fruits_G4</t>
  </si>
  <si>
    <t>Fruits_annex_Prix</t>
  </si>
  <si>
    <t>Fruits_annex_Com_ext</t>
  </si>
  <si>
    <t>LEGUMES</t>
  </si>
  <si>
    <t>Legumes_G1</t>
  </si>
  <si>
    <t>Legumes_G2</t>
  </si>
  <si>
    <t>Legumes_G3</t>
  </si>
  <si>
    <t>Legumes_G4</t>
  </si>
  <si>
    <t>Legumes_annex_Prix</t>
  </si>
  <si>
    <t>Legumes_annex_Commerce ext</t>
  </si>
  <si>
    <t>VINS</t>
  </si>
  <si>
    <t>Vins_G1</t>
  </si>
  <si>
    <t>Vins_G2</t>
  </si>
  <si>
    <t>Vins_G3</t>
  </si>
  <si>
    <t>Vins_G4</t>
  </si>
  <si>
    <t>Vins_annex_Recolte</t>
  </si>
  <si>
    <t>Vins_annex_Rec-par-dep</t>
  </si>
  <si>
    <t>Vins_annex_Comex</t>
  </si>
  <si>
    <t>Vins_annex_Prix</t>
  </si>
  <si>
    <t>BOVINS</t>
  </si>
  <si>
    <t>Bovins_G1</t>
  </si>
  <si>
    <t>Bovins_G2</t>
  </si>
  <si>
    <t>Bovins_G3</t>
  </si>
  <si>
    <t>Bovins_G4</t>
  </si>
  <si>
    <t>Bovins_annex_Prod</t>
  </si>
  <si>
    <t>Bovins_annex_Exp_Viande</t>
  </si>
  <si>
    <t>Bovins_annex_Imp_viande</t>
  </si>
  <si>
    <t>Bovins_annex_Export_Broutards</t>
  </si>
  <si>
    <t>Bovins_annex_Cotations</t>
  </si>
  <si>
    <t>Bovins_annex_Conso</t>
  </si>
  <si>
    <t>OVINS</t>
  </si>
  <si>
    <t>Ovins_G1</t>
  </si>
  <si>
    <t>Ovins_G2</t>
  </si>
  <si>
    <t>Ovins_G3</t>
  </si>
  <si>
    <t>Ovins_G4</t>
  </si>
  <si>
    <t>Ovins_annex_Prod</t>
  </si>
  <si>
    <t>Ovins_annex_Abatt</t>
  </si>
  <si>
    <t>PORCINS</t>
  </si>
  <si>
    <t>Porcs_G1</t>
  </si>
  <si>
    <t>Porcs_G2</t>
  </si>
  <si>
    <t>Porcs_G3</t>
  </si>
  <si>
    <t>Porcs_G4</t>
  </si>
  <si>
    <t>Porcs_annex_Abatt-Prod</t>
  </si>
  <si>
    <t>Porcs_annex_Comext</t>
  </si>
  <si>
    <t>VOLAILLES-ŒUFS</t>
  </si>
  <si>
    <t>Volailles_G1</t>
  </si>
  <si>
    <t>Volailles_G2</t>
  </si>
  <si>
    <t>Volailles_G3</t>
  </si>
  <si>
    <t>Volailles_G4</t>
  </si>
  <si>
    <t>Volailles_annex_Abat-Prod-Conso</t>
  </si>
  <si>
    <t>Volailles_annex_Comex_Vol</t>
  </si>
  <si>
    <t>Volailles_annex_Prod_Oeufs</t>
  </si>
  <si>
    <t>Volailles_annex_Comext_Oeufs</t>
  </si>
  <si>
    <t>LAIT</t>
  </si>
  <si>
    <t>Lait_G1</t>
  </si>
  <si>
    <t>Lait_G2</t>
  </si>
  <si>
    <t>Lait_G3</t>
  </si>
  <si>
    <t>Lait_G4</t>
  </si>
  <si>
    <t>Lait_annex_Collecte</t>
  </si>
  <si>
    <t>Lait_annex_Fabric et conso</t>
  </si>
  <si>
    <t>Lait_annex_Comext</t>
  </si>
  <si>
    <t>INTRANTS</t>
  </si>
  <si>
    <t>Intrants_G1</t>
  </si>
  <si>
    <t>Intrants_G2</t>
  </si>
  <si>
    <t>Intrants_G3</t>
  </si>
  <si>
    <t>Intrants_G4</t>
  </si>
  <si>
    <t>Intrants_annex_Prix</t>
  </si>
  <si>
    <t>Intrants_annex_ipampa_Otex</t>
  </si>
  <si>
    <t>Intrants_annex_Prod_aliments</t>
  </si>
  <si>
    <t>Intrants_annex_Livr_engrais</t>
  </si>
  <si>
    <t>COMMERCE EXTERIEUR</t>
  </si>
  <si>
    <t>CE_G1</t>
  </si>
  <si>
    <t>CE_G2</t>
  </si>
  <si>
    <t>CE_G3</t>
  </si>
  <si>
    <t>CE_G4</t>
  </si>
  <si>
    <t>CE_annex_UE-Pays tiers</t>
  </si>
  <si>
    <t>CE_annex_Produits bruts</t>
  </si>
  <si>
    <t>CE_annex_Produits transformés</t>
  </si>
  <si>
    <t>2025</t>
  </si>
  <si>
    <t>Année 2025 : températures et précipitations (°C, mm)</t>
  </si>
  <si>
    <t>Précipitations 2025</t>
  </si>
  <si>
    <t>Températures 2025</t>
  </si>
  <si>
    <t>Pousse de l'herbe : un déficit marqué dans le Nord-Ouest</t>
  </si>
  <si>
    <t>Températures et précipitations en 2025</t>
  </si>
  <si>
    <t>Températures par bassin en 2025 (écarts aux normales 1991 - 2020, en °C)</t>
  </si>
  <si>
    <t>Précipitations par bassin en 2025 (écarts aux normales 1991 - 2020, en mm)</t>
  </si>
  <si>
    <t>Productions nationales 2024 et 2025</t>
  </si>
  <si>
    <t>Récolte 2024 (1)</t>
  </si>
  <si>
    <t>Récolte 2025 (2)</t>
  </si>
  <si>
    <t>2025/2024</t>
  </si>
  <si>
    <t>2025/moy (c)</t>
  </si>
  <si>
    <r>
      <t>(2) Estimation précoce de production au 1</t>
    </r>
    <r>
      <rPr>
        <i/>
        <vertAlign val="superscript"/>
        <sz val="8"/>
        <rFont val="Arial"/>
        <family val="2"/>
      </rPr>
      <t>er</t>
    </r>
    <r>
      <rPr>
        <i/>
        <sz val="8"/>
        <rFont val="Arial"/>
        <family val="2"/>
      </rPr>
      <t xml:space="preserve"> novembre 2025</t>
    </r>
  </si>
  <si>
    <t>(c) Moyenne 2020 à 2024</t>
  </si>
  <si>
    <t>Moy 2020-2024 (1)</t>
  </si>
  <si>
    <t>2024 (1)</t>
  </si>
  <si>
    <t>2025 (2)</t>
  </si>
  <si>
    <t>Variation 2025/2024 (%)</t>
  </si>
  <si>
    <r>
      <t>(2) Estimation précoce de production au 1</t>
    </r>
    <r>
      <rPr>
        <i/>
        <vertAlign val="superscript"/>
        <sz val="8"/>
        <rFont val="Arial Narrow"/>
        <family val="2"/>
      </rPr>
      <t>er</t>
    </r>
    <r>
      <rPr>
        <i/>
        <sz val="8"/>
        <rFont val="Arial Narrow"/>
        <family val="2"/>
      </rPr>
      <t xml:space="preserve"> novembre 2025
</t>
    </r>
  </si>
  <si>
    <t>2025/moy(d)</t>
  </si>
  <si>
    <t>(c) dessus de plants inclus dans la production, non compris dans les surfaces et rendements</t>
  </si>
  <si>
    <t>(d) Moyenne 2020 à 2024</t>
  </si>
  <si>
    <t>…. Données non disponibles</t>
  </si>
  <si>
    <t>Moy 2020-2024</t>
  </si>
  <si>
    <t>* Les fruits frais regroupent l'abricot, la cerise, la châtaigne, la clémentine, la fraise, la framboise, le kiwi, la noix, la pêche, la poire, la pomme, la prune et le raisin.</t>
  </si>
  <si>
    <t>Indice de prix *</t>
  </si>
  <si>
    <t>Indice de production *</t>
  </si>
  <si>
    <t>Indice de surface *</t>
  </si>
  <si>
    <t>Ecart en % par rapport à la campagne précédente</t>
  </si>
  <si>
    <t>Ecart en % par rapport à la moyenne des 5 dernières campagnes</t>
  </si>
  <si>
    <t>mai.-juil. 2025</t>
  </si>
  <si>
    <t>juin.-sept. 2025</t>
  </si>
  <si>
    <t>juin-août. 2025</t>
  </si>
  <si>
    <t>mars-juil. 2025</t>
  </si>
  <si>
    <t>août 2025 - juin 2026</t>
  </si>
  <si>
    <t>juil. 2025 - avr.2026</t>
  </si>
  <si>
    <t>Source : Agreste, estimation précoce de production pour la dernière campagne et statistique agricole annuelle (SAA) pour les données antérieures, Ippap</t>
  </si>
  <si>
    <t>Note de lecture : l'évolution est calculée sur la période allant du premier mois au dernier mois de campagne, soit par exemple pour la cerise de mai à juillet 2025.</t>
  </si>
  <si>
    <t>* La période de calcul des évolutions de prix s'étend sur la campagne, dans la limite des données disponibles pour la publication (dernières données :  octobre 2025)</t>
  </si>
  <si>
    <t>Commerce extérieur (sur les neufs premiers mois de l'année)</t>
  </si>
  <si>
    <t>tonnes</t>
  </si>
  <si>
    <t>evolution 2025/2024</t>
  </si>
  <si>
    <t>Source : Douanes cumul de janvier à septembre</t>
  </si>
  <si>
    <t>Solde du commerce extérieur en 2023 et 2024</t>
  </si>
  <si>
    <t>Moyenne 2020-2024</t>
  </si>
  <si>
    <t>Janv. - déc. 2025</t>
  </si>
  <si>
    <t>Mai - oct. 2025</t>
  </si>
  <si>
    <t>Mai 2025 - avr. 2026</t>
  </si>
  <si>
    <t>Juin 2025 - mai 2026</t>
  </si>
  <si>
    <t>Sept. 2025 - août 2026</t>
  </si>
  <si>
    <t>Note de lecture :  l'évolution est calculée sur la période allant du premier mois au dernier mois de campagne, soit par exemple pour le melon de mai à septembre 2025.</t>
  </si>
  <si>
    <t>* La période de calcul des évolutions de prix s'étend sur la campagne, dans la limite des données disponibles pour la publication (dernières données : octobre 2025)</t>
  </si>
  <si>
    <t>Source : Agreste, estimation précoce de production de la dernière campagne et statistique agricole annuelle (SAA) pour les campagnes antérieures - Ippap</t>
  </si>
  <si>
    <t>2024-25</t>
  </si>
  <si>
    <t>Moyenne 
2020-2024</t>
  </si>
  <si>
    <t>2025/
Moyenne 20-24</t>
  </si>
  <si>
    <t>9</t>
  </si>
  <si>
    <t>-8</t>
  </si>
  <si>
    <t>-1</t>
  </si>
  <si>
    <t>-23</t>
  </si>
  <si>
    <t>-9</t>
  </si>
  <si>
    <t>-18</t>
  </si>
  <si>
    <t>-12</t>
  </si>
  <si>
    <t>-24</t>
  </si>
  <si>
    <t>0</t>
  </si>
  <si>
    <t>-16</t>
  </si>
  <si>
    <t>Estimation de récolte viticole au 1er novembre 2025</t>
  </si>
  <si>
    <r>
      <t>Estimation de récolte viticole au 1</t>
    </r>
    <r>
      <rPr>
        <b/>
        <vertAlign val="superscript"/>
        <sz val="10"/>
        <color indexed="18"/>
        <rFont val="Arial"/>
        <family val="2"/>
      </rPr>
      <t>er</t>
    </r>
    <r>
      <rPr>
        <b/>
        <sz val="10"/>
        <color indexed="18"/>
        <rFont val="Arial"/>
        <family val="2"/>
      </rPr>
      <t xml:space="preserve"> novembre 2025</t>
    </r>
  </si>
  <si>
    <t>2025/Moyenne 2020-2024</t>
  </si>
  <si>
    <t>14</t>
  </si>
  <si>
    <t>-10</t>
  </si>
  <si>
    <t>17</t>
  </si>
  <si>
    <t>-4</t>
  </si>
  <si>
    <t>16</t>
  </si>
  <si>
    <t>-7</t>
  </si>
  <si>
    <t>-6</t>
  </si>
  <si>
    <t>-17</t>
  </si>
  <si>
    <t>15</t>
  </si>
  <si>
    <t>-3</t>
  </si>
  <si>
    <t>19</t>
  </si>
  <si>
    <t>1</t>
  </si>
  <si>
    <t>-2</t>
  </si>
  <si>
    <t>25</t>
  </si>
  <si>
    <t>2</t>
  </si>
  <si>
    <t>3</t>
  </si>
  <si>
    <t>4</t>
  </si>
  <si>
    <t>Sources : Agreste pour 2025, Agreste-DGDDI pour années antérieures</t>
  </si>
  <si>
    <t>Campagne 2024-25</t>
  </si>
  <si>
    <t>24-25/ 23-24</t>
  </si>
  <si>
    <t>23-24/ 22-23</t>
  </si>
  <si>
    <t>9 mois 2025/2024</t>
  </si>
  <si>
    <t>Vins sans IG tranquilles</t>
  </si>
  <si>
    <t>Campagne  2024-25/ 2023-24</t>
  </si>
  <si>
    <t>Campagne  2024-25/ moyenne quinquennale</t>
  </si>
  <si>
    <t>Campagne  2023-24/ 2022-23</t>
  </si>
  <si>
    <t>9 mois  2025/2024</t>
  </si>
  <si>
    <t>9 mois  2025/ moyenne quinquennale</t>
  </si>
  <si>
    <t>9 mois  2024/2023</t>
  </si>
  <si>
    <t>Production (sur les neuf premiers mois de l'année)</t>
  </si>
  <si>
    <t>2025/2024
 (%)</t>
  </si>
  <si>
    <t>2025/Moy 2020-2024
(%)</t>
  </si>
  <si>
    <t>2843</t>
  </si>
  <si>
    <t>-3.9</t>
  </si>
  <si>
    <t>-9.9</t>
  </si>
  <si>
    <t>29</t>
  </si>
  <si>
    <t>-9.3</t>
  </si>
  <si>
    <t>-20.1</t>
  </si>
  <si>
    <t>-46.2</t>
  </si>
  <si>
    <t>-55.9</t>
  </si>
  <si>
    <t>2857</t>
  </si>
  <si>
    <t>-3.5</t>
  </si>
  <si>
    <t>-9.6</t>
  </si>
  <si>
    <t>685</t>
  </si>
  <si>
    <t>-6.9</t>
  </si>
  <si>
    <t>-15.8</t>
  </si>
  <si>
    <t>10</t>
  </si>
  <si>
    <t>+14.2</t>
  </si>
  <si>
    <t>-5.7</t>
  </si>
  <si>
    <t>-43.4</t>
  </si>
  <si>
    <t>-54.1</t>
  </si>
  <si>
    <t>681</t>
  </si>
  <si>
    <t>-5.3</t>
  </si>
  <si>
    <t>-14.1</t>
  </si>
  <si>
    <t>2158</t>
  </si>
  <si>
    <t>-2.8</t>
  </si>
  <si>
    <t>-7.9</t>
  </si>
  <si>
    <t>-18.2</t>
  </si>
  <si>
    <t>-26</t>
  </si>
  <si>
    <t>-77.6</t>
  </si>
  <si>
    <t>-79.3</t>
  </si>
  <si>
    <t>2177</t>
  </si>
  <si>
    <t>-2.9</t>
  </si>
  <si>
    <t>1016</t>
  </si>
  <si>
    <t>-2.7</t>
  </si>
  <si>
    <t>-10.3</t>
  </si>
  <si>
    <t>+60.8</t>
  </si>
  <si>
    <t>+30.2</t>
  </si>
  <si>
    <t>-63.8</t>
  </si>
  <si>
    <t>-61.4</t>
  </si>
  <si>
    <t>1019</t>
  </si>
  <si>
    <t>-2.5</t>
  </si>
  <si>
    <t>-10.2</t>
  </si>
  <si>
    <t>432</t>
  </si>
  <si>
    <t>-1.5</t>
  </si>
  <si>
    <t>-5</t>
  </si>
  <si>
    <t>-36.8</t>
  </si>
  <si>
    <t>-37.8</t>
  </si>
  <si>
    <t>+566.7</t>
  </si>
  <si>
    <t>435</t>
  </si>
  <si>
    <t>-5.4</t>
  </si>
  <si>
    <t>710</t>
  </si>
  <si>
    <t>12</t>
  </si>
  <si>
    <t>-21.9</t>
  </si>
  <si>
    <t>-30.4</t>
  </si>
  <si>
    <t>-99.3</t>
  </si>
  <si>
    <t>-99.4</t>
  </si>
  <si>
    <t>722</t>
  </si>
  <si>
    <t>-4.1</t>
  </si>
  <si>
    <t>-6.4</t>
  </si>
  <si>
    <t>940</t>
  </si>
  <si>
    <t>-7.7</t>
  </si>
  <si>
    <t>5</t>
  </si>
  <si>
    <t>-6.7</t>
  </si>
  <si>
    <t>-22.2</t>
  </si>
  <si>
    <t>-45.9</t>
  </si>
  <si>
    <t>-57.2</t>
  </si>
  <si>
    <t>944</t>
  </si>
  <si>
    <t>-2.6</t>
  </si>
  <si>
    <t>-7.5</t>
  </si>
  <si>
    <t>100</t>
  </si>
  <si>
    <t>-5.9</t>
  </si>
  <si>
    <t>-15.9</t>
  </si>
  <si>
    <t>+17.6</t>
  </si>
  <si>
    <t>-10.7</t>
  </si>
  <si>
    <t>-40.7</t>
  </si>
  <si>
    <t>-53.8</t>
  </si>
  <si>
    <t>99</t>
  </si>
  <si>
    <t>-4.6</t>
  </si>
  <si>
    <t>-14.5</t>
  </si>
  <si>
    <t>840</t>
  </si>
  <si>
    <t>-2.4</t>
  </si>
  <si>
    <t>-6.6</t>
  </si>
  <si>
    <t>-11.9</t>
  </si>
  <si>
    <t>-25</t>
  </si>
  <si>
    <t>-76.2</t>
  </si>
  <si>
    <t>844</t>
  </si>
  <si>
    <t>380</t>
  </si>
  <si>
    <t>-1.8</t>
  </si>
  <si>
    <t>-8.8</t>
  </si>
  <si>
    <t>+48.6</t>
  </si>
  <si>
    <t>+22.6</t>
  </si>
  <si>
    <t>-62.1</t>
  </si>
  <si>
    <t>-59.3</t>
  </si>
  <si>
    <t>381</t>
  </si>
  <si>
    <t>-1.7</t>
  </si>
  <si>
    <t>-8.7</t>
  </si>
  <si>
    <t>160</t>
  </si>
  <si>
    <t>-3.8</t>
  </si>
  <si>
    <t>+20.2</t>
  </si>
  <si>
    <t>-20</t>
  </si>
  <si>
    <t>+1734.5</t>
  </si>
  <si>
    <t>161</t>
  </si>
  <si>
    <t>-0.9</t>
  </si>
  <si>
    <t>300</t>
  </si>
  <si>
    <t>-5.1</t>
  </si>
  <si>
    <t>-27.1</t>
  </si>
  <si>
    <t>-34.3</t>
  </si>
  <si>
    <t>-99</t>
  </si>
  <si>
    <t>303</t>
  </si>
  <si>
    <r>
      <t xml:space="preserve">Exportations françaises de viande bovine (sur les neuf premiers mois de l'année)
</t>
    </r>
    <r>
      <rPr>
        <sz val="10"/>
        <color rgb="FF000099"/>
        <rFont val="Arial"/>
        <family val="2"/>
      </rPr>
      <t>(avec onglet et hampe)</t>
    </r>
  </si>
  <si>
    <t>25/24
(%)</t>
  </si>
  <si>
    <t>+4.2</t>
  </si>
  <si>
    <t>+3.9</t>
  </si>
  <si>
    <t>+1.8</t>
  </si>
  <si>
    <t>+7.2</t>
  </si>
  <si>
    <t>+24.8</t>
  </si>
  <si>
    <t>+23.3</t>
  </si>
  <si>
    <t>+20.9</t>
  </si>
  <si>
    <t>+28.1</t>
  </si>
  <si>
    <t>+26.5</t>
  </si>
  <si>
    <r>
      <t xml:space="preserve">Importations françaises de viande bovine (sur les neuf premiers mois de l'année)
</t>
    </r>
    <r>
      <rPr>
        <sz val="10"/>
        <color rgb="FF000099"/>
        <rFont val="Arial"/>
        <family val="2"/>
      </rPr>
      <t>(avec onglet et hampe)</t>
    </r>
  </si>
  <si>
    <t>-1.4</t>
  </si>
  <si>
    <t>-6.2</t>
  </si>
  <si>
    <t>-4.4</t>
  </si>
  <si>
    <t>+9.8</t>
  </si>
  <si>
    <t>-0.8</t>
  </si>
  <si>
    <t>+23.7</t>
  </si>
  <si>
    <t>+19.1</t>
  </si>
  <si>
    <t>+30.7</t>
  </si>
  <si>
    <t>+21.7</t>
  </si>
  <si>
    <t>+43.6</t>
  </si>
  <si>
    <t>+19.2</t>
  </si>
  <si>
    <t>Exportations françaises de broutards  (sur les neuf premiers mois de l'année)</t>
  </si>
  <si>
    <t>+1.5</t>
  </si>
  <si>
    <t>Cotations de gros bovins et veaux de boucherie (sur les neuf premiers mois de l'année)</t>
  </si>
  <si>
    <t>+19.8</t>
  </si>
  <si>
    <t>+9.5</t>
  </si>
  <si>
    <t>Cotations des broutards (sur les neuf premiers mois de l'année)</t>
  </si>
  <si>
    <t>Cotations</t>
  </si>
  <si>
    <t>en €/kg vif - Charolais mâle 6-12 mois classe U</t>
  </si>
  <si>
    <t>+43.8</t>
  </si>
  <si>
    <t>+69.4</t>
  </si>
  <si>
    <t>Consommation apparente de viande bovine (sur les neuf premiers mois de l'année)</t>
  </si>
  <si>
    <t>-6.5</t>
  </si>
  <si>
    <t>+4</t>
  </si>
  <si>
    <t>+5</t>
  </si>
  <si>
    <t>-5.8</t>
  </si>
  <si>
    <t>2025**</t>
  </si>
  <si>
    <t>Abattages d'ovins vivants et de viande par année</t>
  </si>
  <si>
    <t>Données de janvier à septembre</t>
  </si>
  <si>
    <t xml:space="preserve">             </t>
  </si>
  <si>
    <t>Exportations et importations d'ovins vivants par année</t>
  </si>
  <si>
    <t>Importations et exportations de viande ovine par année</t>
  </si>
  <si>
    <t>Importations de viande ovine (téc)</t>
  </si>
  <si>
    <t>Importations de viande ovine en valeur (1000€)</t>
  </si>
  <si>
    <t xml:space="preserve">  </t>
  </si>
  <si>
    <t>2021*</t>
  </si>
  <si>
    <t>2022*</t>
  </si>
  <si>
    <t>2023*</t>
  </si>
  <si>
    <t>2024*</t>
  </si>
  <si>
    <t>2025*</t>
  </si>
  <si>
    <t>Evolution 2025/2024 (%)</t>
  </si>
  <si>
    <t>Nouvelle-Zélande</t>
  </si>
  <si>
    <t>Source : Douanes</t>
  </si>
  <si>
    <t>* Les importations incluent un volume de viande en provenance du Royaume Uni et réexporté</t>
  </si>
  <si>
    <t>Exportations de viande ovine (téc)</t>
  </si>
  <si>
    <t>Exportations de viande ovine en valeur (1000€)</t>
  </si>
  <si>
    <t>* Les exportations incluent un volume de viande en provenance du Royaume Uni et réexporté</t>
  </si>
  <si>
    <t>Importations françaises de viande ovine</t>
  </si>
  <si>
    <t>Exportations françaises de viande ovine</t>
  </si>
  <si>
    <t>2025/2024
(%)</t>
  </si>
  <si>
    <t>Millier de téc</t>
  </si>
  <si>
    <t>Suisse</t>
  </si>
  <si>
    <t>Coûts de production</t>
  </si>
  <si>
    <t>Indice 100 base 2020</t>
  </si>
  <si>
    <t>Source : INSEE, agreste</t>
  </si>
  <si>
    <t>Commerce extérieur de viande porcine en poids (9 mois*)</t>
  </si>
  <si>
    <t>1000 tec</t>
  </si>
  <si>
    <t>2025/Moy. 2020-2024</t>
  </si>
  <si>
    <t>2025/2024 (%)</t>
  </si>
  <si>
    <t>2025/Moy. 2020-2024 (%)</t>
  </si>
  <si>
    <t>Moy. 2020-2024</t>
  </si>
  <si>
    <t>2025 / 2024</t>
  </si>
  <si>
    <t>2025 / moy. 2020- 2024</t>
  </si>
  <si>
    <t>En volume</t>
  </si>
  <si>
    <t>2025 / moy. 2020-2024</t>
  </si>
  <si>
    <t>2025 / Moy. 2020-2024</t>
  </si>
  <si>
    <r>
      <t>Modèle SSP-ITAVI-CN</t>
    </r>
    <r>
      <rPr>
        <sz val="8"/>
        <color theme="1"/>
        <rFont val="Arial"/>
        <family val="2"/>
      </rPr>
      <t>PO révisé (10/2024)</t>
    </r>
    <r>
      <rPr>
        <sz val="8"/>
        <color rgb="FF00B050"/>
        <rFont val="Arial"/>
        <family val="2"/>
      </rPr>
      <t xml:space="preserve"> </t>
    </r>
    <r>
      <rPr>
        <sz val="8"/>
        <rFont val="Arial"/>
        <family val="2"/>
      </rPr>
      <t>- Production des élevages professionnels, estimation sur 12 mois</t>
    </r>
  </si>
  <si>
    <t xml:space="preserve">*Prix à teneurs réelles  :  prix du lait réfrigéré départ exploitation, toutes primes comprises et toutes qualités confondues, à teneurs réelles en matière grasse et matière protéique </t>
  </si>
  <si>
    <t>2025
Millier de litres</t>
  </si>
  <si>
    <t xml:space="preserve">  2025/2024
%</t>
  </si>
  <si>
    <t>2025/ MQ*
%</t>
  </si>
  <si>
    <t>2025
€/1000 l</t>
  </si>
  <si>
    <t>* Evolution par rapport à la moyenne quinquennale 2020-2024</t>
  </si>
  <si>
    <t>Quantité*2025</t>
  </si>
  <si>
    <t xml:space="preserve">2025
</t>
  </si>
  <si>
    <t>2025/2024
 %</t>
  </si>
  <si>
    <t>2025/
Moy. 2020-2024
 %</t>
  </si>
  <si>
    <t>Données extraites base Sicia (cumul août 2025)</t>
  </si>
  <si>
    <t>2023-25</t>
  </si>
  <si>
    <t>Moyenne janvier-septembre 2025</t>
  </si>
  <si>
    <t>Campagne 
2024-2025</t>
  </si>
  <si>
    <t>2024-2025
/2023-2024</t>
  </si>
  <si>
    <t>Moyenne
sur cinq campagnes          2020-2025</t>
  </si>
  <si>
    <t>Note : Pour les campagnes 2022-2023, 2023-2024 et 2024-2025, une correction de la non-réponse a été effectuée par le SSP, et pourra être ensuite révisée.</t>
  </si>
  <si>
    <t>BILAN CONJONCTUREL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</si>
</sst>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(* #,##0.00_);_(* \(#,##0.00\);_(* &quot;-&quot;??_);_(@_)"/>
    <numFmt numFmtId="165" formatCode="#,##0_)"/>
    <numFmt numFmtId="166" formatCode="\+\ #,##0.0&quot; &quot;;\–\ #,##0.0&quot; &quot;;&quot;... &quot;"/>
    <numFmt numFmtId="167" formatCode="0.0"/>
    <numFmt numFmtId="168" formatCode="_-* #,##0.0\ _€_-;\-* #,##0.0\ _€_-;_-* &quot;-&quot;??\ _€_-;_-@_-"/>
    <numFmt numFmtId="169" formatCode="_-* #,##0.00\ _€_-;\-* #,##0.00\ _€_-;_-* &quot;-&quot;??\ _€_-;_-@_-"/>
    <numFmt numFmtId="170" formatCode="\+\ #,##0&quot; &quot;;\–\ #,##0&quot; &quot;;&quot;... &quot;"/>
    <numFmt numFmtId="171" formatCode="#,##0.0"/>
    <numFmt numFmtId="172" formatCode="[$-40C]mmm\-yy;@"/>
    <numFmt numFmtId="173" formatCode="0.0%"/>
    <numFmt numFmtId="174" formatCode="#,##0__"/>
    <numFmt numFmtId="175" formatCode="mmmyy"/>
    <numFmt numFmtId="176" formatCode="_-* #,##0\ _€_-;\-* #,##0\ _€_-;_-* &quot;-&quot;??\ _€_-;_-@_-"/>
    <numFmt numFmtId="177" formatCode="#,##0.000"/>
    <numFmt numFmtId="178" formatCode="#,##0.0_ ;\-#,##0.0\ "/>
    <numFmt numFmtId="179" formatCode="#,##0_ ;\-#,##0\ "/>
    <numFmt numFmtId="180" formatCode="0.000"/>
    <numFmt numFmtId="181" formatCode="_-* #,##0.000\ _€_-;\-* #,##0.000\ _€_-;_-* &quot;-&quot;??\ _€_-;_-@_-"/>
    <numFmt numFmtId="182" formatCode="0.0;0.0;&quot;... &quot;"/>
    <numFmt numFmtId="183" formatCode="#,##0&quot; &quot;;;&quot;... &quot;"/>
    <numFmt numFmtId="184" formatCode="#,##0.0&quot; &quot;;;&quot;... &quot;"/>
    <numFmt numFmtId="185" formatCode="#,##0&quot;*&quot;;;&quot;... &quot;"/>
    <numFmt numFmtId="186" formatCode="mm/yyyy"/>
    <numFmt numFmtId="187" formatCode="0.0_ ;[Red]\-0.0\ "/>
    <numFmt numFmtId="188" formatCode="_-* #,##0.0_-;\-* #,##0.0_-;_-* &quot;-&quot;??_-;_-@_-"/>
    <numFmt numFmtId="189" formatCode="_-* #,##0.0\ _€_-;\-* #,##0.0\ _€_-;_-* &quot;-&quot;?\ _€_-;_-@_-"/>
    <numFmt numFmtId="190" formatCode="#,##0.00&quot; &quot;[$€-40C];[Red]&quot;-&quot;#,##0.00&quot; &quot;[$€-40C]"/>
    <numFmt numFmtId="191" formatCode="###\ ##0.00"/>
    <numFmt numFmtId="192" formatCode="\$#,##0\ ;\(\$#,##0\)"/>
    <numFmt numFmtId="193" formatCode="#,##0\ &quot;F&quot;;\-#,##0\ &quot;F&quot;"/>
    <numFmt numFmtId="194" formatCode="mmmm\ d\,\ yyyy"/>
    <numFmt numFmtId="198" formatCode="_-* #,##0.00\ &quot;€&quot;_-;\-* #,##0.00\ &quot;€&quot;_-;_-* &quot;-&quot;??\ &quot;€&quot;_-;_-@_-"/>
    <numFmt numFmtId="203" formatCode="_-* #,##0.00\ _F_-;\-* #,##0.00\ _F_-;_-* &quot;-&quot;??\ _F_-;_-@_-"/>
    <numFmt numFmtId="204" formatCode="#,##0\ "/>
  </numFmts>
  <fonts count="20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0"/>
      <color rgb="FF00009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</font>
    <font>
      <sz val="10"/>
      <name val="MS Sans Serif"/>
    </font>
    <font>
      <b/>
      <sz val="10"/>
      <color rgb="FFFF0000"/>
      <name val="Arial"/>
      <family val="2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8"/>
      <color rgb="FF000099"/>
      <name val="Arial"/>
      <family val="2"/>
    </font>
    <font>
      <sz val="11"/>
      <color rgb="FFFF0000"/>
      <name val="Arial"/>
      <family val="2"/>
    </font>
    <font>
      <sz val="8"/>
      <color rgb="FF000099"/>
      <name val="Arial"/>
      <family val="2"/>
    </font>
    <font>
      <sz val="8"/>
      <color theme="1"/>
      <name val="Arial"/>
      <family val="2"/>
    </font>
    <font>
      <sz val="10"/>
      <color indexed="12"/>
      <name val="Arial"/>
      <family val="2"/>
    </font>
    <font>
      <b/>
      <sz val="1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sz val="8"/>
      <color rgb="FF0000FF"/>
      <name val="Arial"/>
      <family val="2"/>
    </font>
    <font>
      <sz val="11"/>
      <color theme="9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indexed="18"/>
      <name val="Arial"/>
      <family val="2"/>
    </font>
    <font>
      <b/>
      <sz val="9"/>
      <color indexed="18"/>
      <name val="Arial"/>
      <family val="2"/>
    </font>
    <font>
      <sz val="11"/>
      <color rgb="FF000099"/>
      <name val="Calibri"/>
      <family val="2"/>
      <scheme val="minor"/>
    </font>
    <font>
      <sz val="8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0"/>
      <color rgb="FF00B050"/>
      <name val="Arial"/>
      <family val="2"/>
    </font>
    <font>
      <sz val="10"/>
      <color theme="2" tint="-0.249977111117893"/>
      <name val="Arial"/>
      <family val="2"/>
    </font>
    <font>
      <sz val="11"/>
      <color rgb="FF0000FF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indexed="8"/>
      <name val="Arial"/>
      <family val="2"/>
    </font>
    <font>
      <sz val="11"/>
      <color theme="5" tint="-0.249977111117893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3" tint="0.79998168889431442"/>
      <name val="Calibri"/>
      <family val="2"/>
      <scheme val="minor"/>
    </font>
    <font>
      <sz val="8"/>
      <color rgb="FF000000"/>
      <name val="Arial"/>
      <family val="2"/>
    </font>
    <font>
      <sz val="8"/>
      <color theme="3" tint="0.79998168889431442"/>
      <name val="Arial"/>
      <family val="2"/>
    </font>
    <font>
      <i/>
      <sz val="8"/>
      <color theme="3" tint="0.79998168889431442"/>
      <name val="Arial"/>
      <family val="2"/>
    </font>
    <font>
      <i/>
      <sz val="8"/>
      <color rgb="FF000000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1"/>
      <color theme="7" tint="-0.499984740745262"/>
      <name val="Calibri"/>
      <family val="2"/>
      <scheme val="minor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charset val="1"/>
    </font>
    <font>
      <b/>
      <sz val="10"/>
      <color rgb="FF000099"/>
      <name val="Arial"/>
      <family val="2"/>
      <charset val="1"/>
    </font>
    <font>
      <sz val="8"/>
      <name val="Arial"/>
      <family val="2"/>
      <charset val="1"/>
    </font>
    <font>
      <sz val="8"/>
      <color rgb="FF000099"/>
      <name val="Calibri"/>
      <family val="2"/>
      <charset val="1"/>
    </font>
    <font>
      <sz val="8"/>
      <name val="Calibri"/>
      <family val="2"/>
      <charset val="1"/>
    </font>
    <font>
      <b/>
      <sz val="9"/>
      <name val="Calibri"/>
      <family val="2"/>
      <charset val="1"/>
    </font>
    <font>
      <sz val="10"/>
      <color rgb="FF000099"/>
      <name val="Arial"/>
      <family val="2"/>
    </font>
    <font>
      <sz val="10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sz val="8"/>
      <color rgb="FF000099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8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Arial"/>
      <family val="2"/>
      <charset val="1"/>
    </font>
    <font>
      <sz val="8"/>
      <color rgb="FF0000FF"/>
      <name val="Arial"/>
      <family val="2"/>
      <charset val="1"/>
    </font>
    <font>
      <b/>
      <sz val="10"/>
      <color indexed="12"/>
      <name val="Arial"/>
      <family val="2"/>
    </font>
    <font>
      <b/>
      <vertAlign val="superscript"/>
      <sz val="10"/>
      <color indexed="18"/>
      <name val="Arial"/>
      <family val="2"/>
    </font>
    <font>
      <sz val="8"/>
      <color indexed="12"/>
      <name val="Arial MT"/>
    </font>
    <font>
      <sz val="9"/>
      <color indexed="10"/>
      <name val="Arial"/>
      <family val="2"/>
    </font>
    <font>
      <i/>
      <sz val="10"/>
      <name val="Arial"/>
      <family val="2"/>
    </font>
    <font>
      <b/>
      <sz val="14"/>
      <color indexed="12"/>
      <name val="Arial"/>
      <family val="2"/>
    </font>
    <font>
      <b/>
      <sz val="14"/>
      <color rgb="FF000099"/>
      <name val="Arial"/>
      <family val="2"/>
    </font>
    <font>
      <b/>
      <sz val="9"/>
      <color indexed="10"/>
      <name val="Arial"/>
      <family val="2"/>
    </font>
    <font>
      <b/>
      <sz val="12"/>
      <name val="Arial"/>
      <family val="2"/>
    </font>
    <font>
      <b/>
      <sz val="16"/>
      <color indexed="10"/>
      <name val="Arial"/>
      <family val="2"/>
    </font>
    <font>
      <b/>
      <sz val="8"/>
      <color indexed="10"/>
      <name val="Arial"/>
      <family val="2"/>
    </font>
    <font>
      <sz val="16"/>
      <color indexed="10"/>
      <name val="Arial"/>
      <family val="2"/>
    </font>
    <font>
      <sz val="8"/>
      <name val="Calibri"/>
      <family val="2"/>
    </font>
    <font>
      <sz val="7"/>
      <name val="Arial"/>
      <family val="2"/>
    </font>
    <font>
      <i/>
      <vertAlign val="superscript"/>
      <sz val="8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9.8000000000000007"/>
      <color rgb="FF000000"/>
      <name val="Arial"/>
      <family val="2"/>
    </font>
    <font>
      <sz val="8"/>
      <color rgb="FF00B050"/>
      <name val="Arial"/>
      <family val="2"/>
    </font>
    <font>
      <i/>
      <sz val="8"/>
      <color rgb="FF000099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1"/>
      <color rgb="FF00B0F0"/>
      <name val="Calibri"/>
      <family val="2"/>
      <scheme val="minor"/>
    </font>
    <font>
      <b/>
      <i/>
      <sz val="8"/>
      <color theme="3" tint="0.79998168889431442"/>
      <name val="Arial"/>
      <family val="2"/>
    </font>
    <font>
      <b/>
      <sz val="8"/>
      <color theme="3" tint="0.79998168889431442"/>
      <name val="Arial"/>
      <family val="2"/>
    </font>
    <font>
      <b/>
      <sz val="8"/>
      <name val="Calibri"/>
      <family val="2"/>
    </font>
    <font>
      <sz val="8"/>
      <color theme="1"/>
      <name val="Marianne"/>
      <family val="3"/>
    </font>
    <font>
      <sz val="11"/>
      <color rgb="FF006100"/>
      <name val="Calibri"/>
      <family val="2"/>
      <scheme val="minor"/>
    </font>
    <font>
      <sz val="11"/>
      <color theme="1"/>
      <name val="Arial1"/>
      <family val="2"/>
    </font>
    <font>
      <sz val="9"/>
      <name val="Calibri"/>
      <family val="2"/>
      <scheme val="minor"/>
    </font>
    <font>
      <b/>
      <i/>
      <sz val="10"/>
      <name val="Arial"/>
      <family val="2"/>
    </font>
    <font>
      <sz val="10"/>
      <color theme="3" tint="0.39997558519241921"/>
      <name val="Arial"/>
      <family val="2"/>
    </font>
    <font>
      <i/>
      <sz val="11"/>
      <color theme="1"/>
      <name val="Calibri"/>
      <family val="2"/>
      <scheme val="minor"/>
    </font>
    <font>
      <sz val="8"/>
      <color rgb="FF7030A0"/>
      <name val="Arial"/>
      <family val="2"/>
    </font>
    <font>
      <sz val="11"/>
      <color theme="1"/>
      <name val="Liberation Sans"/>
      <family val="2"/>
    </font>
    <font>
      <sz val="10"/>
      <color rgb="FF000000"/>
      <name val="Liberation Sans"/>
      <family val="2"/>
    </font>
    <font>
      <b/>
      <sz val="11"/>
      <color rgb="FF7030A0"/>
      <name val="Calibri"/>
      <family val="2"/>
      <scheme val="minor"/>
    </font>
    <font>
      <b/>
      <sz val="10"/>
      <color indexed="36"/>
      <name val="Arial"/>
      <family val="2"/>
    </font>
    <font>
      <sz val="11"/>
      <color rgb="FF00B050"/>
      <name val="Arial"/>
      <family val="2"/>
    </font>
    <font>
      <i/>
      <sz val="11"/>
      <color rgb="FF00B0F0"/>
      <name val="Calibri"/>
      <family val="2"/>
      <scheme val="minor"/>
    </font>
    <font>
      <b/>
      <i/>
      <sz val="10"/>
      <color rgb="FF00B0F0"/>
      <name val="Arial"/>
      <family val="2"/>
    </font>
    <font>
      <i/>
      <sz val="8"/>
      <color rgb="FF00B0F0"/>
      <name val="Arial"/>
      <family val="2"/>
    </font>
    <font>
      <b/>
      <i/>
      <sz val="11"/>
      <color rgb="FF00B0F0"/>
      <name val="Calibri"/>
      <family val="2"/>
      <scheme val="minor"/>
    </font>
    <font>
      <sz val="11"/>
      <color rgb="FF000000"/>
      <name val="Calibri"/>
      <family val="2"/>
    </font>
    <font>
      <sz val="11"/>
      <color rgb="FF000099"/>
      <name val="Calibri"/>
      <family val="2"/>
      <charset val="1"/>
    </font>
    <font>
      <sz val="10"/>
      <color rgb="FF000099"/>
      <name val="Calibri"/>
      <family val="2"/>
      <charset val="1"/>
    </font>
    <font>
      <b/>
      <sz val="12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0"/>
      <name val="Arial"/>
    </font>
    <font>
      <b/>
      <sz val="18"/>
      <name val="Arial"/>
      <family val="2"/>
    </font>
    <font>
      <sz val="8"/>
      <name val="Calibri"/>
      <family val="2"/>
      <scheme val="minor"/>
    </font>
    <font>
      <b/>
      <sz val="8"/>
      <color rgb="FF000099"/>
      <name val="Arial"/>
      <family val="2"/>
      <charset val="1"/>
    </font>
    <font>
      <b/>
      <sz val="8"/>
      <color rgb="FF0000FF"/>
      <name val="Arial"/>
      <family val="2"/>
    </font>
    <font>
      <b/>
      <sz val="8"/>
      <color rgb="FF000066"/>
      <name val="Arial"/>
      <family val="2"/>
    </font>
    <font>
      <sz val="8"/>
      <color rgb="FF000066"/>
      <name val="Arial"/>
      <family val="2"/>
    </font>
    <font>
      <b/>
      <sz val="8"/>
      <color rgb="FFFF0000"/>
      <name val="Arial"/>
      <family val="2"/>
    </font>
    <font>
      <sz val="9"/>
      <color theme="1"/>
      <name val="Calibri"/>
      <family val="2"/>
      <scheme val="minor"/>
    </font>
    <font>
      <sz val="8"/>
      <color theme="9" tint="-0.249977111117893"/>
      <name val="Arial"/>
      <family val="2"/>
    </font>
    <font>
      <i/>
      <sz val="8"/>
      <color theme="9" tint="-0.249977111117893"/>
      <name val="Arial"/>
      <family val="2"/>
    </font>
    <font>
      <i/>
      <sz val="10"/>
      <color theme="1"/>
      <name val="Calibri"/>
      <family val="2"/>
      <scheme val="minor"/>
    </font>
    <font>
      <sz val="10"/>
      <color indexed="24"/>
      <name val="Arial"/>
      <family val="2"/>
    </font>
    <font>
      <sz val="10"/>
      <name val="Times New Roman"/>
      <family val="1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theme="1"/>
      <name val="Arial"/>
      <family val="2"/>
    </font>
    <font>
      <b/>
      <i/>
      <sz val="16"/>
      <color theme="1"/>
      <name val="Liberation Sans"/>
      <family val="2"/>
    </font>
    <font>
      <b/>
      <i/>
      <u/>
      <sz val="11"/>
      <color theme="1"/>
      <name val="Liberation Sans"/>
      <family val="2"/>
    </font>
    <font>
      <b/>
      <sz val="18"/>
      <color indexed="56"/>
      <name val="Cambria"/>
      <family val="2"/>
    </font>
    <font>
      <sz val="11"/>
      <color rgb="FF000000"/>
      <name val="Calibri"/>
      <family val="2"/>
      <scheme val="minor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Marianne"/>
      <family val="3"/>
    </font>
    <font>
      <sz val="10"/>
      <name val="Marianne"/>
      <family val="3"/>
    </font>
    <font>
      <sz val="12"/>
      <color rgb="FF000000"/>
      <name val="Calibri"/>
      <family val="2"/>
    </font>
    <font>
      <b/>
      <sz val="8"/>
      <name val="Helv"/>
    </font>
    <font>
      <sz val="8"/>
      <color indexed="12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10"/>
      <color indexed="12"/>
      <name val="Marianne"/>
      <family val="3"/>
    </font>
    <font>
      <i/>
      <sz val="8"/>
      <name val="Marianne"/>
      <family val="3"/>
    </font>
    <font>
      <b/>
      <sz val="10"/>
      <color rgb="FF000099"/>
      <name val="Marianne"/>
      <family val="3"/>
    </font>
    <font>
      <sz val="8"/>
      <color rgb="FF000099"/>
      <name val="Marianne"/>
      <family val="3"/>
    </font>
    <font>
      <b/>
      <sz val="8"/>
      <color rgb="FF000099"/>
      <name val="Marianne"/>
      <family val="3"/>
    </font>
    <font>
      <b/>
      <sz val="10"/>
      <color theme="1"/>
      <name val="Marianne"/>
      <family val="3"/>
    </font>
    <font>
      <sz val="8"/>
      <color rgb="FF002060"/>
      <name val="Marianne"/>
      <family val="3"/>
    </font>
    <font>
      <b/>
      <sz val="8"/>
      <color theme="1"/>
      <name val="Marianne"/>
      <family val="3"/>
    </font>
    <font>
      <b/>
      <sz val="8"/>
      <name val="Times New Roman"/>
      <family val="1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22"/>
      <name val="Arial"/>
      <family val="2"/>
    </font>
    <font>
      <b/>
      <sz val="2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rgb="FF000099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8"/>
      <color rgb="FF000099"/>
      <name val="Arial Narrow"/>
      <family val="2"/>
    </font>
    <font>
      <b/>
      <sz val="8"/>
      <color theme="1"/>
      <name val="Arial Narrow"/>
      <family val="2"/>
    </font>
    <font>
      <b/>
      <sz val="8"/>
      <color rgb="FF000099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theme="0" tint="-0.249977111117893"/>
      <name val="Arial"/>
      <family val="2"/>
    </font>
    <font>
      <b/>
      <sz val="10"/>
      <color indexed="10"/>
      <name val="Arial"/>
      <family val="2"/>
    </font>
    <font>
      <sz val="10"/>
      <color rgb="FF000000"/>
      <name val="Calibri"/>
      <family val="2"/>
      <scheme val="minor"/>
    </font>
    <font>
      <sz val="8"/>
      <color theme="1" tint="4.9989318521683403E-2"/>
      <name val="Arial"/>
      <family val="2"/>
    </font>
    <font>
      <sz val="9"/>
      <color indexed="8"/>
      <name val="Arial"/>
      <family val="2"/>
    </font>
    <font>
      <i/>
      <sz val="8"/>
      <name val="Arial"/>
      <family val="2"/>
      <charset val="1"/>
    </font>
    <font>
      <sz val="8"/>
      <color theme="1"/>
      <name val="Marianne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CCCFF"/>
        <bgColor rgb="FFCCCCFF"/>
      </patternFill>
    </fill>
    <fill>
      <patternFill patternType="solid">
        <fgColor rgb="FFCCCCFF"/>
        <bgColor rgb="FFD9D9D9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C6EFCE"/>
      </patternFill>
    </fill>
    <fill>
      <patternFill patternType="solid">
        <fgColor theme="0"/>
        <bgColor rgb="FFFFFF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rgb="FFFFFFFF"/>
        <bgColor rgb="FFD9D9D9"/>
      </patternFill>
    </fill>
    <fill>
      <patternFill patternType="solid">
        <fgColor theme="0"/>
        <bgColor rgb="FF000000"/>
      </patternFill>
    </fill>
    <fill>
      <patternFill patternType="solid">
        <fgColor rgb="FFDDDDFF"/>
        <bgColor indexed="64"/>
      </patternFill>
    </fill>
    <fill>
      <patternFill patternType="solid">
        <fgColor rgb="FFB2B2B2"/>
        <bgColor rgb="FFB2B2B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66FFCC"/>
        <bgColor indexed="64"/>
      </patternFill>
    </fill>
  </fills>
  <borders count="3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rgb="FF00009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000099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23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rgb="FF000099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0099"/>
      </top>
      <bottom/>
      <diagonal/>
    </border>
    <border>
      <left style="thin">
        <color theme="0" tint="-0.499984740745262"/>
      </left>
      <right style="thin">
        <color theme="0" tint="-0.24994659260841701"/>
      </right>
      <top style="thin">
        <color rgb="FF000099"/>
      </top>
      <bottom/>
      <diagonal/>
    </border>
    <border>
      <left/>
      <right/>
      <top style="thin">
        <color rgb="FF000099"/>
      </top>
      <bottom/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0099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rgb="FF000099"/>
      </bottom>
      <diagonal/>
    </border>
    <border>
      <left/>
      <right/>
      <top style="thin">
        <color rgb="FF000099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rgb="FF000099"/>
      </bottom>
      <diagonal/>
    </border>
    <border>
      <left/>
      <right style="thin">
        <color theme="0" tint="-0.24994659260841701"/>
      </right>
      <top style="thin">
        <color rgb="FF000099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rgb="FF00009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rgb="FF000099"/>
      </bottom>
      <diagonal/>
    </border>
    <border>
      <left/>
      <right/>
      <top/>
      <bottom style="thin">
        <color rgb="FF0000CC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0000CC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 style="thin">
        <color rgb="FF0000CC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000099"/>
      </top>
      <bottom/>
      <diagonal/>
    </border>
    <border>
      <left style="thin">
        <color theme="0" tint="-0.24994659260841701"/>
      </left>
      <right/>
      <top/>
      <bottom style="thin">
        <color rgb="FF000099"/>
      </bottom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rgb="FF0000FF"/>
      </bottom>
      <diagonal/>
    </border>
    <border>
      <left/>
      <right style="thin">
        <color theme="0" tint="-0.24994659260841701"/>
      </right>
      <top/>
      <bottom style="thin">
        <color rgb="FF0000FF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rgb="FF000099"/>
      </bottom>
      <diagonal/>
    </border>
    <border>
      <left style="thin">
        <color rgb="FF808080"/>
      </left>
      <right style="thin">
        <color rgb="FFBFBFBF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theme="0" tint="-0.24994659260841701"/>
      </right>
      <top style="thin">
        <color rgb="FF000099"/>
      </top>
      <bottom/>
      <diagonal/>
    </border>
    <border>
      <left style="thin">
        <color theme="0" tint="-0.24994659260841701"/>
      </left>
      <right style="thin">
        <color theme="0" tint="-0.499984740745262"/>
      </right>
      <top/>
      <bottom/>
      <diagonal/>
    </border>
    <border>
      <left style="thin">
        <color theme="0" tint="-0.24994659260841701"/>
      </left>
      <right style="thin">
        <color theme="0" tint="-0.499984740745262"/>
      </right>
      <top/>
      <bottom style="thin">
        <color rgb="FF000099"/>
      </bottom>
      <diagonal/>
    </border>
    <border>
      <left style="thin">
        <color theme="0" tint="-0.24994659260841701"/>
      </left>
      <right/>
      <top style="thin">
        <color rgb="FF00009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0099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rgb="FF000099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rgb="FF000099"/>
      </bottom>
      <diagonal/>
    </border>
    <border>
      <left/>
      <right style="thin">
        <color rgb="FF0000FF"/>
      </right>
      <top/>
      <bottom style="thin">
        <color theme="0" tint="-0.24994659260841701"/>
      </bottom>
      <diagonal/>
    </border>
    <border>
      <left/>
      <right style="thin">
        <color rgb="FF0000FF"/>
      </right>
      <top/>
      <bottom/>
      <diagonal/>
    </border>
    <border>
      <left/>
      <right style="thin">
        <color rgb="FF0000FF"/>
      </right>
      <top/>
      <bottom style="thin">
        <color rgb="FF000099"/>
      </bottom>
      <diagonal/>
    </border>
    <border>
      <left style="thin">
        <color rgb="FF0000FF"/>
      </left>
      <right style="thin">
        <color theme="0" tint="-0.24994659260841701"/>
      </right>
      <top/>
      <bottom style="thin">
        <color rgb="FF000099"/>
      </bottom>
      <diagonal/>
    </border>
    <border>
      <left/>
      <right/>
      <top style="thin">
        <color rgb="FF000099"/>
      </top>
      <bottom style="thin">
        <color rgb="FF00009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000099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12"/>
      </left>
      <right style="thin">
        <color theme="0" tint="-0.24994659260841701"/>
      </right>
      <top style="thin">
        <color rgb="FF000099"/>
      </top>
      <bottom style="thin">
        <color theme="0" tint="-0.24994659260841701"/>
      </bottom>
      <diagonal/>
    </border>
    <border>
      <left style="thin">
        <color indexed="1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rgb="FF000099"/>
      </top>
      <bottom style="thin">
        <color rgb="FF000099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rgb="FF000099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rgb="FF000099"/>
      </top>
      <bottom/>
      <diagonal/>
    </border>
    <border>
      <left/>
      <right/>
      <top style="thin">
        <color rgb="FF000099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indexed="23"/>
      </right>
      <top style="thin">
        <color rgb="FF000099"/>
      </top>
      <bottom/>
      <diagonal/>
    </border>
    <border>
      <left style="thin">
        <color indexed="23"/>
      </left>
      <right style="thin">
        <color indexed="23"/>
      </right>
      <top style="thin">
        <color rgb="FF000099"/>
      </top>
      <bottom/>
      <diagonal/>
    </border>
    <border>
      <left style="thin">
        <color indexed="23"/>
      </left>
      <right/>
      <top style="thin">
        <color rgb="FF000099"/>
      </top>
      <bottom/>
      <diagonal/>
    </border>
    <border>
      <left style="thin">
        <color theme="0" tint="-0.24994659260841701"/>
      </left>
      <right style="thin">
        <color indexed="23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3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3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3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indexed="55"/>
      </bottom>
      <diagonal/>
    </border>
    <border>
      <left/>
      <right style="thin">
        <color indexed="55"/>
      </right>
      <top style="thin">
        <color rgb="FF000099"/>
      </top>
      <bottom/>
      <diagonal/>
    </border>
    <border>
      <left style="thin">
        <color indexed="55"/>
      </left>
      <right style="thin">
        <color indexed="55"/>
      </right>
      <top style="thin">
        <color rgb="FF000099"/>
      </top>
      <bottom/>
      <diagonal/>
    </border>
    <border>
      <left style="thin">
        <color indexed="55"/>
      </left>
      <right/>
      <top style="thin">
        <color rgb="FF00009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theme="0" tint="-0.14996795556505021"/>
      </right>
      <top style="thin">
        <color rgb="FF000099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rgb="FF000099"/>
      </bottom>
      <diagonal/>
    </border>
    <border>
      <left/>
      <right/>
      <top style="thin">
        <color rgb="FF0000CC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0000CC"/>
      </top>
      <bottom/>
      <diagonal/>
    </border>
    <border>
      <left style="thin">
        <color theme="0" tint="-0.24994659260841701"/>
      </left>
      <right/>
      <top style="thin">
        <color rgb="FF0000CC"/>
      </top>
      <bottom/>
      <diagonal/>
    </border>
    <border>
      <left/>
      <right/>
      <top style="thin">
        <color rgb="FF0000CC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rgb="FF0000CC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24994659260841701"/>
      </top>
      <bottom style="thin">
        <color rgb="FF000099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000099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rgb="FF000099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rgb="FF00009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24994659260841701"/>
      </top>
      <bottom/>
      <diagonal/>
    </border>
    <border>
      <left/>
      <right style="thin">
        <color theme="0" tint="-0.499984740745262"/>
      </right>
      <top/>
      <bottom style="thin">
        <color theme="0" tint="-0.24994659260841701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theme="0" tint="-0.499984740745262"/>
      </right>
      <top style="thin">
        <color rgb="FFBFBFBF"/>
      </top>
      <bottom/>
      <diagonal/>
    </border>
    <border>
      <left/>
      <right style="thin">
        <color rgb="FFBFBFBF"/>
      </right>
      <top/>
      <bottom/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theme="0" tint="-0.14996795556505021"/>
      </right>
      <top style="thin">
        <color rgb="FF000099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rgb="FF000099"/>
      </top>
      <bottom style="thin">
        <color theme="0" tint="-0.14993743705557422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rgb="FF000099"/>
      </bottom>
      <diagonal/>
    </border>
    <border>
      <left/>
      <right style="thin">
        <color indexed="12"/>
      </right>
      <top style="thin">
        <color rgb="FF000099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indexed="12"/>
      </bottom>
      <diagonal/>
    </border>
    <border>
      <left style="thin">
        <color indexed="12"/>
      </left>
      <right style="thin">
        <color theme="0" tint="-0.24994659260841701"/>
      </right>
      <top style="thin">
        <color rgb="FF00009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rgb="FF808080"/>
      </left>
      <right style="thin">
        <color rgb="FFBFBFBF"/>
      </right>
      <top/>
      <bottom style="thin">
        <color rgb="FFBFBFBF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BFBFB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/>
      <bottom style="thin">
        <color rgb="FF0000FF"/>
      </bottom>
      <diagonal/>
    </border>
    <border>
      <left style="thin">
        <color rgb="FFBFBFBF"/>
      </left>
      <right style="thin">
        <color rgb="FFBFBFBF"/>
      </right>
      <top/>
      <bottom style="thin">
        <color rgb="FF0000FF"/>
      </bottom>
      <diagonal/>
    </border>
    <border>
      <left/>
      <right/>
      <top style="thin">
        <color rgb="FF0000FF"/>
      </top>
      <bottom/>
      <diagonal/>
    </border>
    <border>
      <left/>
      <right style="thin">
        <color indexed="63"/>
      </right>
      <top style="thin">
        <color rgb="FF000099"/>
      </top>
      <bottom style="thin">
        <color theme="0" tint="-0.24994659260841701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2"/>
      </top>
      <bottom/>
      <diagonal/>
    </border>
    <border>
      <left/>
      <right style="thin">
        <color theme="0" tint="-0.24994659260841701"/>
      </right>
      <top style="thin">
        <color indexed="12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99"/>
      </left>
      <right style="thin">
        <color theme="0" tint="-0.24994659260841701"/>
      </right>
      <top style="thin">
        <color rgb="FF000099"/>
      </top>
      <bottom/>
      <diagonal/>
    </border>
    <border>
      <left style="thin">
        <color indexed="63"/>
      </left>
      <right style="thin">
        <color rgb="FF000099"/>
      </right>
      <top style="thin">
        <color rgb="FF000099"/>
      </top>
      <bottom style="thin">
        <color theme="0" tint="-0.24994659260841701"/>
      </bottom>
      <diagonal/>
    </border>
    <border>
      <left style="thin">
        <color rgb="FF00009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rgb="FF00009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99"/>
      </left>
      <right style="thin">
        <color theme="0" tint="-0.24994659260841701"/>
      </right>
      <top/>
      <bottom/>
      <diagonal/>
    </border>
    <border>
      <left style="thin">
        <color rgb="FF000099"/>
      </left>
      <right style="thin">
        <color theme="0" tint="-0.24994659260841701"/>
      </right>
      <top/>
      <bottom style="thin">
        <color rgb="FF000099"/>
      </bottom>
      <diagonal/>
    </border>
    <border>
      <left style="thin">
        <color theme="0" tint="-0.24994659260841701"/>
      </left>
      <right style="thin">
        <color rgb="FF002060"/>
      </right>
      <top style="thin">
        <color rgb="FF000099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rgb="FF002060"/>
      </right>
      <top/>
      <bottom/>
      <diagonal/>
    </border>
    <border>
      <left style="thin">
        <color theme="0" tint="-0.24994659260841701"/>
      </left>
      <right style="thin">
        <color rgb="FF00206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rgb="FF002060"/>
      </right>
      <top/>
      <bottom style="thin">
        <color rgb="FF000099"/>
      </bottom>
      <diagonal/>
    </border>
    <border>
      <left style="thin">
        <color theme="0" tint="-0.24994659260841701"/>
      </left>
      <right style="thin">
        <color rgb="FF000099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rgb="FF000099"/>
      </right>
      <top/>
      <bottom/>
      <diagonal/>
    </border>
    <border>
      <left style="thin">
        <color theme="0" tint="-0.24994659260841701"/>
      </left>
      <right style="thin">
        <color rgb="FF000099"/>
      </right>
      <top/>
      <bottom style="thin">
        <color rgb="FF0000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000099"/>
      </top>
      <bottom/>
      <diagonal/>
    </border>
    <border>
      <left style="thin">
        <color theme="1" tint="0.499984740745262"/>
      </left>
      <right style="thin">
        <color rgb="FF0000FF"/>
      </right>
      <top style="thin">
        <color rgb="FF000099"/>
      </top>
      <bottom/>
      <diagonal/>
    </border>
    <border>
      <left style="thin">
        <color rgb="FF0000FF"/>
      </left>
      <right style="thin">
        <color theme="1" tint="0.499984740745262"/>
      </right>
      <top style="thin">
        <color rgb="FF000099"/>
      </top>
      <bottom/>
      <diagonal/>
    </border>
    <border>
      <left/>
      <right style="thin">
        <color theme="1" tint="0.499984740745262"/>
      </right>
      <top style="thin">
        <color rgb="FF000099"/>
      </top>
      <bottom/>
      <diagonal/>
    </border>
    <border>
      <left style="thin">
        <color rgb="FFD9D9D9"/>
      </left>
      <right style="thin">
        <color rgb="FF808080"/>
      </right>
      <top style="thin">
        <color rgb="FF0000FF"/>
      </top>
      <bottom/>
      <diagonal/>
    </border>
    <border>
      <left style="thin">
        <color rgb="FF808080"/>
      </left>
      <right style="thin">
        <color rgb="FF808080"/>
      </right>
      <top style="thin">
        <color rgb="FF0000FF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theme="1" tint="0.499984740745262"/>
      </left>
      <right/>
      <top style="thin">
        <color rgb="FF000099"/>
      </top>
      <bottom/>
      <diagonal/>
    </border>
    <border>
      <left/>
      <right style="thin">
        <color rgb="FFD9D9D9"/>
      </right>
      <top style="thin">
        <color rgb="FF0000FF"/>
      </top>
      <bottom/>
      <diagonal/>
    </border>
    <border>
      <left style="thin">
        <color rgb="FF808080"/>
      </left>
      <right/>
      <top style="thin">
        <color rgb="FF0000FF"/>
      </top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D9D9D9"/>
      </top>
      <bottom/>
      <diagonal/>
    </border>
    <border>
      <left/>
      <right style="thin">
        <color theme="0" tint="-0.24994659260841701"/>
      </right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24994659260841701"/>
      </right>
      <top/>
      <bottom/>
      <diagonal/>
    </border>
    <border>
      <left/>
      <right style="thin">
        <color theme="0" tint="-0.499984740745262"/>
      </right>
      <top/>
      <bottom style="thin">
        <color rgb="FF000099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rgb="FFBFBFBF"/>
      </right>
      <top style="thin">
        <color theme="0" tint="-0.34998626667073579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theme="0" tint="-0.34998626667073579"/>
      </top>
      <bottom style="thin">
        <color rgb="FFBFBFBF"/>
      </bottom>
      <diagonal/>
    </border>
    <border>
      <left style="thin">
        <color rgb="FFBFBFBF"/>
      </left>
      <right style="thin">
        <color theme="0" tint="-0.499984740745262"/>
      </right>
      <top style="thin">
        <color theme="0" tint="-0.34998626667073579"/>
      </top>
      <bottom style="thin">
        <color rgb="FFBFBFBF"/>
      </bottom>
      <diagonal/>
    </border>
    <border>
      <left/>
      <right style="thin">
        <color rgb="FFBFBFBF"/>
      </right>
      <top style="thin">
        <color theme="0" tint="-0.34998626667073579"/>
      </top>
      <bottom style="thin">
        <color rgb="FFBFBFBF"/>
      </bottom>
      <diagonal/>
    </border>
    <border>
      <left style="thin">
        <color rgb="FFBFBFBF"/>
      </left>
      <right style="thin">
        <color theme="0" tint="-0.34998626667073579"/>
      </right>
      <top style="thin">
        <color theme="0" tint="-0.34998626667073579"/>
      </top>
      <bottom style="thin">
        <color rgb="FFBFBFBF"/>
      </bottom>
      <diagonal/>
    </border>
    <border>
      <left style="thin">
        <color theme="0" tint="-0.34998626667073579"/>
      </left>
      <right/>
      <top style="thin">
        <color rgb="FFBFBFBF"/>
      </top>
      <bottom/>
      <diagonal/>
    </border>
    <border>
      <left/>
      <right style="thin">
        <color theme="0" tint="-0.34998626667073579"/>
      </right>
      <top style="thin">
        <color rgb="FFBFBFBF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3499862666707357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rgb="FF808080"/>
      </right>
      <top/>
      <bottom style="thin">
        <color rgb="FFBFBFBF"/>
      </bottom>
      <diagonal/>
    </border>
    <border>
      <left style="thin">
        <color theme="0" tint="-0.34998626667073579"/>
      </left>
      <right style="thin">
        <color rgb="FFBFBFBF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rgb="FFBFBFBF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rgb="FFBFBFBF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rgb="FFBFBFBF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dashed">
        <color theme="1" tint="0.24994659260841701"/>
      </left>
      <right/>
      <top/>
      <bottom style="thin">
        <color rgb="FF000099"/>
      </bottom>
      <diagonal/>
    </border>
    <border>
      <left style="dashed">
        <color theme="1" tint="0.24994659260841701"/>
      </left>
      <right style="thin">
        <color theme="0" tint="-0.24994659260841701"/>
      </right>
      <top style="thin">
        <color rgb="FF000099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dashed">
        <color theme="1" tint="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dashed">
        <color theme="1" tint="0.24994659260841701"/>
      </left>
      <right style="thin">
        <color theme="0" tint="-0.24994659260841701"/>
      </right>
      <top/>
      <bottom/>
      <diagonal/>
    </border>
    <border>
      <left style="thin">
        <color theme="0" tint="-0.499984740745262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dashed">
        <color theme="1" tint="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dashed">
        <color theme="1" tint="0.24994659260841701"/>
      </left>
      <right style="thin">
        <color theme="0" tint="-0.24994659260841701"/>
      </right>
      <top style="thin">
        <color theme="0" tint="-0.24994659260841701"/>
      </top>
      <bottom style="thin">
        <color rgb="FF000099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23"/>
      </left>
      <right style="thin">
        <color indexed="23"/>
      </right>
      <top style="thin">
        <color indexed="12"/>
      </top>
      <bottom/>
      <diagonal/>
    </border>
    <border>
      <left style="thin">
        <color indexed="23"/>
      </left>
      <right style="thin">
        <color indexed="23"/>
      </right>
      <top style="thin">
        <color indexed="12"/>
      </top>
      <bottom style="thin">
        <color indexed="23"/>
      </bottom>
      <diagonal/>
    </border>
    <border>
      <left style="thin">
        <color indexed="23"/>
      </left>
      <right style="thin">
        <color indexed="12"/>
      </right>
      <top style="thin">
        <color indexed="12"/>
      </top>
      <bottom style="thin">
        <color indexed="23"/>
      </bottom>
      <diagonal/>
    </border>
    <border>
      <left style="thin">
        <color indexed="12"/>
      </left>
      <right style="thin">
        <color indexed="23"/>
      </right>
      <top/>
      <bottom style="thin">
        <color indexed="23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23"/>
      </left>
      <right style="thin">
        <color indexed="12"/>
      </right>
      <top style="thin">
        <color indexed="12"/>
      </top>
      <bottom/>
      <diagonal/>
    </border>
    <border>
      <left style="thin">
        <color indexed="23"/>
      </left>
      <right style="thin">
        <color indexed="12"/>
      </right>
      <top/>
      <bottom/>
      <diagonal/>
    </border>
    <border>
      <left style="thin">
        <color indexed="23"/>
      </left>
      <right style="thin">
        <color indexed="12"/>
      </right>
      <top/>
      <bottom style="thin">
        <color indexed="23"/>
      </bottom>
      <diagonal/>
    </border>
    <border>
      <left style="thin">
        <color indexed="1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12"/>
      </right>
      <top style="thin">
        <color indexed="23"/>
      </top>
      <bottom/>
      <diagonal/>
    </border>
    <border>
      <left style="thin">
        <color indexed="12"/>
      </left>
      <right style="thin">
        <color indexed="23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23"/>
      </left>
      <right style="thin">
        <color indexed="12"/>
      </right>
      <top/>
      <bottom style="thin">
        <color indexed="12"/>
      </bottom>
      <diagonal/>
    </border>
    <border>
      <left/>
      <right style="thin">
        <color rgb="FF000099"/>
      </right>
      <top/>
      <bottom/>
      <diagonal/>
    </border>
    <border>
      <left/>
      <right style="thin">
        <color rgb="FF000099"/>
      </right>
      <top/>
      <bottom style="thin">
        <color rgb="FF000099"/>
      </bottom>
      <diagonal/>
    </border>
    <border>
      <left/>
      <right style="thin">
        <color theme="1" tint="0.499984740745262"/>
      </right>
      <top style="thin">
        <color rgb="FF0000FF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0000FF"/>
      </top>
      <bottom/>
      <diagonal/>
    </border>
    <border>
      <left style="thin">
        <color theme="1" tint="0.499984740745262"/>
      </left>
      <right/>
      <top style="thin">
        <color rgb="FF0000FF"/>
      </top>
      <bottom/>
      <diagonal/>
    </border>
    <border>
      <left/>
      <right style="thin">
        <color rgb="FF000099"/>
      </right>
      <top style="thin">
        <color rgb="FF000099"/>
      </top>
      <bottom/>
      <diagonal/>
    </border>
    <border>
      <left style="thin">
        <color rgb="FF00009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rgb="FF0000FF"/>
      </right>
      <top style="thin">
        <color theme="0" tint="-0.24994659260841701"/>
      </top>
      <bottom/>
      <diagonal/>
    </border>
    <border>
      <left/>
      <right style="thin">
        <color rgb="FF0000FF"/>
      </right>
      <top style="thin">
        <color rgb="FF000099"/>
      </top>
      <bottom/>
      <diagonal/>
    </border>
    <border>
      <left/>
      <right style="thin">
        <color rgb="FF0000FF"/>
      </right>
      <top/>
      <bottom style="thin">
        <color theme="0" tint="-0.499984740745262"/>
      </bottom>
      <diagonal/>
    </border>
    <border>
      <left/>
      <right style="thin">
        <color rgb="FF000099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rgb="FF0000FF"/>
      </right>
      <top/>
      <bottom style="thin">
        <color rgb="FF000099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 style="thin">
        <color rgb="FF000099"/>
      </bottom>
      <diagonal/>
    </border>
    <border>
      <left style="thin">
        <color theme="0" tint="-0.24994659260841701"/>
      </left>
      <right style="thin">
        <color indexed="64"/>
      </right>
      <top style="thin">
        <color rgb="FF00009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rgb="FF002060"/>
      </right>
      <top/>
      <bottom style="thin">
        <color rgb="FF002060"/>
      </bottom>
      <diagonal/>
    </border>
    <border>
      <left style="thin">
        <color theme="0" tint="-0.24994659260841701"/>
      </left>
      <right style="thin">
        <color rgb="FF002060"/>
      </right>
      <top style="thin">
        <color rgb="FF000099"/>
      </top>
      <bottom/>
      <diagonal/>
    </border>
    <border>
      <left style="thin">
        <color theme="0" tint="-0.14996795556505021"/>
      </left>
      <right style="thin">
        <color rgb="FF002060"/>
      </right>
      <top style="thin">
        <color rgb="FF000099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rgb="FF002060"/>
      </right>
      <top/>
      <bottom/>
      <diagonal/>
    </border>
    <border>
      <left style="thin">
        <color theme="0" tint="-0.14996795556505021"/>
      </left>
      <right style="thin">
        <color rgb="FF002060"/>
      </right>
      <top/>
      <bottom style="thin">
        <color rgb="FF000099"/>
      </bottom>
      <diagonal/>
    </border>
    <border>
      <left/>
      <right style="thin">
        <color rgb="FF002060"/>
      </right>
      <top style="thin">
        <color rgb="FF000099"/>
      </top>
      <bottom/>
      <diagonal/>
    </border>
    <border>
      <left/>
      <right style="thin">
        <color rgb="FF00206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rgb="FF002060"/>
      </right>
      <top/>
      <bottom style="thin">
        <color theme="0" tint="-0.24994659260841701"/>
      </bottom>
      <diagonal/>
    </border>
    <border>
      <left/>
      <right style="thin">
        <color rgb="FF002060"/>
      </right>
      <top/>
      <bottom/>
      <diagonal/>
    </border>
    <border>
      <left/>
      <right style="thin">
        <color rgb="FF002060"/>
      </right>
      <top/>
      <bottom style="thin">
        <color rgb="FF000099"/>
      </bottom>
      <diagonal/>
    </border>
  </borders>
  <cellStyleXfs count="34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5" fontId="4" fillId="0" borderId="1">
      <alignment horizontal="center" vertical="center"/>
    </xf>
    <xf numFmtId="0" fontId="5" fillId="0" borderId="1" applyNumberFormat="0">
      <alignment horizontal="center" vertical="center" shrinkToFit="1"/>
    </xf>
    <xf numFmtId="164" fontId="12" fillId="0" borderId="0" applyFont="0" applyFill="0" applyBorder="0" applyAlignment="0" applyProtection="0"/>
    <xf numFmtId="0" fontId="13" fillId="0" borderId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5" fontId="4" fillId="0" borderId="4">
      <alignment horizontal="center" vertical="center"/>
    </xf>
    <xf numFmtId="164" fontId="2" fillId="0" borderId="0" applyFont="0" applyFill="0" applyBorder="0" applyAlignment="0" applyProtection="0"/>
    <xf numFmtId="0" fontId="5" fillId="0" borderId="4" applyNumberFormat="0">
      <alignment horizontal="center" vertical="center" shrinkToFit="1"/>
    </xf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5" fontId="4" fillId="0" borderId="5">
      <alignment horizontal="center" vertical="center"/>
    </xf>
    <xf numFmtId="164" fontId="2" fillId="0" borderId="0" applyFont="0" applyFill="0" applyBorder="0" applyAlignment="0" applyProtection="0"/>
    <xf numFmtId="0" fontId="5" fillId="0" borderId="5" applyNumberFormat="0">
      <alignment horizontal="center" vertical="center" shrinkToFit="1"/>
    </xf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5" fontId="4" fillId="0" borderId="6">
      <alignment horizontal="center" vertical="center"/>
    </xf>
    <xf numFmtId="164" fontId="2" fillId="0" borderId="0" applyFont="0" applyFill="0" applyBorder="0" applyAlignment="0" applyProtection="0"/>
    <xf numFmtId="0" fontId="5" fillId="0" borderId="6" applyNumberFormat="0">
      <alignment horizontal="center" vertical="center" shrinkToFit="1"/>
    </xf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ill="0" applyBorder="0" applyAlignment="0" applyProtection="0"/>
    <xf numFmtId="169" fontId="2" fillId="0" borderId="0" applyFont="0" applyFill="0" applyBorder="0" applyAlignment="0" applyProtection="0"/>
    <xf numFmtId="165" fontId="4" fillId="0" borderId="7">
      <alignment horizontal="center" vertical="center"/>
    </xf>
    <xf numFmtId="0" fontId="5" fillId="0" borderId="7" applyNumberFormat="0">
      <alignment horizontal="center" vertical="center" shrinkToFit="1"/>
    </xf>
    <xf numFmtId="0" fontId="2" fillId="0" borderId="0"/>
    <xf numFmtId="169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" fillId="0" borderId="0" applyFill="0" applyBorder="0" applyAlignment="0" applyProtection="0"/>
    <xf numFmtId="164" fontId="3" fillId="0" borderId="0" applyFont="0" applyFill="0" applyBorder="0" applyAlignment="0" applyProtection="0"/>
    <xf numFmtId="9" fontId="2" fillId="0" borderId="0" applyFill="0" applyBorder="0" applyAlignment="0" applyProtection="0"/>
    <xf numFmtId="165" fontId="4" fillId="0" borderId="9">
      <alignment horizontal="center" vertical="center"/>
    </xf>
    <xf numFmtId="0" fontId="5" fillId="0" borderId="9" applyNumberFormat="0">
      <alignment horizontal="center" vertical="center" shrinkToFit="1"/>
    </xf>
    <xf numFmtId="165" fontId="4" fillId="0" borderId="10">
      <alignment horizontal="center" vertical="center"/>
    </xf>
    <xf numFmtId="0" fontId="5" fillId="0" borderId="10" applyNumberFormat="0">
      <alignment horizontal="center" vertical="center" shrinkToFit="1"/>
    </xf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42" fillId="0" borderId="0"/>
    <xf numFmtId="0" fontId="43" fillId="0" borderId="0"/>
    <xf numFmtId="0" fontId="4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9" fontId="1" fillId="0" borderId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3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6" fillId="23" borderId="0" applyNumberFormat="0" applyBorder="0" applyAlignment="0" applyProtection="0"/>
    <xf numFmtId="0" fontId="107" fillId="0" borderId="126"/>
    <xf numFmtId="0" fontId="113" fillId="0" borderId="0"/>
    <xf numFmtId="0" fontId="55" fillId="0" borderId="0"/>
    <xf numFmtId="169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8" fillId="0" borderId="0"/>
    <xf numFmtId="9" fontId="128" fillId="0" borderId="0" applyFont="0" applyFill="0" applyBorder="0" applyAlignment="0" applyProtection="0"/>
    <xf numFmtId="0" fontId="3" fillId="0" borderId="0"/>
    <xf numFmtId="0" fontId="1" fillId="0" borderId="0"/>
    <xf numFmtId="0" fontId="12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5" fillId="0" borderId="0"/>
    <xf numFmtId="0" fontId="15" fillId="0" borderId="0"/>
    <xf numFmtId="0" fontId="6" fillId="0" borderId="0"/>
    <xf numFmtId="0" fontId="9" fillId="0" borderId="10">
      <alignment horizontal="left" vertical="center" wrapText="1"/>
    </xf>
    <xf numFmtId="0" fontId="10" fillId="0" borderId="10">
      <alignment horizontal="left" vertical="center"/>
    </xf>
    <xf numFmtId="0" fontId="107" fillId="0" borderId="126"/>
    <xf numFmtId="169" fontId="1" fillId="0" borderId="0" applyFont="0" applyFill="0" applyBorder="0" applyAlignment="0" applyProtection="0"/>
    <xf numFmtId="0" fontId="140" fillId="0" borderId="0" applyFon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3" fontId="140" fillId="0" borderId="0" applyFont="0" applyFill="0" applyBorder="0" applyAlignment="0" applyProtection="0"/>
    <xf numFmtId="0" fontId="144" fillId="31" borderId="126"/>
    <xf numFmtId="0" fontId="144" fillId="31" borderId="126"/>
    <xf numFmtId="0" fontId="145" fillId="0" borderId="0">
      <alignment horizontal="center"/>
    </xf>
    <xf numFmtId="0" fontId="145" fillId="0" borderId="0">
      <alignment horizontal="center" textRotation="90"/>
    </xf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92" fontId="140" fillId="0" borderId="0" applyFont="0" applyFill="0" applyBorder="0" applyAlignment="0" applyProtection="0"/>
    <xf numFmtId="0" fontId="99" fillId="0" borderId="0"/>
    <xf numFmtId="0" fontId="14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41" fillId="0" borderId="0"/>
    <xf numFmtId="0" fontId="99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5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46" fillId="0" borderId="0"/>
    <xf numFmtId="190" fontId="146" fillId="0" borderId="0"/>
    <xf numFmtId="0" fontId="140" fillId="0" borderId="226" applyNumberFormat="0" applyFont="0" applyFill="0" applyAlignment="0" applyProtection="0"/>
    <xf numFmtId="2" fontId="140" fillId="0" borderId="0" applyFont="0" applyFill="0" applyBorder="0" applyAlignment="0" applyProtection="0"/>
    <xf numFmtId="0" fontId="12" fillId="37" borderId="0" applyNumberFormat="0" applyBorder="0" applyAlignment="0" applyProtection="0"/>
    <xf numFmtId="0" fontId="149" fillId="42" borderId="0" applyNumberFormat="0" applyBorder="0" applyAlignment="0" applyProtection="0"/>
    <xf numFmtId="0" fontId="149" fillId="39" borderId="0" applyNumberFormat="0" applyBorder="0" applyAlignment="0" applyProtection="0"/>
    <xf numFmtId="0" fontId="149" fillId="48" borderId="0" applyNumberFormat="0" applyBorder="0" applyAlignment="0" applyProtection="0"/>
    <xf numFmtId="0" fontId="149" fillId="41" borderId="0" applyNumberFormat="0" applyBorder="0" applyAlignment="0" applyProtection="0"/>
    <xf numFmtId="0" fontId="12" fillId="38" borderId="0" applyNumberFormat="0" applyBorder="0" applyAlignment="0" applyProtection="0"/>
    <xf numFmtId="0" fontId="12" fillId="37" borderId="0" applyNumberFormat="0" applyBorder="0" applyAlignment="0" applyProtection="0"/>
    <xf numFmtId="0" fontId="12" fillId="48" borderId="0" applyNumberFormat="0" applyBorder="0" applyAlignment="0" applyProtection="0"/>
    <xf numFmtId="0" fontId="12" fillId="38" borderId="0" applyNumberFormat="0" applyBorder="0" applyAlignment="0" applyProtection="0"/>
    <xf numFmtId="0" fontId="12" fillId="47" borderId="0" applyNumberFormat="0" applyBorder="0" applyAlignment="0" applyProtection="0"/>
    <xf numFmtId="0" fontId="12" fillId="46" borderId="0" applyNumberFormat="0" applyBorder="0" applyAlignment="0" applyProtection="0"/>
    <xf numFmtId="0" fontId="12" fillId="36" borderId="0" applyNumberFormat="0" applyBorder="0" applyAlignment="0" applyProtection="0"/>
    <xf numFmtId="0" fontId="12" fillId="35" borderId="0" applyNumberFormat="0" applyBorder="0" applyAlignment="0" applyProtection="0"/>
    <xf numFmtId="0" fontId="12" fillId="34" borderId="0" applyNumberFormat="0" applyBorder="0" applyAlignment="0" applyProtection="0"/>
    <xf numFmtId="0" fontId="12" fillId="40" borderId="0" applyNumberFormat="0" applyBorder="0" applyAlignment="0" applyProtection="0"/>
    <xf numFmtId="0" fontId="148" fillId="0" borderId="0"/>
    <xf numFmtId="0" fontId="149" fillId="49" borderId="0" applyNumberFormat="0" applyBorder="0" applyAlignment="0" applyProtection="0"/>
    <xf numFmtId="0" fontId="149" fillId="43" borderId="0" applyNumberFormat="0" applyBorder="0" applyAlignment="0" applyProtection="0"/>
    <xf numFmtId="0" fontId="149" fillId="44" borderId="0" applyNumberFormat="0" applyBorder="0" applyAlignment="0" applyProtection="0"/>
    <xf numFmtId="0" fontId="12" fillId="39" borderId="0" applyNumberFormat="0" applyBorder="0" applyAlignment="0" applyProtection="0"/>
    <xf numFmtId="0" fontId="149" fillId="50" borderId="0" applyNumberFormat="0" applyBorder="0" applyAlignment="0" applyProtection="0"/>
    <xf numFmtId="0" fontId="149" fillId="51" borderId="0" applyNumberFormat="0" applyBorder="0" applyAlignment="0" applyProtection="0"/>
    <xf numFmtId="0" fontId="149" fillId="42" borderId="0" applyNumberFormat="0" applyBorder="0" applyAlignment="0" applyProtection="0"/>
    <xf numFmtId="0" fontId="149" fillId="49" borderId="0" applyNumberFormat="0" applyBorder="0" applyAlignment="0" applyProtection="0"/>
    <xf numFmtId="0" fontId="149" fillId="52" borderId="0" applyNumberFormat="0" applyBorder="0" applyAlignment="0" applyProtection="0"/>
    <xf numFmtId="0" fontId="150" fillId="0" borderId="0" applyNumberFormat="0" applyFill="0" applyBorder="0" applyAlignment="0" applyProtection="0"/>
    <xf numFmtId="0" fontId="151" fillId="45" borderId="248" applyNumberFormat="0" applyAlignment="0" applyProtection="0"/>
    <xf numFmtId="0" fontId="152" fillId="0" borderId="249" applyNumberFormat="0" applyFill="0" applyAlignment="0" applyProtection="0"/>
    <xf numFmtId="0" fontId="1" fillId="53" borderId="250" applyNumberFormat="0" applyFont="0" applyAlignment="0" applyProtection="0"/>
    <xf numFmtId="0" fontId="153" fillId="47" borderId="248" applyNumberFormat="0" applyAlignment="0" applyProtection="0"/>
    <xf numFmtId="0" fontId="154" fillId="35" borderId="0" applyNumberFormat="0" applyBorder="0" applyAlignment="0" applyProtection="0"/>
    <xf numFmtId="0" fontId="155" fillId="54" borderId="0" applyNumberFormat="0" applyBorder="0" applyAlignment="0" applyProtection="0"/>
    <xf numFmtId="0" fontId="166" fillId="0" borderId="0"/>
    <xf numFmtId="0" fontId="1" fillId="53" borderId="250" applyNumberFormat="0" applyFont="0" applyAlignment="0" applyProtection="0"/>
    <xf numFmtId="0" fontId="156" fillId="36" borderId="0" applyNumberFormat="0" applyBorder="0" applyAlignment="0" applyProtection="0"/>
    <xf numFmtId="0" fontId="157" fillId="45" borderId="251" applyNumberFormat="0" applyAlignment="0" applyProtection="0"/>
    <xf numFmtId="0" fontId="158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59" fillId="0" borderId="232" applyNumberFormat="0" applyFill="0" applyAlignment="0" applyProtection="0"/>
    <xf numFmtId="0" fontId="160" fillId="0" borderId="252" applyNumberFormat="0" applyFill="0" applyAlignment="0" applyProtection="0"/>
    <xf numFmtId="0" fontId="161" fillId="0" borderId="233" applyNumberFormat="0" applyFill="0" applyAlignment="0" applyProtection="0"/>
    <xf numFmtId="0" fontId="161" fillId="0" borderId="0" applyNumberFormat="0" applyFill="0" applyBorder="0" applyAlignment="0" applyProtection="0"/>
    <xf numFmtId="49" fontId="25" fillId="0" borderId="0">
      <alignment horizontal="center" vertical="center"/>
    </xf>
    <xf numFmtId="0" fontId="162" fillId="0" borderId="234" applyNumberFormat="0" applyFill="0" applyAlignment="0" applyProtection="0"/>
    <xf numFmtId="0" fontId="163" fillId="55" borderId="253" applyNumberFormat="0" applyAlignment="0" applyProtection="0"/>
    <xf numFmtId="0" fontId="87" fillId="0" borderId="0" applyNumberFormat="0" applyFill="0" applyBorder="0" applyAlignment="0" applyProtection="0"/>
    <xf numFmtId="0" fontId="179" fillId="0" borderId="0"/>
    <xf numFmtId="4" fontId="167" fillId="0" borderId="0"/>
    <xf numFmtId="194" fontId="1" fillId="0" borderId="0" applyFill="0" applyBorder="0" applyAlignment="0" applyProtection="0"/>
    <xf numFmtId="0" fontId="12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71" fontId="1" fillId="0" borderId="0" applyFill="0" applyBorder="0" applyAlignment="0" applyProtection="0"/>
    <xf numFmtId="3" fontId="1" fillId="0" borderId="0" applyFill="0" applyBorder="0" applyAlignment="0" applyProtection="0"/>
    <xf numFmtId="193" fontId="1" fillId="0" borderId="0" applyFill="0" applyBorder="0" applyAlignment="0" applyProtection="0"/>
    <xf numFmtId="2" fontId="1" fillId="0" borderId="0" applyFill="0" applyBorder="0" applyAlignment="0" applyProtection="0"/>
    <xf numFmtId="0" fontId="180" fillId="0" borderId="0" applyNumberFormat="0" applyFill="0" applyBorder="0" applyAlignment="0" applyProtection="0"/>
    <xf numFmtId="0" fontId="128" fillId="0" borderId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148" fillId="0" borderId="0"/>
    <xf numFmtId="203" fontId="1" fillId="0" borderId="0" applyFont="0" applyFill="0" applyBorder="0" applyAlignment="0" applyProtection="0"/>
    <xf numFmtId="49" fontId="87" fillId="0" borderId="0">
      <alignment horizontal="center" vertical="center"/>
    </xf>
    <xf numFmtId="204" fontId="4" fillId="0" borderId="10">
      <alignment horizontal="center" vertical="center"/>
    </xf>
    <xf numFmtId="0" fontId="11" fillId="0" borderId="0">
      <alignment vertical="center" wrapText="1"/>
    </xf>
    <xf numFmtId="0" fontId="202" fillId="0" borderId="0">
      <alignment vertical="center" wrapText="1"/>
    </xf>
    <xf numFmtId="0" fontId="9" fillId="0" borderId="10">
      <alignment horizontal="center" vertical="center" wrapText="1"/>
    </xf>
    <xf numFmtId="0" fontId="9" fillId="0" borderId="10">
      <alignment horizontal="left" vertical="center" indent="3"/>
    </xf>
    <xf numFmtId="0" fontId="9" fillId="0" borderId="10">
      <alignment horizontal="left" vertical="center" indent="5"/>
    </xf>
    <xf numFmtId="0" fontId="9" fillId="0" borderId="10">
      <alignment horizontal="left" vertical="center" wrapText="1" indent="1"/>
    </xf>
    <xf numFmtId="0" fontId="10" fillId="0" borderId="10">
      <alignment horizontal="center" vertical="center"/>
    </xf>
    <xf numFmtId="0" fontId="9" fillId="0" borderId="10">
      <alignment horizontal="center" vertical="center" wrapText="1"/>
    </xf>
    <xf numFmtId="0" fontId="1" fillId="0" borderId="10">
      <alignment horizontal="center" vertical="center" wrapText="1"/>
    </xf>
    <xf numFmtId="0" fontId="7" fillId="0" borderId="0">
      <alignment horizontal="center" vertical="center" wrapText="1"/>
    </xf>
    <xf numFmtId="0" fontId="11" fillId="0" borderId="0">
      <alignment horizontal="right" vertical="center"/>
    </xf>
    <xf numFmtId="0" fontId="203" fillId="0" borderId="0">
      <alignment horizontal="right" vertical="center"/>
    </xf>
    <xf numFmtId="9" fontId="1" fillId="0" borderId="0" applyFill="0" applyBorder="0" applyAlignment="0" applyProtection="0"/>
    <xf numFmtId="0" fontId="1" fillId="0" borderId="284">
      <alignment horizontal="center" vertical="center" wrapText="1"/>
    </xf>
    <xf numFmtId="0" fontId="9" fillId="0" borderId="284">
      <alignment horizontal="center" vertical="center" wrapText="1"/>
    </xf>
    <xf numFmtId="0" fontId="10" fillId="0" borderId="284">
      <alignment horizontal="left" vertical="center"/>
    </xf>
    <xf numFmtId="0" fontId="10" fillId="0" borderId="284">
      <alignment horizontal="center" vertical="center"/>
    </xf>
    <xf numFmtId="0" fontId="9" fillId="0" borderId="284">
      <alignment horizontal="left" vertical="center" wrapText="1" indent="1"/>
    </xf>
    <xf numFmtId="0" fontId="9" fillId="0" borderId="284">
      <alignment horizontal="left" vertical="center" indent="5"/>
    </xf>
    <xf numFmtId="0" fontId="9" fillId="0" borderId="284">
      <alignment horizontal="left" vertical="center" indent="3"/>
    </xf>
    <xf numFmtId="0" fontId="9" fillId="0" borderId="284">
      <alignment horizontal="left" vertical="center" wrapText="1"/>
    </xf>
    <xf numFmtId="0" fontId="9" fillId="0" borderId="284">
      <alignment horizontal="center" vertical="center" wrapText="1"/>
    </xf>
    <xf numFmtId="0" fontId="6" fillId="0" borderId="0"/>
    <xf numFmtId="0" fontId="5" fillId="0" borderId="284" applyNumberFormat="0">
      <alignment horizontal="center" vertical="center" shrinkToFit="1"/>
    </xf>
    <xf numFmtId="204" fontId="4" fillId="0" borderId="284">
      <alignment horizontal="center" vertical="center"/>
    </xf>
    <xf numFmtId="169" fontId="1" fillId="0" borderId="0" applyFill="0" applyBorder="0" applyAlignment="0" applyProtection="0"/>
    <xf numFmtId="0" fontId="83" fillId="0" borderId="0">
      <alignment vertical="center" wrapText="1"/>
    </xf>
    <xf numFmtId="0" fontId="202" fillId="0" borderId="0">
      <alignment vertical="center"/>
    </xf>
    <xf numFmtId="0" fontId="9" fillId="0" borderId="284">
      <alignment horizontal="left" vertical="center"/>
    </xf>
    <xf numFmtId="0" fontId="7" fillId="0" borderId="0" applyBorder="0">
      <alignment horizontal="center"/>
    </xf>
    <xf numFmtId="165" fontId="4" fillId="0" borderId="284">
      <alignment horizontal="center" vertical="center"/>
    </xf>
    <xf numFmtId="169" fontId="1" fillId="0" borderId="0" applyFill="0" applyBorder="0" applyAlignment="0" applyProtection="0"/>
    <xf numFmtId="169" fontId="1" fillId="0" borderId="0" applyFont="0" applyFill="0" applyBorder="0" applyAlignment="0" applyProtection="0"/>
    <xf numFmtId="0" fontId="6" fillId="0" borderId="0"/>
    <xf numFmtId="0" fontId="151" fillId="45" borderId="293" applyNumberFormat="0" applyAlignment="0" applyProtection="0"/>
    <xf numFmtId="0" fontId="1" fillId="53" borderId="294" applyNumberFormat="0" applyFont="0" applyAlignment="0" applyProtection="0"/>
    <xf numFmtId="0" fontId="153" fillId="47" borderId="293" applyNumberFormat="0" applyAlignment="0" applyProtection="0"/>
    <xf numFmtId="0" fontId="1" fillId="53" borderId="294" applyNumberFormat="0" applyFont="0" applyAlignment="0" applyProtection="0"/>
    <xf numFmtId="0" fontId="157" fillId="45" borderId="295" applyNumberFormat="0" applyAlignment="0" applyProtection="0"/>
    <xf numFmtId="0" fontId="162" fillId="0" borderId="286" applyNumberFormat="0" applyFill="0" applyAlignment="0" applyProtection="0"/>
  </cellStyleXfs>
  <cellXfs count="2279">
    <xf numFmtId="0" fontId="0" fillId="0" borderId="0" xfId="0"/>
    <xf numFmtId="0" fontId="0" fillId="0" borderId="0" xfId="0" applyFill="1"/>
    <xf numFmtId="0" fontId="27" fillId="0" borderId="0" xfId="0" applyFont="1"/>
    <xf numFmtId="0" fontId="23" fillId="0" borderId="0" xfId="0" applyFont="1"/>
    <xf numFmtId="0" fontId="0" fillId="2" borderId="0" xfId="0" applyFill="1"/>
    <xf numFmtId="0" fontId="0" fillId="0" borderId="0" xfId="0" applyAlignment="1">
      <alignment vertical="center" wrapText="1"/>
    </xf>
    <xf numFmtId="167" fontId="0" fillId="0" borderId="0" xfId="0" applyNumberFormat="1"/>
    <xf numFmtId="173" fontId="3" fillId="0" borderId="0" xfId="143" applyNumberFormat="1" applyFont="1"/>
    <xf numFmtId="2" fontId="0" fillId="0" borderId="0" xfId="0" applyNumberFormat="1"/>
    <xf numFmtId="169" fontId="17" fillId="0" borderId="0" xfId="132" applyFont="1" applyFill="1"/>
    <xf numFmtId="0" fontId="16" fillId="0" borderId="0" xfId="0" applyFont="1"/>
    <xf numFmtId="0" fontId="17" fillId="0" borderId="0" xfId="0" applyFont="1" applyAlignment="1">
      <alignment horizontal="center" vertical="center" wrapText="1"/>
    </xf>
    <xf numFmtId="171" fontId="0" fillId="0" borderId="0" xfId="0" applyNumberFormat="1"/>
    <xf numFmtId="4" fontId="0" fillId="0" borderId="0" xfId="0" applyNumberFormat="1"/>
    <xf numFmtId="0" fontId="17" fillId="0" borderId="0" xfId="0" applyFont="1" applyFill="1" applyBorder="1" applyAlignment="1">
      <alignment wrapText="1"/>
    </xf>
    <xf numFmtId="3" fontId="0" fillId="0" borderId="0" xfId="0" applyNumberFormat="1"/>
    <xf numFmtId="0" fontId="28" fillId="0" borderId="0" xfId="0" applyFont="1"/>
    <xf numFmtId="0" fontId="23" fillId="0" borderId="0" xfId="0" applyFont="1" applyFill="1"/>
    <xf numFmtId="1" fontId="0" fillId="0" borderId="0" xfId="0" applyNumberFormat="1"/>
    <xf numFmtId="0" fontId="23" fillId="0" borderId="0" xfId="0" applyFont="1" applyFill="1" applyBorder="1"/>
    <xf numFmtId="0" fontId="9" fillId="0" borderId="0" xfId="0" applyFont="1"/>
    <xf numFmtId="0" fontId="31" fillId="0" borderId="0" xfId="0" applyFont="1" applyFill="1"/>
    <xf numFmtId="0" fontId="31" fillId="0" borderId="0" xfId="0" applyFont="1" applyFill="1" applyBorder="1"/>
    <xf numFmtId="0" fontId="23" fillId="0" borderId="0" xfId="0" applyFont="1" applyBorder="1"/>
    <xf numFmtId="0" fontId="0" fillId="0" borderId="0" xfId="0" applyFill="1" applyBorder="1"/>
    <xf numFmtId="0" fontId="36" fillId="0" borderId="0" xfId="0" applyFont="1"/>
    <xf numFmtId="0" fontId="23" fillId="0" borderId="0" xfId="0" applyFont="1" applyAlignment="1">
      <alignment vertical="center"/>
    </xf>
    <xf numFmtId="0" fontId="23" fillId="2" borderId="0" xfId="0" applyFont="1" applyFill="1"/>
    <xf numFmtId="0" fontId="40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horizontal="right"/>
    </xf>
    <xf numFmtId="0" fontId="9" fillId="0" borderId="0" xfId="0" applyFont="1" applyBorder="1"/>
    <xf numFmtId="0" fontId="7" fillId="0" borderId="0" xfId="0" applyFont="1" applyFill="1"/>
    <xf numFmtId="0" fontId="31" fillId="0" borderId="0" xfId="0" applyFont="1"/>
    <xf numFmtId="176" fontId="49" fillId="0" borderId="0" xfId="132" applyNumberFormat="1" applyFont="1" applyBorder="1"/>
    <xf numFmtId="0" fontId="0" fillId="0" borderId="0" xfId="0" applyBorder="1"/>
    <xf numFmtId="0" fontId="49" fillId="0" borderId="0" xfId="0" applyFont="1"/>
    <xf numFmtId="0" fontId="17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167" fontId="47" fillId="0" borderId="0" xfId="0" applyNumberFormat="1" applyFont="1" applyBorder="1"/>
    <xf numFmtId="0" fontId="47" fillId="0" borderId="0" xfId="0" applyFont="1" applyBorder="1"/>
    <xf numFmtId="167" fontId="47" fillId="0" borderId="0" xfId="0" applyNumberFormat="1" applyFont="1"/>
    <xf numFmtId="0" fontId="47" fillId="0" borderId="0" xfId="0" applyFont="1"/>
    <xf numFmtId="49" fontId="31" fillId="2" borderId="0" xfId="0" applyNumberFormat="1" applyFont="1" applyFill="1" applyBorder="1"/>
    <xf numFmtId="2" fontId="31" fillId="2" borderId="0" xfId="0" applyNumberFormat="1" applyFont="1" applyFill="1" applyBorder="1"/>
    <xf numFmtId="0" fontId="60" fillId="2" borderId="0" xfId="0" applyFont="1" applyFill="1" applyAlignment="1">
      <alignment horizontal="left" vertical="center" readingOrder="1"/>
    </xf>
    <xf numFmtId="173" fontId="16" fillId="0" borderId="0" xfId="143" applyNumberFormat="1" applyFont="1"/>
    <xf numFmtId="2" fontId="47" fillId="0" borderId="0" xfId="0" applyNumberFormat="1" applyFont="1" applyFill="1"/>
    <xf numFmtId="2" fontId="61" fillId="0" borderId="0" xfId="0" applyNumberFormat="1" applyFont="1"/>
    <xf numFmtId="2" fontId="47" fillId="0" borderId="0" xfId="0" applyNumberFormat="1" applyFont="1"/>
    <xf numFmtId="173" fontId="46" fillId="0" borderId="0" xfId="143" applyNumberFormat="1" applyFont="1"/>
    <xf numFmtId="0" fontId="46" fillId="0" borderId="0" xfId="0" applyFont="1"/>
    <xf numFmtId="167" fontId="46" fillId="0" borderId="0" xfId="0" applyNumberFormat="1" applyFont="1" applyFill="1"/>
    <xf numFmtId="0" fontId="6" fillId="0" borderId="0" xfId="8"/>
    <xf numFmtId="0" fontId="55" fillId="0" borderId="0" xfId="8" applyFont="1" applyBorder="1"/>
    <xf numFmtId="0" fontId="55" fillId="0" borderId="0" xfId="8" applyFont="1"/>
    <xf numFmtId="173" fontId="6" fillId="0" borderId="0" xfId="8" applyNumberFormat="1"/>
    <xf numFmtId="0" fontId="60" fillId="0" borderId="0" xfId="8" applyFont="1"/>
    <xf numFmtId="2" fontId="6" fillId="0" borderId="0" xfId="8" applyNumberFormat="1"/>
    <xf numFmtId="3" fontId="6" fillId="0" borderId="0" xfId="8" applyNumberFormat="1"/>
    <xf numFmtId="173" fontId="55" fillId="0" borderId="0" xfId="8" applyNumberFormat="1" applyFont="1"/>
    <xf numFmtId="0" fontId="63" fillId="0" borderId="0" xfId="8" applyFont="1"/>
    <xf numFmtId="0" fontId="62" fillId="0" borderId="0" xfId="8" applyFont="1"/>
    <xf numFmtId="0" fontId="64" fillId="0" borderId="0" xfId="8" applyFont="1"/>
    <xf numFmtId="0" fontId="6" fillId="0" borderId="0" xfId="8" applyBorder="1"/>
    <xf numFmtId="173" fontId="21" fillId="0" borderId="0" xfId="8" applyNumberFormat="1" applyFont="1"/>
    <xf numFmtId="0" fontId="55" fillId="0" borderId="0" xfId="8" quotePrefix="1" applyFont="1"/>
    <xf numFmtId="0" fontId="6" fillId="0" borderId="0" xfId="8" applyFont="1"/>
    <xf numFmtId="0" fontId="21" fillId="0" borderId="0" xfId="8" applyFont="1"/>
    <xf numFmtId="0" fontId="15" fillId="0" borderId="0" xfId="20"/>
    <xf numFmtId="0" fontId="23" fillId="0" borderId="0" xfId="0" quotePrefix="1" applyFont="1"/>
    <xf numFmtId="173" fontId="0" fillId="0" borderId="0" xfId="0" applyNumberFormat="1"/>
    <xf numFmtId="0" fontId="0" fillId="0" borderId="0" xfId="0" quotePrefix="1"/>
    <xf numFmtId="0" fontId="21" fillId="0" borderId="0" xfId="0" applyFont="1"/>
    <xf numFmtId="173" fontId="16" fillId="0" borderId="0" xfId="0" applyNumberFormat="1" applyFont="1"/>
    <xf numFmtId="0" fontId="26" fillId="0" borderId="0" xfId="0" quotePrefix="1" applyFont="1"/>
    <xf numFmtId="0" fontId="27" fillId="0" borderId="0" xfId="0" quotePrefix="1" applyFont="1"/>
    <xf numFmtId="0" fontId="8" fillId="2" borderId="0" xfId="0" applyFont="1" applyFill="1"/>
    <xf numFmtId="0" fontId="79" fillId="2" borderId="0" xfId="0" applyFont="1" applyFill="1"/>
    <xf numFmtId="0" fontId="23" fillId="2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/>
    </xf>
    <xf numFmtId="0" fontId="22" fillId="2" borderId="12" xfId="0" applyFont="1" applyFill="1" applyBorder="1" applyAlignment="1">
      <alignment horizontal="center"/>
    </xf>
    <xf numFmtId="0" fontId="81" fillId="2" borderId="0" xfId="0" applyFont="1" applyFill="1"/>
    <xf numFmtId="0" fontId="7" fillId="2" borderId="0" xfId="0" applyFont="1" applyFill="1"/>
    <xf numFmtId="0" fontId="23" fillId="2" borderId="0" xfId="0" applyFont="1" applyFill="1" applyAlignment="1">
      <alignment horizontal="right"/>
    </xf>
    <xf numFmtId="0" fontId="9" fillId="0" borderId="12" xfId="0" applyFont="1" applyBorder="1" applyAlignment="1">
      <alignment horizontal="center" vertical="center" wrapText="1"/>
    </xf>
    <xf numFmtId="0" fontId="60" fillId="0" borderId="0" xfId="0" applyFont="1" applyAlignment="1">
      <alignment horizontal="left" vertical="center" readingOrder="1"/>
    </xf>
    <xf numFmtId="0" fontId="55" fillId="0" borderId="0" xfId="8" applyFont="1" applyAlignment="1">
      <alignment horizontal="right"/>
    </xf>
    <xf numFmtId="0" fontId="9" fillId="0" borderId="0" xfId="0" applyFont="1" applyAlignment="1">
      <alignment horizontal="left" vertical="center" readingOrder="1"/>
    </xf>
    <xf numFmtId="0" fontId="0" fillId="0" borderId="0" xfId="0" applyFont="1"/>
    <xf numFmtId="0" fontId="9" fillId="0" borderId="0" xfId="0" applyFont="1" applyFill="1" applyAlignment="1">
      <alignment horizontal="right"/>
    </xf>
    <xf numFmtId="167" fontId="23" fillId="0" borderId="0" xfId="0" applyNumberFormat="1" applyFont="1" applyFill="1" applyBorder="1"/>
    <xf numFmtId="2" fontId="9" fillId="2" borderId="0" xfId="0" applyNumberFormat="1" applyFont="1" applyFill="1" applyBorder="1"/>
    <xf numFmtId="0" fontId="97" fillId="0" borderId="0" xfId="0" applyFont="1" applyFill="1"/>
    <xf numFmtId="1" fontId="9" fillId="0" borderId="0" xfId="0" applyNumberFormat="1" applyFont="1" applyFill="1" applyBorder="1"/>
    <xf numFmtId="0" fontId="1" fillId="2" borderId="0" xfId="1" applyFill="1"/>
    <xf numFmtId="0" fontId="1" fillId="0" borderId="0" xfId="1"/>
    <xf numFmtId="0" fontId="7" fillId="0" borderId="0" xfId="1" applyFont="1"/>
    <xf numFmtId="0" fontId="1" fillId="0" borderId="0" xfId="1" applyBorder="1"/>
    <xf numFmtId="0" fontId="9" fillId="0" borderId="0" xfId="1" applyFont="1"/>
    <xf numFmtId="0" fontId="9" fillId="0" borderId="0" xfId="1" applyFont="1" applyFill="1" applyBorder="1"/>
    <xf numFmtId="0" fontId="9" fillId="0" borderId="0" xfId="1" applyFont="1" applyBorder="1"/>
    <xf numFmtId="0" fontId="4" fillId="0" borderId="0" xfId="1" applyFont="1"/>
    <xf numFmtId="0" fontId="1" fillId="0" borderId="0" xfId="1" applyFill="1"/>
    <xf numFmtId="167" fontId="1" fillId="0" borderId="0" xfId="1" applyNumberFormat="1" applyFill="1"/>
    <xf numFmtId="0" fontId="9" fillId="0" borderId="0" xfId="1" applyFont="1" applyAlignment="1">
      <alignment wrapText="1"/>
    </xf>
    <xf numFmtId="0" fontId="9" fillId="0" borderId="0" xfId="1" applyFont="1" applyFill="1"/>
    <xf numFmtId="0" fontId="1" fillId="0" borderId="0" xfId="1" applyFont="1" applyFill="1" applyBorder="1"/>
    <xf numFmtId="0" fontId="1" fillId="3" borderId="0" xfId="1" applyFill="1"/>
    <xf numFmtId="0" fontId="9" fillId="3" borderId="0" xfId="1" applyFont="1" applyFill="1"/>
    <xf numFmtId="0" fontId="1" fillId="3" borderId="0" xfId="1" applyFont="1" applyFill="1"/>
    <xf numFmtId="0" fontId="9" fillId="0" borderId="0" xfId="1" quotePrefix="1" applyFont="1" applyFill="1"/>
    <xf numFmtId="0" fontId="9" fillId="0" borderId="0" xfId="1" quotePrefix="1" applyFont="1"/>
    <xf numFmtId="0" fontId="7" fillId="0" borderId="0" xfId="1" applyFont="1" applyFill="1"/>
    <xf numFmtId="3" fontId="9" fillId="0" borderId="0" xfId="1" applyNumberFormat="1" applyFont="1" applyFill="1"/>
    <xf numFmtId="0" fontId="1" fillId="0" borderId="0" xfId="1" applyFont="1"/>
    <xf numFmtId="0" fontId="1" fillId="0" borderId="0" xfId="1" applyFont="1" applyFill="1"/>
    <xf numFmtId="0" fontId="1" fillId="0" borderId="0" xfId="1" quotePrefix="1"/>
    <xf numFmtId="0" fontId="9" fillId="0" borderId="0" xfId="1" applyFont="1" applyFill="1" applyAlignment="1">
      <alignment horizontal="center"/>
    </xf>
    <xf numFmtId="0" fontId="21" fillId="0" borderId="0" xfId="1" applyFont="1" applyFill="1"/>
    <xf numFmtId="0" fontId="1" fillId="0" borderId="0" xfId="1" quotePrefix="1" applyFill="1"/>
    <xf numFmtId="3" fontId="1" fillId="0" borderId="0" xfId="1" quotePrefix="1" applyNumberFormat="1" applyFill="1"/>
    <xf numFmtId="3" fontId="1" fillId="0" borderId="0" xfId="1" quotePrefix="1" applyNumberFormat="1"/>
    <xf numFmtId="0" fontId="9" fillId="3" borderId="0" xfId="1" applyFont="1" applyFill="1" applyBorder="1"/>
    <xf numFmtId="0" fontId="1" fillId="3" borderId="0" xfId="1" applyFill="1" applyBorder="1"/>
    <xf numFmtId="0" fontId="1" fillId="0" borderId="0" xfId="1" applyFill="1" applyBorder="1"/>
    <xf numFmtId="3" fontId="1" fillId="0" borderId="0" xfId="1" applyNumberFormat="1"/>
    <xf numFmtId="171" fontId="1" fillId="0" borderId="0" xfId="1" applyNumberFormat="1"/>
    <xf numFmtId="3" fontId="9" fillId="3" borderId="0" xfId="1" applyNumberFormat="1" applyFont="1" applyFill="1" applyBorder="1"/>
    <xf numFmtId="3" fontId="22" fillId="3" borderId="0" xfId="1" applyNumberFormat="1" applyFont="1" applyFill="1" applyBorder="1"/>
    <xf numFmtId="172" fontId="1" fillId="0" borderId="0" xfId="1" applyNumberFormat="1" applyFill="1"/>
    <xf numFmtId="49" fontId="1" fillId="0" borderId="0" xfId="1" applyNumberFormat="1" applyFill="1"/>
    <xf numFmtId="167" fontId="1" fillId="0" borderId="0" xfId="1" applyNumberFormat="1"/>
    <xf numFmtId="0" fontId="19" fillId="0" borderId="0" xfId="1" applyFont="1"/>
    <xf numFmtId="171" fontId="9" fillId="0" borderId="0" xfId="1" applyNumberFormat="1" applyFont="1"/>
    <xf numFmtId="3" fontId="9" fillId="0" borderId="0" xfId="1" applyNumberFormat="1" applyFont="1"/>
    <xf numFmtId="0" fontId="1" fillId="0" borderId="0" xfId="1" applyAlignment="1">
      <alignment horizontal="center"/>
    </xf>
    <xf numFmtId="167" fontId="9" fillId="0" borderId="0" xfId="1" applyNumberFormat="1" applyFont="1" applyAlignment="1">
      <alignment horizontal="center"/>
    </xf>
    <xf numFmtId="167" fontId="1" fillId="0" borderId="0" xfId="1" applyNumberFormat="1" applyAlignment="1">
      <alignment horizontal="center"/>
    </xf>
    <xf numFmtId="0" fontId="18" fillId="0" borderId="0" xfId="1" applyFont="1" applyFill="1"/>
    <xf numFmtId="167" fontId="1" fillId="0" borderId="0" xfId="1" quotePrefix="1" applyNumberFormat="1" applyFill="1"/>
    <xf numFmtId="0" fontId="1" fillId="0" borderId="0" xfId="157" applyFill="1"/>
    <xf numFmtId="0" fontId="1" fillId="2" borderId="0" xfId="1" applyFont="1" applyFill="1"/>
    <xf numFmtId="4" fontId="1" fillId="0" borderId="0" xfId="0" applyNumberFormat="1" applyFont="1"/>
    <xf numFmtId="0" fontId="1" fillId="2" borderId="0" xfId="0" applyFont="1" applyFill="1"/>
    <xf numFmtId="0" fontId="9" fillId="0" borderId="46" xfId="1" applyFont="1" applyFill="1" applyBorder="1" applyAlignment="1">
      <alignment vertical="center"/>
    </xf>
    <xf numFmtId="0" fontId="9" fillId="0" borderId="46" xfId="1" applyFont="1" applyBorder="1" applyAlignment="1">
      <alignment vertical="center"/>
    </xf>
    <xf numFmtId="0" fontId="9" fillId="0" borderId="52" xfId="1" applyFont="1" applyBorder="1" applyAlignment="1">
      <alignment vertical="center"/>
    </xf>
    <xf numFmtId="0" fontId="9" fillId="0" borderId="0" xfId="1" applyFont="1" applyAlignment="1">
      <alignment horizontal="right"/>
    </xf>
    <xf numFmtId="0" fontId="60" fillId="0" borderId="0" xfId="1" applyFont="1" applyAlignment="1">
      <alignment horizontal="left" vertical="center" readingOrder="1"/>
    </xf>
    <xf numFmtId="0" fontId="9" fillId="0" borderId="0" xfId="163" quotePrefix="1" applyFont="1"/>
    <xf numFmtId="0" fontId="4" fillId="0" borderId="0" xfId="163" quotePrefix="1" applyFont="1"/>
    <xf numFmtId="0" fontId="4" fillId="0" borderId="0" xfId="163" applyFont="1"/>
    <xf numFmtId="0" fontId="9" fillId="0" borderId="0" xfId="163" applyFont="1" applyAlignment="1">
      <alignment horizontal="right"/>
    </xf>
    <xf numFmtId="0" fontId="1" fillId="0" borderId="0" xfId="163"/>
    <xf numFmtId="0" fontId="9" fillId="0" borderId="0" xfId="163" applyFont="1" applyBorder="1"/>
    <xf numFmtId="0" fontId="9" fillId="0" borderId="0" xfId="163" quotePrefix="1" applyFont="1" applyFill="1"/>
    <xf numFmtId="0" fontId="1" fillId="0" borderId="0" xfId="163" applyFill="1"/>
    <xf numFmtId="0" fontId="9" fillId="0" borderId="0" xfId="1" applyFont="1" applyFill="1" applyBorder="1" applyAlignment="1">
      <alignment wrapText="1"/>
    </xf>
    <xf numFmtId="3" fontId="9" fillId="0" borderId="0" xfId="1" applyNumberFormat="1" applyFont="1" applyAlignment="1">
      <alignment wrapText="1"/>
    </xf>
    <xf numFmtId="0" fontId="96" fillId="0" borderId="0" xfId="1" applyFont="1" applyAlignment="1">
      <alignment horizontal="left" vertical="center" readingOrder="1"/>
    </xf>
    <xf numFmtId="0" fontId="4" fillId="0" borderId="0" xfId="1" applyFont="1" applyAlignment="1">
      <alignment wrapText="1"/>
    </xf>
    <xf numFmtId="0" fontId="1" fillId="0" borderId="0" xfId="1" applyFill="1" applyAlignment="1">
      <alignment wrapText="1"/>
    </xf>
    <xf numFmtId="173" fontId="1" fillId="0" borderId="0" xfId="1" applyNumberFormat="1" applyFill="1"/>
    <xf numFmtId="0" fontId="1" fillId="0" borderId="0" xfId="164"/>
    <xf numFmtId="0" fontId="7" fillId="3" borderId="45" xfId="1" applyFont="1" applyFill="1" applyBorder="1" applyProtection="1"/>
    <xf numFmtId="0" fontId="9" fillId="3" borderId="45" xfId="1" applyFont="1" applyFill="1" applyBorder="1" applyProtection="1"/>
    <xf numFmtId="0" fontId="9" fillId="3" borderId="45" xfId="1" applyFont="1" applyFill="1" applyBorder="1" applyAlignment="1" applyProtection="1">
      <alignment horizontal="left"/>
    </xf>
    <xf numFmtId="0" fontId="9" fillId="3" borderId="45" xfId="1" applyFont="1" applyFill="1" applyBorder="1" applyAlignment="1">
      <alignment horizontal="right"/>
    </xf>
    <xf numFmtId="0" fontId="9" fillId="3" borderId="0" xfId="1" applyFont="1" applyFill="1" applyAlignment="1" applyProtection="1">
      <alignment horizontal="left"/>
    </xf>
    <xf numFmtId="0" fontId="9" fillId="3" borderId="0" xfId="1" applyFont="1" applyFill="1" applyProtection="1"/>
    <xf numFmtId="0" fontId="9" fillId="3" borderId="0" xfId="1" applyFont="1" applyFill="1" applyAlignment="1" applyProtection="1">
      <alignment horizontal="right"/>
    </xf>
    <xf numFmtId="0" fontId="10" fillId="3" borderId="0" xfId="1" applyFont="1" applyFill="1" applyProtection="1"/>
    <xf numFmtId="0" fontId="10" fillId="3" borderId="0" xfId="1" applyFont="1" applyFill="1"/>
    <xf numFmtId="0" fontId="9" fillId="3" borderId="0" xfId="1" applyFont="1" applyFill="1" applyBorder="1" applyAlignment="1" applyProtection="1">
      <alignment horizontal="left"/>
    </xf>
    <xf numFmtId="0" fontId="41" fillId="3" borderId="0" xfId="1" applyFont="1" applyFill="1" applyBorder="1" applyAlignment="1" applyProtection="1">
      <alignment horizontal="center"/>
      <protection locked="0"/>
    </xf>
    <xf numFmtId="171" fontId="41" fillId="3" borderId="0" xfId="1" applyNumberFormat="1" applyFont="1" applyFill="1" applyBorder="1" applyProtection="1">
      <protection locked="0"/>
    </xf>
    <xf numFmtId="0" fontId="88" fillId="0" borderId="0" xfId="1" applyFont="1" applyFill="1"/>
    <xf numFmtId="0" fontId="42" fillId="3" borderId="0" xfId="1" applyFont="1" applyFill="1"/>
    <xf numFmtId="0" fontId="63" fillId="0" borderId="0" xfId="1" applyFont="1" applyAlignment="1">
      <alignment horizontal="left" vertical="center" readingOrder="1"/>
    </xf>
    <xf numFmtId="0" fontId="7" fillId="0" borderId="45" xfId="1" applyFont="1" applyFill="1" applyBorder="1" applyAlignment="1" applyProtection="1"/>
    <xf numFmtId="0" fontId="1" fillId="0" borderId="45" xfId="1" applyFont="1" applyFill="1" applyBorder="1"/>
    <xf numFmtId="0" fontId="9" fillId="0" borderId="45" xfId="1" applyFont="1" applyFill="1" applyBorder="1" applyAlignment="1">
      <alignment horizontal="right"/>
    </xf>
    <xf numFmtId="0" fontId="9" fillId="0" borderId="0" xfId="1" applyFont="1" applyFill="1" applyAlignment="1" applyProtection="1"/>
    <xf numFmtId="0" fontId="87" fillId="0" borderId="0" xfId="1" applyFont="1" applyFill="1" applyAlignment="1" applyProtection="1"/>
    <xf numFmtId="0" fontId="79" fillId="0" borderId="0" xfId="1" applyFont="1" applyFill="1"/>
    <xf numFmtId="0" fontId="10" fillId="0" borderId="0" xfId="1" applyFont="1" applyFill="1" applyBorder="1" applyAlignment="1" applyProtection="1">
      <alignment horizontal="center"/>
    </xf>
    <xf numFmtId="0" fontId="9" fillId="0" borderId="0" xfId="1" applyFont="1" applyFill="1" applyBorder="1" applyAlignment="1" applyProtection="1">
      <alignment horizontal="left"/>
    </xf>
    <xf numFmtId="1" fontId="9" fillId="0" borderId="0" xfId="1" applyNumberFormat="1" applyFont="1" applyFill="1" applyBorder="1" applyAlignment="1" applyProtection="1">
      <alignment horizontal="right"/>
      <protection locked="0"/>
    </xf>
    <xf numFmtId="3" fontId="9" fillId="0" borderId="0" xfId="1" applyNumberFormat="1" applyFont="1" applyFill="1" applyBorder="1" applyAlignment="1" applyProtection="1">
      <alignment horizontal="right"/>
      <protection locked="0"/>
    </xf>
    <xf numFmtId="0" fontId="24" fillId="0" borderId="0" xfId="1" applyFont="1" applyFill="1"/>
    <xf numFmtId="1" fontId="41" fillId="0" borderId="0" xfId="1" applyNumberFormat="1" applyFont="1" applyFill="1" applyBorder="1" applyAlignment="1" applyProtection="1">
      <alignment horizontal="right"/>
      <protection locked="0"/>
    </xf>
    <xf numFmtId="0" fontId="9" fillId="0" borderId="0" xfId="1" applyFont="1" applyFill="1" applyAlignment="1"/>
    <xf numFmtId="0" fontId="89" fillId="0" borderId="0" xfId="1" applyFont="1" applyFill="1" applyAlignment="1">
      <alignment horizontal="right"/>
    </xf>
    <xf numFmtId="0" fontId="90" fillId="0" borderId="0" xfId="1" applyFont="1" applyFill="1"/>
    <xf numFmtId="3" fontId="41" fillId="0" borderId="0" xfId="1" applyNumberFormat="1" applyFont="1" applyFill="1" applyBorder="1"/>
    <xf numFmtId="3" fontId="41" fillId="0" borderId="0" xfId="1" applyNumberFormat="1" applyFont="1" applyFill="1" applyBorder="1" applyAlignment="1">
      <alignment horizontal="right"/>
    </xf>
    <xf numFmtId="0" fontId="23" fillId="3" borderId="27" xfId="1" applyFont="1" applyFill="1" applyBorder="1" applyAlignment="1">
      <alignment horizontal="centerContinuous"/>
    </xf>
    <xf numFmtId="0" fontId="23" fillId="3" borderId="30" xfId="1" applyFont="1" applyFill="1" applyBorder="1" applyAlignment="1">
      <alignment horizontal="centerContinuous"/>
    </xf>
    <xf numFmtId="183" fontId="20" fillId="3" borderId="47" xfId="1" applyNumberFormat="1" applyFont="1" applyFill="1" applyBorder="1" applyAlignment="1">
      <alignment horizontal="right" vertical="center" indent="1"/>
    </xf>
    <xf numFmtId="167" fontId="20" fillId="3" borderId="47" xfId="1" applyNumberFormat="1" applyFont="1" applyFill="1" applyBorder="1" applyAlignment="1">
      <alignment horizontal="right" vertical="center" indent="1"/>
    </xf>
    <xf numFmtId="183" fontId="20" fillId="3" borderId="48" xfId="1" applyNumberFormat="1" applyFont="1" applyFill="1" applyBorder="1" applyAlignment="1">
      <alignment horizontal="right" vertical="center" indent="1"/>
    </xf>
    <xf numFmtId="183" fontId="20" fillId="3" borderId="70" xfId="1" applyNumberFormat="1" applyFont="1" applyFill="1" applyBorder="1" applyAlignment="1">
      <alignment horizontal="right" vertical="center" indent="1"/>
    </xf>
    <xf numFmtId="183" fontId="23" fillId="3" borderId="71" xfId="1" applyNumberFormat="1" applyFont="1" applyFill="1" applyBorder="1" applyAlignment="1">
      <alignment horizontal="center" vertical="center"/>
    </xf>
    <xf numFmtId="3" fontId="22" fillId="3" borderId="71" xfId="1" applyNumberFormat="1" applyFont="1" applyFill="1" applyBorder="1" applyAlignment="1">
      <alignment horizontal="center" vertical="center"/>
    </xf>
    <xf numFmtId="183" fontId="23" fillId="3" borderId="36" xfId="1" applyNumberFormat="1" applyFont="1" applyFill="1" applyBorder="1" applyAlignment="1">
      <alignment horizontal="center" vertical="center"/>
    </xf>
    <xf numFmtId="183" fontId="10" fillId="3" borderId="49" xfId="1" applyNumberFormat="1" applyFont="1" applyFill="1" applyBorder="1" applyAlignment="1">
      <alignment horizontal="center" vertical="center"/>
    </xf>
    <xf numFmtId="3" fontId="20" fillId="3" borderId="49" xfId="1" applyNumberFormat="1" applyFont="1" applyFill="1" applyBorder="1" applyAlignment="1">
      <alignment horizontal="center" vertical="center"/>
    </xf>
    <xf numFmtId="183" fontId="10" fillId="3" borderId="39" xfId="1" applyNumberFormat="1" applyFont="1" applyFill="1" applyBorder="1" applyAlignment="1">
      <alignment horizontal="center" vertical="center"/>
    </xf>
    <xf numFmtId="0" fontId="10" fillId="3" borderId="0" xfId="1" applyFont="1" applyFill="1" applyBorder="1"/>
    <xf numFmtId="0" fontId="23" fillId="0" borderId="0" xfId="1" applyFont="1" applyBorder="1"/>
    <xf numFmtId="0" fontId="23" fillId="0" borderId="0" xfId="1" applyFont="1"/>
    <xf numFmtId="0" fontId="23" fillId="0" borderId="0" xfId="1" quotePrefix="1" applyFont="1"/>
    <xf numFmtId="0" fontId="23" fillId="0" borderId="0" xfId="1" applyFont="1" applyFill="1" applyBorder="1" applyAlignment="1" applyProtection="1">
      <alignment horizontal="left"/>
    </xf>
    <xf numFmtId="0" fontId="1" fillId="0" borderId="0" xfId="1" applyBorder="1" applyAlignment="1">
      <alignment horizontal="center"/>
    </xf>
    <xf numFmtId="0" fontId="10" fillId="0" borderId="0" xfId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9" fillId="0" borderId="0" xfId="1" quotePrefix="1" applyFont="1" applyAlignment="1">
      <alignment horizontal="left"/>
    </xf>
    <xf numFmtId="0" fontId="9" fillId="3" borderId="48" xfId="1" applyFont="1" applyFill="1" applyBorder="1"/>
    <xf numFmtId="0" fontId="26" fillId="3" borderId="15" xfId="1" applyFont="1" applyFill="1" applyBorder="1"/>
    <xf numFmtId="0" fontId="9" fillId="0" borderId="0" xfId="1" quotePrefix="1" applyFont="1" applyAlignment="1"/>
    <xf numFmtId="167" fontId="1" fillId="0" borderId="0" xfId="1" applyNumberFormat="1" applyFont="1" applyBorder="1" applyProtection="1"/>
    <xf numFmtId="0" fontId="7" fillId="0" borderId="53" xfId="1" applyFont="1" applyBorder="1" applyAlignment="1" applyProtection="1">
      <alignment horizontal="left"/>
    </xf>
    <xf numFmtId="0" fontId="9" fillId="0" borderId="53" xfId="1" applyFont="1" applyBorder="1" applyProtection="1"/>
    <xf numFmtId="0" fontId="41" fillId="0" borderId="53" xfId="1" applyFont="1" applyBorder="1" applyProtection="1"/>
    <xf numFmtId="0" fontId="9" fillId="0" borderId="53" xfId="1" applyFont="1" applyBorder="1" applyAlignment="1">
      <alignment horizontal="right"/>
    </xf>
    <xf numFmtId="0" fontId="9" fillId="0" borderId="0" xfId="1" applyFont="1" applyBorder="1" applyAlignment="1" applyProtection="1">
      <alignment horizontal="left"/>
    </xf>
    <xf numFmtId="0" fontId="9" fillId="0" borderId="0" xfId="1" applyFont="1" applyProtection="1"/>
    <xf numFmtId="0" fontId="41" fillId="0" borderId="0" xfId="1" applyFont="1" applyProtection="1"/>
    <xf numFmtId="167" fontId="9" fillId="0" borderId="0" xfId="1" applyNumberFormat="1" applyFont="1" applyBorder="1" applyProtection="1"/>
    <xf numFmtId="0" fontId="9" fillId="0" borderId="0" xfId="1" applyFont="1" applyBorder="1" applyProtection="1"/>
    <xf numFmtId="0" fontId="9" fillId="0" borderId="0" xfId="1" applyFont="1" applyBorder="1" applyAlignment="1" applyProtection="1">
      <alignment vertical="top"/>
    </xf>
    <xf numFmtId="0" fontId="4" fillId="0" borderId="0" xfId="1" applyFont="1" applyBorder="1" applyProtection="1"/>
    <xf numFmtId="167" fontId="4" fillId="0" borderId="0" xfId="1" applyNumberFormat="1" applyFont="1" applyBorder="1" applyProtection="1"/>
    <xf numFmtId="0" fontId="1" fillId="0" borderId="45" xfId="1" applyBorder="1"/>
    <xf numFmtId="0" fontId="1" fillId="0" borderId="0" xfId="1" applyFont="1" applyBorder="1" applyProtection="1"/>
    <xf numFmtId="0" fontId="7" fillId="0" borderId="53" xfId="1" applyFont="1" applyBorder="1" applyAlignment="1" applyProtection="1">
      <alignment vertical="top"/>
    </xf>
    <xf numFmtId="0" fontId="9" fillId="0" borderId="53" xfId="1" applyFont="1" applyBorder="1" applyAlignment="1" applyProtection="1">
      <alignment vertical="top"/>
    </xf>
    <xf numFmtId="0" fontId="9" fillId="0" borderId="53" xfId="1" applyFont="1" applyBorder="1" applyAlignment="1">
      <alignment horizontal="right" vertical="top"/>
    </xf>
    <xf numFmtId="0" fontId="9" fillId="0" borderId="0" xfId="1" applyFont="1" applyBorder="1" applyAlignment="1" applyProtection="1">
      <alignment horizontal="left" vertical="top"/>
    </xf>
    <xf numFmtId="0" fontId="1" fillId="3" borderId="0" xfId="1" applyFill="1" applyAlignment="1">
      <alignment vertical="top"/>
    </xf>
    <xf numFmtId="0" fontId="23" fillId="2" borderId="23" xfId="0" applyFont="1" applyFill="1" applyBorder="1" applyAlignment="1">
      <alignment horizontal="center" vertical="center" wrapText="1"/>
    </xf>
    <xf numFmtId="0" fontId="10" fillId="3" borderId="29" xfId="1" applyFont="1" applyFill="1" applyBorder="1"/>
    <xf numFmtId="17" fontId="0" fillId="0" borderId="0" xfId="0" applyNumberFormat="1" applyFill="1"/>
    <xf numFmtId="0" fontId="1" fillId="0" borderId="0" xfId="0" applyFont="1"/>
    <xf numFmtId="17" fontId="0" fillId="2" borderId="0" xfId="0" applyNumberFormat="1" applyFill="1"/>
    <xf numFmtId="0" fontId="9" fillId="0" borderId="0" xfId="0" applyFont="1" applyFill="1"/>
    <xf numFmtId="0" fontId="23" fillId="0" borderId="0" xfId="0" applyFont="1" applyFill="1" applyBorder="1" applyAlignment="1">
      <alignment horizontal="center" vertical="center" wrapText="1"/>
    </xf>
    <xf numFmtId="166" fontId="9" fillId="3" borderId="49" xfId="0" applyNumberFormat="1" applyFont="1" applyFill="1" applyBorder="1" applyAlignment="1">
      <alignment horizontal="center"/>
    </xf>
    <xf numFmtId="0" fontId="44" fillId="0" borderId="0" xfId="1" applyFont="1"/>
    <xf numFmtId="0" fontId="45" fillId="0" borderId="0" xfId="1" applyFont="1"/>
    <xf numFmtId="167" fontId="45" fillId="0" borderId="0" xfId="1" applyNumberFormat="1" applyFont="1"/>
    <xf numFmtId="167" fontId="45" fillId="0" borderId="0" xfId="1" applyNumberFormat="1" applyFont="1" applyFill="1"/>
    <xf numFmtId="167" fontId="7" fillId="0" borderId="0" xfId="1" applyNumberFormat="1" applyFont="1" applyFill="1"/>
    <xf numFmtId="0" fontId="14" fillId="0" borderId="0" xfId="1" applyFont="1" applyAlignment="1">
      <alignment horizontal="center" vertical="center" readingOrder="1"/>
    </xf>
    <xf numFmtId="0" fontId="30" fillId="0" borderId="0" xfId="0" applyFont="1" applyFill="1"/>
    <xf numFmtId="0" fontId="46" fillId="0" borderId="0" xfId="0" applyFont="1" applyBorder="1"/>
    <xf numFmtId="0" fontId="59" fillId="0" borderId="0" xfId="0" applyFont="1" applyFill="1" applyBorder="1"/>
    <xf numFmtId="0" fontId="0" fillId="0" borderId="0" xfId="0" applyFont="1" applyFill="1" applyBorder="1"/>
    <xf numFmtId="0" fontId="23" fillId="0" borderId="0" xfId="0" applyFont="1" applyFill="1" applyBorder="1" applyAlignment="1">
      <alignment horizontal="right"/>
    </xf>
    <xf numFmtId="0" fontId="48" fillId="0" borderId="0" xfId="0" applyFont="1"/>
    <xf numFmtId="0" fontId="48" fillId="0" borderId="0" xfId="0" applyFont="1" applyBorder="1"/>
    <xf numFmtId="167" fontId="48" fillId="0" borderId="0" xfId="0" applyNumberFormat="1" applyFont="1"/>
    <xf numFmtId="173" fontId="7" fillId="0" borderId="0" xfId="143" applyNumberFormat="1" applyFont="1" applyFill="1"/>
    <xf numFmtId="167" fontId="23" fillId="0" borderId="45" xfId="0" applyNumberFormat="1" applyFont="1" applyBorder="1"/>
    <xf numFmtId="0" fontId="25" fillId="2" borderId="0" xfId="0" applyFont="1" applyFill="1" applyBorder="1"/>
    <xf numFmtId="2" fontId="31" fillId="0" borderId="0" xfId="0" applyNumberFormat="1" applyFont="1"/>
    <xf numFmtId="173" fontId="46" fillId="0" borderId="0" xfId="143" applyNumberFormat="1" applyFont="1" applyBorder="1"/>
    <xf numFmtId="0" fontId="23" fillId="2" borderId="54" xfId="0" applyFont="1" applyFill="1" applyBorder="1"/>
    <xf numFmtId="0" fontId="23" fillId="2" borderId="48" xfId="0" applyFont="1" applyFill="1" applyBorder="1"/>
    <xf numFmtId="0" fontId="9" fillId="2" borderId="28" xfId="0" applyFont="1" applyFill="1" applyBorder="1" applyAlignment="1">
      <alignment horizontal="left"/>
    </xf>
    <xf numFmtId="0" fontId="10" fillId="2" borderId="29" xfId="0" applyFont="1" applyFill="1" applyBorder="1" applyAlignment="1">
      <alignment horizontal="left"/>
    </xf>
    <xf numFmtId="0" fontId="9" fillId="2" borderId="54" xfId="0" applyFont="1" applyFill="1" applyBorder="1" applyAlignment="1">
      <alignment horizontal="left"/>
    </xf>
    <xf numFmtId="0" fontId="23" fillId="2" borderId="28" xfId="0" applyFont="1" applyFill="1" applyBorder="1"/>
    <xf numFmtId="0" fontId="22" fillId="2" borderId="15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/>
    </xf>
    <xf numFmtId="0" fontId="9" fillId="2" borderId="54" xfId="0" applyFont="1" applyFill="1" applyBorder="1"/>
    <xf numFmtId="0" fontId="9" fillId="2" borderId="48" xfId="0" applyFont="1" applyFill="1" applyBorder="1"/>
    <xf numFmtId="0" fontId="9" fillId="0" borderId="15" xfId="0" applyFont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left" wrapText="1"/>
    </xf>
    <xf numFmtId="0" fontId="9" fillId="2" borderId="29" xfId="0" applyFont="1" applyFill="1" applyBorder="1" applyAlignment="1">
      <alignment horizontal="left" wrapText="1"/>
    </xf>
    <xf numFmtId="0" fontId="10" fillId="2" borderId="30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left" wrapText="1" indent="1"/>
    </xf>
    <xf numFmtId="0" fontId="9" fillId="2" borderId="28" xfId="0" applyFont="1" applyFill="1" applyBorder="1" applyAlignment="1">
      <alignment horizontal="left" indent="1"/>
    </xf>
    <xf numFmtId="0" fontId="10" fillId="2" borderId="43" xfId="0" applyFont="1" applyFill="1" applyBorder="1" applyAlignment="1">
      <alignment horizontal="left" indent="1"/>
    </xf>
    <xf numFmtId="173" fontId="1" fillId="0" borderId="0" xfId="160" applyNumberFormat="1"/>
    <xf numFmtId="0" fontId="1" fillId="0" borderId="0" xfId="163" applyBorder="1"/>
    <xf numFmtId="188" fontId="9" fillId="0" borderId="0" xfId="1" applyNumberFormat="1" applyFont="1"/>
    <xf numFmtId="0" fontId="9" fillId="0" borderId="45" xfId="1" applyFont="1" applyFill="1" applyBorder="1" applyAlignment="1">
      <alignment horizontal="left"/>
    </xf>
    <xf numFmtId="0" fontId="9" fillId="0" borderId="0" xfId="1" applyFont="1" applyFill="1" applyBorder="1" applyAlignment="1" applyProtection="1">
      <alignment horizontal="center"/>
    </xf>
    <xf numFmtId="173" fontId="1" fillId="0" borderId="0" xfId="3" applyNumberFormat="1" applyFont="1" applyFill="1"/>
    <xf numFmtId="0" fontId="7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left"/>
    </xf>
    <xf numFmtId="3" fontId="1" fillId="0" borderId="0" xfId="1" applyNumberFormat="1" applyFont="1" applyFill="1" applyBorder="1" applyAlignment="1" applyProtection="1">
      <alignment horizontal="right" indent="2"/>
      <protection locked="0"/>
    </xf>
    <xf numFmtId="9" fontId="1" fillId="0" borderId="0" xfId="3" applyFont="1" applyFill="1"/>
    <xf numFmtId="3" fontId="1" fillId="0" borderId="0" xfId="1" applyNumberFormat="1" applyFont="1" applyFill="1" applyBorder="1" applyAlignment="1">
      <alignment horizontal="right" indent="2"/>
    </xf>
    <xf numFmtId="0" fontId="10" fillId="0" borderId="0" xfId="1" applyFont="1" applyFill="1" applyAlignment="1" applyProtection="1"/>
    <xf numFmtId="1" fontId="1" fillId="0" borderId="0" xfId="1" applyNumberFormat="1" applyFont="1" applyFill="1" applyBorder="1" applyAlignment="1" applyProtection="1">
      <alignment horizontal="right" indent="2"/>
      <protection locked="0"/>
    </xf>
    <xf numFmtId="0" fontId="10" fillId="3" borderId="54" xfId="1" applyFont="1" applyFill="1" applyBorder="1"/>
    <xf numFmtId="0" fontId="23" fillId="3" borderId="28" xfId="1" applyFont="1" applyFill="1" applyBorder="1"/>
    <xf numFmtId="183" fontId="23" fillId="2" borderId="71" xfId="1" applyNumberFormat="1" applyFont="1" applyFill="1" applyBorder="1" applyAlignment="1">
      <alignment horizontal="center" vertical="center"/>
    </xf>
    <xf numFmtId="3" fontId="22" fillId="2" borderId="71" xfId="1" applyNumberFormat="1" applyFont="1" applyFill="1" applyBorder="1" applyAlignment="1">
      <alignment horizontal="center" vertical="center"/>
    </xf>
    <xf numFmtId="183" fontId="23" fillId="2" borderId="35" xfId="1" applyNumberFormat="1" applyFont="1" applyFill="1" applyBorder="1" applyAlignment="1">
      <alignment horizontal="center" vertical="center"/>
    </xf>
    <xf numFmtId="183" fontId="23" fillId="2" borderId="36" xfId="1" applyNumberFormat="1" applyFont="1" applyFill="1" applyBorder="1" applyAlignment="1">
      <alignment horizontal="center" vertical="center"/>
    </xf>
    <xf numFmtId="173" fontId="4" fillId="0" borderId="0" xfId="1" applyNumberFormat="1" applyFont="1"/>
    <xf numFmtId="2" fontId="1" fillId="0" borderId="0" xfId="1" applyNumberFormat="1"/>
    <xf numFmtId="20" fontId="1" fillId="0" borderId="0" xfId="1" applyNumberFormat="1"/>
    <xf numFmtId="167" fontId="9" fillId="0" borderId="0" xfId="0" applyNumberFormat="1" applyFont="1" applyFill="1"/>
    <xf numFmtId="0" fontId="1" fillId="0" borderId="0" xfId="1" applyFont="1" applyAlignment="1">
      <alignment horizontal="right"/>
    </xf>
    <xf numFmtId="0" fontId="9" fillId="0" borderId="0" xfId="1" applyFont="1" applyAlignment="1">
      <alignment horizontal="left"/>
    </xf>
    <xf numFmtId="0" fontId="1" fillId="0" borderId="0" xfId="1" quotePrefix="1" applyFont="1"/>
    <xf numFmtId="3" fontId="1" fillId="0" borderId="0" xfId="1" applyNumberFormat="1" applyFont="1"/>
    <xf numFmtId="0" fontId="1" fillId="0" borderId="0" xfId="1" quotePrefix="1" applyFont="1" applyFill="1"/>
    <xf numFmtId="0" fontId="99" fillId="0" borderId="0" xfId="1" applyFont="1"/>
    <xf numFmtId="0" fontId="1" fillId="24" borderId="0" xfId="1" applyFill="1"/>
    <xf numFmtId="0" fontId="110" fillId="0" borderId="0" xfId="1" applyFont="1"/>
    <xf numFmtId="0" fontId="17" fillId="2" borderId="0" xfId="0" applyFont="1" applyFill="1"/>
    <xf numFmtId="0" fontId="112" fillId="0" borderId="0" xfId="0" applyFont="1" applyFill="1" applyBorder="1" applyAlignment="1">
      <alignment horizontal="center"/>
    </xf>
    <xf numFmtId="0" fontId="113" fillId="0" borderId="0" xfId="180"/>
    <xf numFmtId="3" fontId="114" fillId="0" borderId="0" xfId="0" applyNumberFormat="1" applyFont="1" applyAlignment="1">
      <alignment horizontal="right" vertical="center" wrapText="1"/>
    </xf>
    <xf numFmtId="3" fontId="114" fillId="0" borderId="0" xfId="0" applyNumberFormat="1" applyFont="1" applyAlignment="1">
      <alignment horizontal="left" vertical="center" wrapText="1"/>
    </xf>
    <xf numFmtId="0" fontId="0" fillId="0" borderId="128" xfId="0" applyNumberFormat="1" applyFill="1" applyBorder="1" applyProtection="1">
      <protection locked="0"/>
    </xf>
    <xf numFmtId="3" fontId="0" fillId="0" borderId="128" xfId="0" applyNumberFormat="1" applyFill="1" applyBorder="1" applyProtection="1">
      <protection locked="0"/>
    </xf>
    <xf numFmtId="3" fontId="0" fillId="2" borderId="128" xfId="0" applyNumberFormat="1" applyFill="1" applyBorder="1" applyProtection="1">
      <protection locked="0"/>
    </xf>
    <xf numFmtId="0" fontId="115" fillId="0" borderId="0" xfId="0" applyFont="1"/>
    <xf numFmtId="0" fontId="108" fillId="0" borderId="0" xfId="0" applyFont="1" applyFill="1"/>
    <xf numFmtId="4" fontId="1" fillId="0" borderId="0" xfId="0" applyNumberFormat="1" applyFont="1" applyFill="1"/>
    <xf numFmtId="2" fontId="0" fillId="0" borderId="0" xfId="0" applyNumberFormat="1" applyFill="1"/>
    <xf numFmtId="175" fontId="55" fillId="0" borderId="0" xfId="181" applyNumberFormat="1"/>
    <xf numFmtId="0" fontId="55" fillId="0" borderId="0" xfId="181"/>
    <xf numFmtId="9" fontId="23" fillId="0" borderId="0" xfId="143" applyFont="1" applyFill="1" applyBorder="1"/>
    <xf numFmtId="173" fontId="23" fillId="0" borderId="0" xfId="143" applyNumberFormat="1" applyFont="1" applyFill="1" applyBorder="1"/>
    <xf numFmtId="3" fontId="0" fillId="2" borderId="0" xfId="0" applyNumberFormat="1" applyFill="1"/>
    <xf numFmtId="0" fontId="7" fillId="0" borderId="45" xfId="0" applyFont="1" applyFill="1" applyBorder="1" applyAlignment="1">
      <alignment horizontal="left"/>
    </xf>
    <xf numFmtId="0" fontId="29" fillId="0" borderId="0" xfId="0" applyFont="1" applyBorder="1" applyAlignment="1">
      <alignment horizontal="right"/>
    </xf>
    <xf numFmtId="166" fontId="9" fillId="0" borderId="28" xfId="0" applyNumberFormat="1" applyFont="1" applyBorder="1" applyAlignment="1">
      <alignment horizontal="center"/>
    </xf>
    <xf numFmtId="0" fontId="118" fillId="0" borderId="0" xfId="0" applyFont="1"/>
    <xf numFmtId="0" fontId="117" fillId="0" borderId="0" xfId="0" applyFont="1"/>
    <xf numFmtId="0" fontId="59" fillId="0" borderId="0" xfId="0" applyFont="1"/>
    <xf numFmtId="0" fontId="27" fillId="0" borderId="0" xfId="0" applyFont="1" applyFill="1"/>
    <xf numFmtId="0" fontId="16" fillId="0" borderId="0" xfId="0" applyFont="1" applyFill="1"/>
    <xf numFmtId="0" fontId="47" fillId="0" borderId="0" xfId="0" applyFont="1" applyFill="1"/>
    <xf numFmtId="167" fontId="23" fillId="0" borderId="133" xfId="0" applyNumberFormat="1" applyFont="1" applyFill="1" applyBorder="1"/>
    <xf numFmtId="0" fontId="0" fillId="0" borderId="133" xfId="0" applyBorder="1"/>
    <xf numFmtId="0" fontId="23" fillId="0" borderId="133" xfId="0" applyFont="1" applyBorder="1"/>
    <xf numFmtId="0" fontId="60" fillId="0" borderId="0" xfId="0" applyFont="1" applyFill="1" applyAlignment="1">
      <alignment horizontal="left" vertical="center" readingOrder="1"/>
    </xf>
    <xf numFmtId="0" fontId="15" fillId="2" borderId="0" xfId="20" applyFill="1"/>
    <xf numFmtId="0" fontId="0" fillId="0" borderId="0" xfId="0" applyNumberFormat="1"/>
    <xf numFmtId="166" fontId="23" fillId="0" borderId="2" xfId="143" applyNumberFormat="1" applyFont="1" applyFill="1" applyBorder="1" applyAlignment="1">
      <alignment horizontal="center"/>
    </xf>
    <xf numFmtId="0" fontId="10" fillId="2" borderId="28" xfId="0" applyFont="1" applyFill="1" applyBorder="1" applyAlignment="1">
      <alignment horizontal="left"/>
    </xf>
    <xf numFmtId="0" fontId="9" fillId="2" borderId="102" xfId="0" applyFont="1" applyFill="1" applyBorder="1" applyAlignment="1">
      <alignment horizontal="left"/>
    </xf>
    <xf numFmtId="0" fontId="9" fillId="2" borderId="29" xfId="0" applyFont="1" applyFill="1" applyBorder="1" applyAlignment="1">
      <alignment horizontal="left"/>
    </xf>
    <xf numFmtId="178" fontId="0" fillId="2" borderId="0" xfId="0" applyNumberFormat="1" applyFill="1"/>
    <xf numFmtId="0" fontId="9" fillId="0" borderId="14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wrapText="1"/>
    </xf>
    <xf numFmtId="0" fontId="6" fillId="0" borderId="0" xfId="1" applyFont="1" applyAlignment="1">
      <alignment horizontal="left" vertical="center" readingOrder="1"/>
    </xf>
    <xf numFmtId="188" fontId="9" fillId="0" borderId="0" xfId="1" applyNumberFormat="1" applyFont="1" applyFill="1"/>
    <xf numFmtId="0" fontId="9" fillId="0" borderId="0" xfId="1" applyFont="1" applyAlignment="1"/>
    <xf numFmtId="0" fontId="10" fillId="0" borderId="142" xfId="1" applyFont="1" applyFill="1" applyBorder="1" applyAlignment="1" applyProtection="1">
      <alignment horizontal="center"/>
    </xf>
    <xf numFmtId="0" fontId="9" fillId="0" borderId="143" xfId="1" applyFont="1" applyFill="1" applyBorder="1" applyAlignment="1" applyProtection="1">
      <alignment horizontal="left"/>
    </xf>
    <xf numFmtId="0" fontId="9" fillId="0" borderId="51" xfId="1" applyFont="1" applyFill="1" applyBorder="1" applyAlignment="1" applyProtection="1">
      <alignment horizontal="left"/>
    </xf>
    <xf numFmtId="0" fontId="9" fillId="0" borderId="129" xfId="1" applyFont="1" applyFill="1" applyBorder="1" applyAlignment="1" applyProtection="1">
      <alignment horizontal="left"/>
    </xf>
    <xf numFmtId="0" fontId="9" fillId="0" borderId="28" xfId="1" applyFont="1" applyFill="1" applyBorder="1" applyAlignment="1" applyProtection="1">
      <alignment horizontal="left"/>
    </xf>
    <xf numFmtId="0" fontId="9" fillId="0" borderId="144" xfId="1" applyFont="1" applyFill="1" applyBorder="1" applyAlignment="1" applyProtection="1">
      <alignment horizontal="left"/>
    </xf>
    <xf numFmtId="9" fontId="3" fillId="0" borderId="0" xfId="3" applyFont="1"/>
    <xf numFmtId="0" fontId="125" fillId="0" borderId="0" xfId="1" applyFont="1"/>
    <xf numFmtId="49" fontId="126" fillId="0" borderId="0" xfId="1" applyNumberFormat="1" applyFont="1"/>
    <xf numFmtId="0" fontId="127" fillId="0" borderId="0" xfId="1" applyFont="1" applyAlignment="1">
      <alignment horizontal="center"/>
    </xf>
    <xf numFmtId="0" fontId="9" fillId="0" borderId="147" xfId="1" applyFont="1" applyBorder="1" applyAlignment="1">
      <alignment horizontal="center"/>
    </xf>
    <xf numFmtId="0" fontId="23" fillId="0" borderId="147" xfId="0" applyFont="1" applyBorder="1" applyAlignment="1">
      <alignment horizontal="center"/>
    </xf>
    <xf numFmtId="0" fontId="0" fillId="0" borderId="147" xfId="0" applyBorder="1"/>
    <xf numFmtId="2" fontId="28" fillId="0" borderId="147" xfId="0" applyNumberFormat="1" applyFont="1" applyFill="1" applyBorder="1" applyAlignment="1">
      <alignment horizontal="center" vertical="center" wrapText="1"/>
    </xf>
    <xf numFmtId="167" fontId="4" fillId="0" borderId="147" xfId="0" applyNumberFormat="1" applyFont="1" applyFill="1" applyBorder="1" applyAlignment="1">
      <alignment horizontal="center" vertical="center" wrapText="1"/>
    </xf>
    <xf numFmtId="2" fontId="31" fillId="0" borderId="147" xfId="178" applyNumberFormat="1" applyFont="1" applyFill="1" applyBorder="1" applyAlignment="1">
      <alignment horizontal="center" vertical="center" wrapText="1"/>
    </xf>
    <xf numFmtId="0" fontId="23" fillId="0" borderId="147" xfId="0" applyFont="1" applyBorder="1"/>
    <xf numFmtId="0" fontId="23" fillId="0" borderId="147" xfId="0" applyFont="1" applyFill="1" applyBorder="1"/>
    <xf numFmtId="49" fontId="9" fillId="2" borderId="147" xfId="0" applyNumberFormat="1" applyFont="1" applyFill="1" applyBorder="1"/>
    <xf numFmtId="0" fontId="10" fillId="3" borderId="147" xfId="1" applyFont="1" applyFill="1" applyBorder="1" applyAlignment="1" applyProtection="1">
      <alignment horizontal="center"/>
    </xf>
    <xf numFmtId="0" fontId="9" fillId="3" borderId="147" xfId="1" applyFont="1" applyFill="1" applyBorder="1" applyAlignment="1" applyProtection="1">
      <alignment horizontal="center"/>
    </xf>
    <xf numFmtId="49" fontId="9" fillId="0" borderId="147" xfId="1" quotePrefix="1" applyNumberFormat="1" applyFont="1" applyFill="1" applyBorder="1" applyAlignment="1" applyProtection="1">
      <alignment horizontal="left" indent="2"/>
    </xf>
    <xf numFmtId="49" fontId="1" fillId="0" borderId="147" xfId="1" quotePrefix="1" applyNumberFormat="1" applyFont="1" applyFill="1" applyBorder="1" applyAlignment="1" applyProtection="1">
      <alignment horizontal="right" indent="2"/>
    </xf>
    <xf numFmtId="0" fontId="7" fillId="3" borderId="0" xfId="1" applyFont="1" applyFill="1"/>
    <xf numFmtId="0" fontId="10" fillId="0" borderId="148" xfId="1" applyFont="1" applyFill="1" applyBorder="1" applyAlignment="1" applyProtection="1">
      <alignment horizontal="center"/>
    </xf>
    <xf numFmtId="49" fontId="9" fillId="0" borderId="148" xfId="1" quotePrefix="1" applyNumberFormat="1" applyFont="1" applyFill="1" applyBorder="1" applyAlignment="1" applyProtection="1">
      <alignment horizontal="center"/>
    </xf>
    <xf numFmtId="49" fontId="9" fillId="0" borderId="148" xfId="1" applyNumberFormat="1" applyFont="1" applyFill="1" applyBorder="1" applyAlignment="1" applyProtection="1">
      <alignment horizontal="center"/>
    </xf>
    <xf numFmtId="0" fontId="1" fillId="3" borderId="149" xfId="1" applyFont="1" applyFill="1" applyBorder="1"/>
    <xf numFmtId="0" fontId="10" fillId="0" borderId="150" xfId="1" applyFont="1" applyFill="1" applyBorder="1" applyAlignment="1" applyProtection="1">
      <alignment horizontal="center"/>
    </xf>
    <xf numFmtId="0" fontId="10" fillId="0" borderId="152" xfId="1" applyFont="1" applyFill="1" applyBorder="1" applyAlignment="1" applyProtection="1">
      <alignment horizontal="center"/>
    </xf>
    <xf numFmtId="0" fontId="23" fillId="3" borderId="155" xfId="1" applyFont="1" applyFill="1" applyBorder="1" applyAlignment="1">
      <alignment horizontal="centerContinuous"/>
    </xf>
    <xf numFmtId="49" fontId="1" fillId="0" borderId="156" xfId="1" quotePrefix="1" applyNumberFormat="1" applyFont="1" applyFill="1" applyBorder="1" applyAlignment="1" applyProtection="1">
      <alignment horizontal="right" indent="2"/>
    </xf>
    <xf numFmtId="0" fontId="9" fillId="0" borderId="159" xfId="1" applyFont="1" applyBorder="1" applyAlignment="1">
      <alignment horizontal="right" vertical="top"/>
    </xf>
    <xf numFmtId="0" fontId="9" fillId="0" borderId="159" xfId="1" applyFont="1" applyBorder="1" applyAlignment="1">
      <alignment horizontal="right"/>
    </xf>
    <xf numFmtId="0" fontId="9" fillId="0" borderId="0" xfId="0" applyFont="1" applyAlignment="1">
      <alignment horizontal="left"/>
    </xf>
    <xf numFmtId="167" fontId="9" fillId="0" borderId="0" xfId="1" applyNumberFormat="1" applyFont="1" applyBorder="1" applyProtection="1"/>
    <xf numFmtId="0" fontId="9" fillId="0" borderId="0" xfId="1" applyFont="1" applyBorder="1" applyProtection="1"/>
    <xf numFmtId="17" fontId="9" fillId="0" borderId="0" xfId="1" applyNumberFormat="1" applyFont="1" applyBorder="1" applyProtection="1"/>
    <xf numFmtId="0" fontId="9" fillId="0" borderId="0" xfId="1" quotePrefix="1" applyFont="1" applyBorder="1" applyProtection="1"/>
    <xf numFmtId="0" fontId="1" fillId="0" borderId="0" xfId="1"/>
    <xf numFmtId="167" fontId="9" fillId="0" borderId="0" xfId="1" applyNumberFormat="1" applyFont="1" applyBorder="1" applyProtection="1"/>
    <xf numFmtId="0" fontId="9" fillId="0" borderId="0" xfId="1" applyFont="1" applyBorder="1" applyProtection="1"/>
    <xf numFmtId="17" fontId="9" fillId="0" borderId="0" xfId="1" applyNumberFormat="1" applyFont="1" applyBorder="1" applyProtection="1"/>
    <xf numFmtId="0" fontId="9" fillId="0" borderId="0" xfId="1" quotePrefix="1" applyFont="1" applyBorder="1" applyProtection="1"/>
    <xf numFmtId="167" fontId="9" fillId="0" borderId="0" xfId="0" applyNumberFormat="1" applyFont="1"/>
    <xf numFmtId="0" fontId="9" fillId="0" borderId="0" xfId="0" applyFont="1" applyAlignment="1">
      <alignment vertical="top"/>
    </xf>
    <xf numFmtId="171" fontId="9" fillId="0" borderId="0" xfId="0" applyNumberFormat="1" applyFont="1" applyFill="1"/>
    <xf numFmtId="167" fontId="127" fillId="0" borderId="0" xfId="0" applyNumberFormat="1" applyFont="1"/>
    <xf numFmtId="0" fontId="128" fillId="0" borderId="0" xfId="187"/>
    <xf numFmtId="0" fontId="84" fillId="0" borderId="0" xfId="187" applyFont="1"/>
    <xf numFmtId="0" fontId="79" fillId="0" borderId="0" xfId="187" applyFont="1"/>
    <xf numFmtId="167" fontId="128" fillId="0" borderId="0" xfId="187" applyNumberFormat="1"/>
    <xf numFmtId="0" fontId="8" fillId="0" borderId="0" xfId="187" applyFont="1"/>
    <xf numFmtId="0" fontId="9" fillId="0" borderId="0" xfId="187" applyFont="1"/>
    <xf numFmtId="167" fontId="9" fillId="0" borderId="28" xfId="188" applyNumberFormat="1" applyFont="1" applyFill="1" applyBorder="1" applyAlignment="1" applyProtection="1">
      <alignment horizontal="center"/>
    </xf>
    <xf numFmtId="1" fontId="9" fillId="0" borderId="28" xfId="188" applyNumberFormat="1" applyFont="1" applyFill="1" applyBorder="1" applyAlignment="1" applyProtection="1">
      <alignment horizontal="center"/>
    </xf>
    <xf numFmtId="1" fontId="9" fillId="0" borderId="2" xfId="188" applyNumberFormat="1" applyFont="1" applyFill="1" applyBorder="1" applyAlignment="1" applyProtection="1">
      <alignment horizontal="center"/>
    </xf>
    <xf numFmtId="0" fontId="9" fillId="0" borderId="30" xfId="187" applyFont="1" applyBorder="1" applyAlignment="1" applyProtection="1">
      <alignment horizontal="center" vertical="center" wrapText="1"/>
    </xf>
    <xf numFmtId="187" fontId="9" fillId="0" borderId="8" xfId="187" applyNumberFormat="1" applyFont="1" applyFill="1" applyBorder="1" applyAlignment="1" applyProtection="1">
      <alignment horizontal="center" vertical="center" wrapText="1"/>
    </xf>
    <xf numFmtId="0" fontId="9" fillId="0" borderId="8" xfId="187" applyFont="1" applyFill="1" applyBorder="1" applyAlignment="1" applyProtection="1">
      <alignment horizontal="center" vertical="center" wrapText="1"/>
    </xf>
    <xf numFmtId="0" fontId="9" fillId="0" borderId="8" xfId="187" applyFont="1" applyBorder="1" applyAlignment="1" applyProtection="1">
      <alignment horizontal="center" vertical="center" wrapText="1"/>
    </xf>
    <xf numFmtId="167" fontId="9" fillId="0" borderId="2" xfId="187" applyNumberFormat="1" applyFont="1" applyFill="1" applyBorder="1" applyAlignment="1" applyProtection="1">
      <alignment horizontal="center"/>
    </xf>
    <xf numFmtId="187" fontId="9" fillId="0" borderId="2" xfId="187" applyNumberFormat="1" applyFont="1" applyFill="1" applyBorder="1" applyAlignment="1" applyProtection="1">
      <alignment horizontal="center"/>
    </xf>
    <xf numFmtId="0" fontId="10" fillId="0" borderId="30" xfId="187" applyFont="1" applyBorder="1" applyAlignment="1" applyProtection="1">
      <alignment horizontal="left"/>
    </xf>
    <xf numFmtId="187" fontId="9" fillId="0" borderId="27" xfId="187" applyNumberFormat="1" applyFont="1" applyFill="1" applyBorder="1" applyAlignment="1" applyProtection="1">
      <alignment horizontal="center" vertical="center" wrapText="1"/>
    </xf>
    <xf numFmtId="0" fontId="9" fillId="0" borderId="28" xfId="187" applyFont="1" applyBorder="1"/>
    <xf numFmtId="187" fontId="9" fillId="0" borderId="0" xfId="187" applyNumberFormat="1" applyFont="1" applyFill="1" applyBorder="1" applyAlignment="1" applyProtection="1">
      <alignment horizontal="center"/>
    </xf>
    <xf numFmtId="187" fontId="9" fillId="0" borderId="49" xfId="187" applyNumberFormat="1" applyFont="1" applyFill="1" applyBorder="1" applyAlignment="1" applyProtection="1">
      <alignment horizontal="center"/>
    </xf>
    <xf numFmtId="167" fontId="9" fillId="0" borderId="0" xfId="188" applyNumberFormat="1" applyFont="1" applyFill="1" applyBorder="1" applyAlignment="1" applyProtection="1">
      <alignment horizontal="center"/>
    </xf>
    <xf numFmtId="1" fontId="9" fillId="0" borderId="0" xfId="188" applyNumberFormat="1" applyFont="1" applyFill="1" applyBorder="1" applyAlignment="1" applyProtection="1">
      <alignment horizontal="center"/>
    </xf>
    <xf numFmtId="0" fontId="9" fillId="0" borderId="29" xfId="187" applyFont="1" applyBorder="1"/>
    <xf numFmtId="167" fontId="9" fillId="0" borderId="2" xfId="188" applyNumberFormat="1" applyFont="1" applyFill="1" applyBorder="1" applyAlignment="1" applyProtection="1">
      <alignment horizontal="center"/>
    </xf>
    <xf numFmtId="167" fontId="9" fillId="0" borderId="3" xfId="187" applyNumberFormat="1" applyFont="1" applyFill="1" applyBorder="1" applyAlignment="1" applyProtection="1">
      <alignment horizontal="center"/>
    </xf>
    <xf numFmtId="187" fontId="9" fillId="0" borderId="3" xfId="187" applyNumberFormat="1" applyFont="1" applyFill="1" applyBorder="1" applyAlignment="1" applyProtection="1">
      <alignment horizontal="center"/>
    </xf>
    <xf numFmtId="167" fontId="9" fillId="0" borderId="29" xfId="188" applyNumberFormat="1" applyFont="1" applyFill="1" applyBorder="1" applyAlignment="1" applyProtection="1">
      <alignment horizontal="center"/>
    </xf>
    <xf numFmtId="167" fontId="9" fillId="0" borderId="3" xfId="188" applyNumberFormat="1" applyFont="1" applyFill="1" applyBorder="1" applyAlignment="1" applyProtection="1">
      <alignment horizontal="center"/>
    </xf>
    <xf numFmtId="167" fontId="9" fillId="0" borderId="49" xfId="188" applyNumberFormat="1" applyFont="1" applyFill="1" applyBorder="1" applyAlignment="1" applyProtection="1">
      <alignment horizontal="center"/>
    </xf>
    <xf numFmtId="0" fontId="1" fillId="0" borderId="0" xfId="187" applyFont="1"/>
    <xf numFmtId="1" fontId="9" fillId="0" borderId="29" xfId="188" applyNumberFormat="1" applyFont="1" applyFill="1" applyBorder="1" applyAlignment="1" applyProtection="1">
      <alignment horizontal="center"/>
    </xf>
    <xf numFmtId="1" fontId="9" fillId="0" borderId="3" xfId="188" applyNumberFormat="1" applyFont="1" applyFill="1" applyBorder="1" applyAlignment="1" applyProtection="1">
      <alignment horizontal="center"/>
    </xf>
    <xf numFmtId="1" fontId="9" fillId="0" borderId="49" xfId="188" applyNumberFormat="1" applyFont="1" applyFill="1" applyBorder="1" applyAlignment="1" applyProtection="1">
      <alignment horizontal="center"/>
    </xf>
    <xf numFmtId="167" fontId="23" fillId="0" borderId="128" xfId="17" applyNumberFormat="1" applyFont="1" applyBorder="1" applyProtection="1">
      <protection locked="0"/>
    </xf>
    <xf numFmtId="167" fontId="23" fillId="0" borderId="0" xfId="17" applyNumberFormat="1" applyFont="1"/>
    <xf numFmtId="186" fontId="9" fillId="0" borderId="0" xfId="1" applyNumberFormat="1" applyFont="1" applyAlignment="1">
      <alignment horizontal="center" vertical="center" wrapText="1"/>
    </xf>
    <xf numFmtId="171" fontId="9" fillId="0" borderId="0" xfId="1" applyNumberFormat="1" applyFont="1" applyAlignment="1">
      <alignment vertical="center"/>
    </xf>
    <xf numFmtId="0" fontId="0" fillId="0" borderId="0" xfId="0"/>
    <xf numFmtId="0" fontId="1" fillId="0" borderId="0" xfId="190" applyFont="1"/>
    <xf numFmtId="0" fontId="0" fillId="0" borderId="0" xfId="0"/>
    <xf numFmtId="0" fontId="1" fillId="0" borderId="0" xfId="190"/>
    <xf numFmtId="0" fontId="9" fillId="0" borderId="147" xfId="1" quotePrefix="1" applyFont="1" applyBorder="1" applyAlignment="1">
      <alignment horizontal="center"/>
    </xf>
    <xf numFmtId="167" fontId="23" fillId="0" borderId="0" xfId="189" applyNumberFormat="1" applyFont="1"/>
    <xf numFmtId="167" fontId="23" fillId="0" borderId="128" xfId="189" applyNumberFormat="1" applyFont="1" applyBorder="1" applyProtection="1">
      <protection locked="0"/>
    </xf>
    <xf numFmtId="186" fontId="9" fillId="0" borderId="147" xfId="1" applyNumberFormat="1" applyFont="1" applyBorder="1" applyAlignment="1">
      <alignment horizontal="center" vertical="center"/>
    </xf>
    <xf numFmtId="186" fontId="9" fillId="0" borderId="147" xfId="1" applyNumberFormat="1" applyFont="1" applyBorder="1" applyAlignment="1">
      <alignment horizontal="center" vertical="center" wrapText="1"/>
    </xf>
    <xf numFmtId="167" fontId="9" fillId="0" borderId="0" xfId="1" quotePrefix="1" applyNumberFormat="1" applyFont="1" applyAlignment="1">
      <alignment vertical="center"/>
    </xf>
    <xf numFmtId="167" fontId="9" fillId="0" borderId="0" xfId="1" applyNumberFormat="1" applyFont="1" applyAlignment="1">
      <alignment vertical="center"/>
    </xf>
    <xf numFmtId="0" fontId="8" fillId="3" borderId="0" xfId="1" applyFont="1" applyFill="1" applyAlignment="1">
      <alignment horizontal="left"/>
    </xf>
    <xf numFmtId="0" fontId="1" fillId="3" borderId="0" xfId="1" applyFill="1" applyAlignment="1">
      <alignment horizontal="centerContinuous"/>
    </xf>
    <xf numFmtId="183" fontId="23" fillId="3" borderId="0" xfId="1" applyNumberFormat="1" applyFont="1" applyFill="1" applyAlignment="1">
      <alignment horizontal="center" vertical="center"/>
    </xf>
    <xf numFmtId="3" fontId="22" fillId="3" borderId="0" xfId="1" applyNumberFormat="1" applyFont="1" applyFill="1" applyAlignment="1">
      <alignment horizontal="center" vertical="center"/>
    </xf>
    <xf numFmtId="183" fontId="23" fillId="2" borderId="0" xfId="1" applyNumberFormat="1" applyFont="1" applyFill="1" applyAlignment="1">
      <alignment horizontal="center" vertical="center"/>
    </xf>
    <xf numFmtId="3" fontId="22" fillId="2" borderId="0" xfId="1" applyNumberFormat="1" applyFont="1" applyFill="1" applyAlignment="1">
      <alignment horizontal="center" vertical="center"/>
    </xf>
    <xf numFmtId="1" fontId="10" fillId="3" borderId="0" xfId="1" applyNumberFormat="1" applyFont="1" applyFill="1" applyAlignment="1">
      <alignment horizontal="center" vertical="center" wrapText="1"/>
    </xf>
    <xf numFmtId="0" fontId="92" fillId="3" borderId="0" xfId="1" applyFont="1" applyFill="1"/>
    <xf numFmtId="1" fontId="10" fillId="3" borderId="0" xfId="1" applyNumberFormat="1" applyFont="1" applyFill="1" applyAlignment="1">
      <alignment horizontal="center" vertical="center"/>
    </xf>
    <xf numFmtId="0" fontId="11" fillId="3" borderId="0" xfId="1" applyFont="1" applyFill="1" applyAlignment="1">
      <alignment wrapText="1"/>
    </xf>
    <xf numFmtId="0" fontId="11" fillId="3" borderId="0" xfId="1" applyFont="1" applyFill="1" applyAlignment="1">
      <alignment vertical="top"/>
    </xf>
    <xf numFmtId="0" fontId="9" fillId="3" borderId="0" xfId="1" applyFont="1" applyFill="1" applyAlignment="1">
      <alignment vertical="top"/>
    </xf>
    <xf numFmtId="0" fontId="9" fillId="3" borderId="0" xfId="1" quotePrefix="1" applyFont="1" applyFill="1"/>
    <xf numFmtId="1" fontId="9" fillId="0" borderId="151" xfId="0" applyNumberFormat="1" applyFont="1" applyBorder="1" applyAlignment="1" applyProtection="1">
      <alignment horizontal="right"/>
      <protection locked="0"/>
    </xf>
    <xf numFmtId="1" fontId="9" fillId="0" borderId="153" xfId="1" applyNumberFormat="1" applyFont="1" applyFill="1" applyBorder="1" applyAlignment="1" applyProtection="1">
      <alignment horizontal="right"/>
      <protection locked="0"/>
    </xf>
    <xf numFmtId="1" fontId="9" fillId="0" borderId="154" xfId="1" applyNumberFormat="1" applyFont="1" applyFill="1" applyBorder="1" applyAlignment="1" applyProtection="1">
      <alignment horizontal="right"/>
      <protection locked="0"/>
    </xf>
    <xf numFmtId="1" fontId="9" fillId="0" borderId="2" xfId="1" applyNumberFormat="1" applyFont="1" applyFill="1" applyBorder="1" applyAlignment="1" applyProtection="1">
      <alignment horizontal="right"/>
      <protection locked="0"/>
    </xf>
    <xf numFmtId="1" fontId="9" fillId="0" borderId="36" xfId="1" applyNumberFormat="1" applyFont="1" applyFill="1" applyBorder="1" applyAlignment="1" applyProtection="1">
      <alignment horizontal="right"/>
      <protection locked="0"/>
    </xf>
    <xf numFmtId="1" fontId="9" fillId="0" borderId="145" xfId="1" applyNumberFormat="1" applyFont="1" applyFill="1" applyBorder="1" applyAlignment="1" applyProtection="1">
      <alignment horizontal="right"/>
      <protection locked="0"/>
    </xf>
    <xf numFmtId="1" fontId="9" fillId="0" borderId="146" xfId="1" applyNumberFormat="1" applyFont="1" applyFill="1" applyBorder="1" applyAlignment="1" applyProtection="1">
      <alignment horizontal="right"/>
      <protection locked="0"/>
    </xf>
    <xf numFmtId="1" fontId="9" fillId="0" borderId="51" xfId="0" applyNumberFormat="1" applyFont="1" applyBorder="1" applyAlignment="1" applyProtection="1">
      <alignment horizontal="right"/>
      <protection locked="0"/>
    </xf>
    <xf numFmtId="1" fontId="9" fillId="0" borderId="129" xfId="0" applyNumberFormat="1" applyFont="1" applyBorder="1" applyAlignment="1" applyProtection="1">
      <alignment horizontal="right"/>
      <protection locked="0"/>
    </xf>
    <xf numFmtId="1" fontId="9" fillId="0" borderId="142" xfId="0" applyNumberFormat="1" applyFont="1" applyBorder="1" applyAlignment="1" applyProtection="1">
      <alignment horizontal="right"/>
      <protection locked="0"/>
    </xf>
    <xf numFmtId="1" fontId="9" fillId="0" borderId="143" xfId="0" applyNumberFormat="1" applyFont="1" applyBorder="1" applyAlignment="1" applyProtection="1">
      <alignment horizontal="right"/>
      <protection locked="0"/>
    </xf>
    <xf numFmtId="0" fontId="41" fillId="2" borderId="0" xfId="0" applyFont="1" applyFill="1" applyAlignment="1" applyProtection="1">
      <alignment horizontal="center"/>
      <protection locked="0"/>
    </xf>
    <xf numFmtId="171" fontId="9" fillId="0" borderId="0" xfId="0" applyNumberFormat="1" applyFont="1"/>
    <xf numFmtId="171" fontId="41" fillId="2" borderId="0" xfId="0" applyNumberFormat="1" applyFont="1" applyFill="1" applyProtection="1">
      <protection locked="0"/>
    </xf>
    <xf numFmtId="0" fontId="9" fillId="0" borderId="161" xfId="0" applyFont="1" applyBorder="1" applyAlignment="1">
      <alignment horizontal="center"/>
    </xf>
    <xf numFmtId="0" fontId="1" fillId="3" borderId="0" xfId="193" applyFill="1" applyBorder="1"/>
    <xf numFmtId="0" fontId="9" fillId="3" borderId="140" xfId="193" applyFont="1" applyFill="1" applyBorder="1"/>
    <xf numFmtId="167" fontId="9" fillId="3" borderId="140" xfId="193" applyNumberFormat="1" applyFont="1" applyFill="1" applyBorder="1" applyAlignment="1">
      <alignment horizontal="right" indent="1"/>
    </xf>
    <xf numFmtId="0" fontId="1" fillId="3" borderId="0" xfId="193" applyFont="1" applyFill="1" applyBorder="1"/>
    <xf numFmtId="0" fontId="1" fillId="3" borderId="0" xfId="193" applyFill="1" applyBorder="1"/>
    <xf numFmtId="0" fontId="7" fillId="3" borderId="0" xfId="193" applyFont="1" applyFill="1" applyBorder="1"/>
    <xf numFmtId="9" fontId="9" fillId="0" borderId="0" xfId="3" applyFont="1"/>
    <xf numFmtId="0" fontId="8" fillId="3" borderId="0" xfId="1" applyFont="1" applyFill="1" applyBorder="1"/>
    <xf numFmtId="9" fontId="22" fillId="0" borderId="0" xfId="3" applyFont="1" applyBorder="1" applyAlignment="1">
      <alignment horizontal="right" indent="1"/>
    </xf>
    <xf numFmtId="182" fontId="41" fillId="2" borderId="0" xfId="0" applyNumberFormat="1" applyFont="1" applyFill="1" applyProtection="1">
      <protection locked="0"/>
    </xf>
    <xf numFmtId="171" fontId="41" fillId="2" borderId="0" xfId="0" applyNumberFormat="1" applyFont="1" applyFill="1"/>
    <xf numFmtId="0" fontId="1" fillId="0" borderId="0" xfId="1"/>
    <xf numFmtId="0" fontId="1" fillId="3" borderId="0" xfId="193" applyFill="1"/>
    <xf numFmtId="0" fontId="1" fillId="3" borderId="0" xfId="193" applyFont="1" applyFill="1"/>
    <xf numFmtId="0" fontId="1" fillId="0" borderId="0" xfId="193" applyBorder="1"/>
    <xf numFmtId="0" fontId="9" fillId="3" borderId="0" xfId="193" applyFont="1" applyFill="1"/>
    <xf numFmtId="0" fontId="1" fillId="2" borderId="0" xfId="193" applyFill="1" applyBorder="1"/>
    <xf numFmtId="0" fontId="8" fillId="2" borderId="0" xfId="1" applyFont="1" applyFill="1" applyBorder="1"/>
    <xf numFmtId="0" fontId="7" fillId="2" borderId="0" xfId="193" applyFont="1" applyFill="1" applyBorder="1"/>
    <xf numFmtId="0" fontId="1" fillId="2" borderId="0" xfId="193" applyFont="1" applyFill="1" applyBorder="1"/>
    <xf numFmtId="0" fontId="9" fillId="2" borderId="162" xfId="193" applyFont="1" applyFill="1" applyBorder="1" applyAlignment="1">
      <alignment wrapText="1"/>
    </xf>
    <xf numFmtId="0" fontId="9" fillId="2" borderId="19" xfId="193" applyFont="1" applyFill="1" applyBorder="1" applyAlignment="1">
      <alignment horizontal="center" vertical="center" wrapText="1"/>
    </xf>
    <xf numFmtId="0" fontId="9" fillId="2" borderId="164" xfId="193" applyFont="1" applyFill="1" applyBorder="1" applyAlignment="1">
      <alignment wrapText="1"/>
    </xf>
    <xf numFmtId="0" fontId="9" fillId="2" borderId="48" xfId="193" applyFont="1" applyFill="1" applyBorder="1" applyAlignment="1">
      <alignment horizontal="center" wrapText="1"/>
    </xf>
    <xf numFmtId="0" fontId="22" fillId="2" borderId="12" xfId="193" applyFont="1" applyFill="1" applyBorder="1" applyAlignment="1">
      <alignment horizontal="center" wrapText="1"/>
    </xf>
    <xf numFmtId="0" fontId="9" fillId="2" borderId="12" xfId="193" applyFont="1" applyFill="1" applyBorder="1" applyAlignment="1">
      <alignment horizontal="center" wrapText="1"/>
    </xf>
    <xf numFmtId="0" fontId="9" fillId="2" borderId="165" xfId="193" applyFont="1" applyFill="1" applyBorder="1" applyAlignment="1">
      <alignment horizontal="center" wrapText="1"/>
    </xf>
    <xf numFmtId="0" fontId="9" fillId="2" borderId="166" xfId="193" applyFont="1" applyFill="1" applyBorder="1" applyAlignment="1">
      <alignment horizontal="left" indent="1"/>
    </xf>
    <xf numFmtId="0" fontId="9" fillId="2" borderId="0" xfId="193" applyFont="1" applyFill="1" applyBorder="1"/>
    <xf numFmtId="0" fontId="1" fillId="2" borderId="0" xfId="193" applyFill="1"/>
    <xf numFmtId="0" fontId="9" fillId="2" borderId="167" xfId="193" applyFont="1" applyFill="1" applyBorder="1" applyAlignment="1">
      <alignment horizontal="left" indent="1"/>
    </xf>
    <xf numFmtId="0" fontId="9" fillId="2" borderId="0" xfId="193" applyFont="1" applyFill="1" applyBorder="1" applyAlignment="1"/>
    <xf numFmtId="167" fontId="89" fillId="2" borderId="0" xfId="193" applyNumberFormat="1" applyFont="1" applyFill="1" applyBorder="1"/>
    <xf numFmtId="167" fontId="95" fillId="2" borderId="0" xfId="193" applyNumberFormat="1" applyFont="1" applyFill="1" applyBorder="1"/>
    <xf numFmtId="167" fontId="10" fillId="2" borderId="0" xfId="193" applyNumberFormat="1" applyFont="1" applyFill="1" applyBorder="1"/>
    <xf numFmtId="167" fontId="9" fillId="2" borderId="0" xfId="193" applyNumberFormat="1" applyFont="1" applyFill="1" applyBorder="1"/>
    <xf numFmtId="0" fontId="22" fillId="0" borderId="12" xfId="0" applyFont="1" applyBorder="1" applyAlignment="1">
      <alignment horizontal="center" vertical="center" wrapText="1"/>
    </xf>
    <xf numFmtId="0" fontId="9" fillId="0" borderId="52" xfId="0" applyFont="1" applyBorder="1" applyAlignment="1">
      <alignment vertical="center" wrapText="1"/>
    </xf>
    <xf numFmtId="0" fontId="1" fillId="0" borderId="0" xfId="1"/>
    <xf numFmtId="0" fontId="9" fillId="2" borderId="0" xfId="1" applyFont="1" applyFill="1" applyBorder="1" applyAlignment="1">
      <alignment horizontal="right"/>
    </xf>
    <xf numFmtId="0" fontId="1" fillId="2" borderId="0" xfId="193" applyFill="1" applyBorder="1"/>
    <xf numFmtId="0" fontId="8" fillId="2" borderId="0" xfId="1" applyFont="1" applyFill="1" applyBorder="1"/>
    <xf numFmtId="0" fontId="7" fillId="2" borderId="0" xfId="193" applyFont="1" applyFill="1" applyBorder="1"/>
    <xf numFmtId="0" fontId="1" fillId="2" borderId="0" xfId="193" applyFont="1" applyFill="1" applyBorder="1"/>
    <xf numFmtId="0" fontId="1" fillId="2" borderId="0" xfId="1" applyFont="1" applyFill="1"/>
    <xf numFmtId="0" fontId="7" fillId="2" borderId="0" xfId="1" applyFont="1" applyFill="1" applyBorder="1" applyAlignment="1"/>
    <xf numFmtId="0" fontId="9" fillId="2" borderId="54" xfId="1" applyFont="1" applyFill="1" applyBorder="1" applyAlignment="1">
      <alignment horizontal="center" vertical="center" wrapText="1"/>
    </xf>
    <xf numFmtId="0" fontId="9" fillId="2" borderId="68" xfId="1" applyFont="1" applyFill="1" applyBorder="1" applyAlignment="1">
      <alignment horizontal="center" vertical="center" wrapText="1"/>
    </xf>
    <xf numFmtId="0" fontId="9" fillId="2" borderId="28" xfId="1" applyFont="1" applyFill="1" applyBorder="1"/>
    <xf numFmtId="0" fontId="9" fillId="2" borderId="48" xfId="1" applyFont="1" applyFill="1" applyBorder="1"/>
    <xf numFmtId="0" fontId="9" fillId="2" borderId="29" xfId="1" applyFont="1" applyFill="1" applyBorder="1"/>
    <xf numFmtId="0" fontId="9" fillId="2" borderId="0" xfId="1" applyFont="1" applyFill="1"/>
    <xf numFmtId="0" fontId="9" fillId="2" borderId="168" xfId="1" applyFont="1" applyFill="1" applyBorder="1" applyAlignment="1">
      <alignment horizontal="center" vertical="center" wrapText="1"/>
    </xf>
    <xf numFmtId="0" fontId="9" fillId="0" borderId="52" xfId="0" applyFont="1" applyBorder="1" applyAlignment="1">
      <alignment vertical="center"/>
    </xf>
    <xf numFmtId="178" fontId="22" fillId="0" borderId="2" xfId="0" applyNumberFormat="1" applyFont="1" applyBorder="1" applyAlignment="1">
      <alignment horizontal="center"/>
    </xf>
    <xf numFmtId="0" fontId="22" fillId="2" borderId="175" xfId="0" applyFont="1" applyFill="1" applyBorder="1" applyAlignment="1">
      <alignment horizontal="center" vertical="center" wrapText="1"/>
    </xf>
    <xf numFmtId="0" fontId="9" fillId="2" borderId="175" xfId="0" applyFont="1" applyFill="1" applyBorder="1" applyAlignment="1">
      <alignment horizontal="center" vertical="center" wrapText="1"/>
    </xf>
    <xf numFmtId="0" fontId="23" fillId="2" borderId="175" xfId="0" applyFont="1" applyFill="1" applyBorder="1" applyAlignment="1">
      <alignment horizontal="center" vertical="center" wrapText="1"/>
    </xf>
    <xf numFmtId="166" fontId="22" fillId="0" borderId="28" xfId="0" applyNumberFormat="1" applyFont="1" applyBorder="1" applyAlignment="1">
      <alignment horizontal="center"/>
    </xf>
    <xf numFmtId="166" fontId="9" fillId="0" borderId="2" xfId="0" applyNumberFormat="1" applyFont="1" applyBorder="1" applyAlignment="1">
      <alignment horizontal="center"/>
    </xf>
    <xf numFmtId="166" fontId="9" fillId="0" borderId="0" xfId="0" applyNumberFormat="1" applyFont="1" applyAlignment="1">
      <alignment horizontal="center"/>
    </xf>
    <xf numFmtId="166" fontId="20" fillId="0" borderId="29" xfId="0" applyNumberFormat="1" applyFont="1" applyBorder="1" applyAlignment="1">
      <alignment horizontal="center"/>
    </xf>
    <xf numFmtId="166" fontId="10" fillId="0" borderId="3" xfId="0" applyNumberFormat="1" applyFont="1" applyBorder="1" applyAlignment="1">
      <alignment horizontal="center"/>
    </xf>
    <xf numFmtId="166" fontId="10" fillId="0" borderId="29" xfId="0" applyNumberFormat="1" applyFont="1" applyBorder="1" applyAlignment="1">
      <alignment horizontal="center"/>
    </xf>
    <xf numFmtId="166" fontId="10" fillId="0" borderId="49" xfId="0" applyNumberFormat="1" applyFont="1" applyBorder="1" applyAlignment="1">
      <alignment horizontal="center"/>
    </xf>
    <xf numFmtId="0" fontId="31" fillId="2" borderId="0" xfId="0" applyFont="1" applyFill="1"/>
    <xf numFmtId="0" fontId="0" fillId="0" borderId="0" xfId="0"/>
    <xf numFmtId="0" fontId="15" fillId="0" borderId="0" xfId="199"/>
    <xf numFmtId="0" fontId="15" fillId="0" borderId="0" xfId="199"/>
    <xf numFmtId="171" fontId="15" fillId="0" borderId="0" xfId="199" applyNumberFormat="1"/>
    <xf numFmtId="0" fontId="15" fillId="0" borderId="0" xfId="199"/>
    <xf numFmtId="3" fontId="15" fillId="0" borderId="0" xfId="199" applyNumberFormat="1"/>
    <xf numFmtId="171" fontId="15" fillId="0" borderId="0" xfId="199" applyNumberFormat="1"/>
    <xf numFmtId="0" fontId="15" fillId="0" borderId="0" xfId="199"/>
    <xf numFmtId="0" fontId="15" fillId="2" borderId="0" xfId="199" applyFill="1"/>
    <xf numFmtId="0" fontId="122" fillId="29" borderId="0" xfId="199" applyFont="1" applyFill="1" applyBorder="1"/>
    <xf numFmtId="0" fontId="65" fillId="2" borderId="0" xfId="199" applyFont="1" applyFill="1" applyBorder="1" applyAlignment="1">
      <alignment horizontal="center" vertical="center" wrapText="1"/>
    </xf>
    <xf numFmtId="0" fontId="55" fillId="0" borderId="0" xfId="0" applyFont="1"/>
    <xf numFmtId="0" fontId="62" fillId="0" borderId="190" xfId="0" applyFont="1" applyBorder="1" applyAlignment="1">
      <alignment horizontal="center" vertical="center" wrapText="1"/>
    </xf>
    <xf numFmtId="0" fontId="55" fillId="0" borderId="190" xfId="0" applyFont="1" applyBorder="1" applyAlignment="1">
      <alignment horizontal="center" vertical="center" wrapText="1"/>
    </xf>
    <xf numFmtId="171" fontId="62" fillId="0" borderId="28" xfId="0" applyNumberFormat="1" applyFont="1" applyBorder="1" applyAlignment="1">
      <alignment horizontal="center"/>
    </xf>
    <xf numFmtId="171" fontId="55" fillId="0" borderId="28" xfId="0" applyNumberFormat="1" applyFont="1" applyBorder="1" applyAlignment="1">
      <alignment horizontal="center"/>
    </xf>
    <xf numFmtId="171" fontId="20" fillId="0" borderId="29" xfId="0" applyNumberFormat="1" applyFont="1" applyBorder="1" applyAlignment="1">
      <alignment horizontal="center"/>
    </xf>
    <xf numFmtId="171" fontId="22" fillId="0" borderId="29" xfId="0" applyNumberFormat="1" applyFont="1" applyBorder="1" applyAlignment="1">
      <alignment horizontal="center"/>
    </xf>
    <xf numFmtId="0" fontId="62" fillId="0" borderId="191" xfId="0" applyFont="1" applyBorder="1" applyAlignment="1">
      <alignment horizontal="center" vertical="center" wrapText="1"/>
    </xf>
    <xf numFmtId="171" fontId="10" fillId="0" borderId="2" xfId="0" applyNumberFormat="1" applyFont="1" applyBorder="1" applyAlignment="1">
      <alignment horizontal="center"/>
    </xf>
    <xf numFmtId="0" fontId="55" fillId="0" borderId="191" xfId="0" applyFont="1" applyBorder="1" applyAlignment="1">
      <alignment horizontal="center" vertical="center" wrapText="1"/>
    </xf>
    <xf numFmtId="171" fontId="132" fillId="0" borderId="56" xfId="0" applyNumberFormat="1" applyFont="1" applyBorder="1" applyAlignment="1">
      <alignment horizontal="center"/>
    </xf>
    <xf numFmtId="171" fontId="132" fillId="0" borderId="3" xfId="0" applyNumberFormat="1" applyFont="1" applyBorder="1" applyAlignment="1">
      <alignment horizontal="center"/>
    </xf>
    <xf numFmtId="167" fontId="9" fillId="2" borderId="0" xfId="0" applyNumberFormat="1" applyFont="1" applyFill="1"/>
    <xf numFmtId="0" fontId="0" fillId="0" borderId="161" xfId="0" applyBorder="1"/>
    <xf numFmtId="2" fontId="23" fillId="0" borderId="161" xfId="0" applyNumberFormat="1" applyFont="1" applyBorder="1"/>
    <xf numFmtId="0" fontId="23" fillId="0" borderId="194" xfId="0" applyFont="1" applyBorder="1" applyAlignment="1">
      <alignment horizontal="center" vertical="center" wrapText="1"/>
    </xf>
    <xf numFmtId="167" fontId="23" fillId="0" borderId="194" xfId="0" applyNumberFormat="1" applyFont="1" applyBorder="1"/>
    <xf numFmtId="0" fontId="23" fillId="0" borderId="45" xfId="0" applyFont="1" applyBorder="1" applyAlignment="1">
      <alignment horizontal="center" vertical="center" wrapText="1"/>
    </xf>
    <xf numFmtId="2" fontId="9" fillId="2" borderId="0" xfId="0" applyNumberFormat="1" applyFont="1" applyFill="1"/>
    <xf numFmtId="0" fontId="55" fillId="0" borderId="0" xfId="0" applyFont="1" applyAlignment="1">
      <alignment horizontal="center" vertical="center" wrapText="1"/>
    </xf>
    <xf numFmtId="3" fontId="22" fillId="0" borderId="2" xfId="0" applyNumberFormat="1" applyFont="1" applyBorder="1" applyAlignment="1">
      <alignment horizontal="center"/>
    </xf>
    <xf numFmtId="0" fontId="10" fillId="0" borderId="45" xfId="0" applyFont="1" applyFill="1" applyBorder="1" applyAlignment="1">
      <alignment horizontal="left"/>
    </xf>
    <xf numFmtId="1" fontId="23" fillId="0" borderId="0" xfId="0" applyNumberFormat="1" applyFont="1"/>
    <xf numFmtId="2" fontId="26" fillId="2" borderId="161" xfId="0" applyNumberFormat="1" applyFont="1" applyFill="1" applyBorder="1"/>
    <xf numFmtId="0" fontId="136" fillId="0" borderId="0" xfId="0" applyFont="1"/>
    <xf numFmtId="176" fontId="10" fillId="0" borderId="161" xfId="132" applyNumberFormat="1" applyFont="1" applyBorder="1"/>
    <xf numFmtId="0" fontId="1" fillId="11" borderId="0" xfId="1" applyFill="1"/>
    <xf numFmtId="166" fontId="9" fillId="3" borderId="0" xfId="0" applyNumberFormat="1" applyFont="1" applyFill="1" applyAlignment="1">
      <alignment horizontal="center"/>
    </xf>
    <xf numFmtId="1" fontId="4" fillId="0" borderId="0" xfId="0" applyNumberFormat="1" applyFont="1"/>
    <xf numFmtId="0" fontId="37" fillId="0" borderId="0" xfId="0" applyFont="1"/>
    <xf numFmtId="171" fontId="9" fillId="0" borderId="0" xfId="0" applyNumberFormat="1" applyFont="1" applyAlignment="1">
      <alignment horizontal="center"/>
    </xf>
    <xf numFmtId="167" fontId="31" fillId="0" borderId="0" xfId="0" applyNumberFormat="1" applyFont="1"/>
    <xf numFmtId="2" fontId="14" fillId="0" borderId="0" xfId="0" applyNumberFormat="1" applyFont="1" applyAlignment="1">
      <alignment horizontal="left" vertical="center" wrapText="1"/>
    </xf>
    <xf numFmtId="1" fontId="0" fillId="7" borderId="0" xfId="0" applyNumberFormat="1" applyFill="1"/>
    <xf numFmtId="1" fontId="0" fillId="19" borderId="0" xfId="0" applyNumberFormat="1" applyFill="1" applyAlignment="1">
      <alignment vertical="center" wrapText="1"/>
    </xf>
    <xf numFmtId="1" fontId="0" fillId="19" borderId="0" xfId="0" applyNumberFormat="1" applyFill="1"/>
    <xf numFmtId="1" fontId="0" fillId="8" borderId="0" xfId="0" applyNumberFormat="1" applyFill="1"/>
    <xf numFmtId="1" fontId="0" fillId="18" borderId="0" xfId="0" applyNumberFormat="1" applyFill="1"/>
    <xf numFmtId="1" fontId="0" fillId="6" borderId="0" xfId="0" applyNumberFormat="1" applyFill="1"/>
    <xf numFmtId="1" fontId="0" fillId="17" borderId="0" xfId="0" applyNumberFormat="1" applyFill="1"/>
    <xf numFmtId="0" fontId="0" fillId="0" borderId="0" xfId="0"/>
    <xf numFmtId="2" fontId="0" fillId="0" borderId="0" xfId="0" applyNumberFormat="1"/>
    <xf numFmtId="0" fontId="0" fillId="2" borderId="0" xfId="0" applyFill="1"/>
    <xf numFmtId="0" fontId="23" fillId="0" borderId="0" xfId="0" applyFont="1"/>
    <xf numFmtId="0" fontId="27" fillId="0" borderId="0" xfId="0" applyFont="1"/>
    <xf numFmtId="1" fontId="0" fillId="0" borderId="0" xfId="0" applyNumberFormat="1"/>
    <xf numFmtId="0" fontId="0" fillId="0" borderId="156" xfId="0" applyBorder="1"/>
    <xf numFmtId="2" fontId="0" fillId="25" borderId="0" xfId="0" applyNumberFormat="1" applyFill="1"/>
    <xf numFmtId="0" fontId="111" fillId="0" borderId="0" xfId="0" applyFont="1"/>
    <xf numFmtId="0" fontId="17" fillId="0" borderId="128" xfId="0" applyNumberFormat="1" applyFont="1" applyFill="1" applyBorder="1" applyProtection="1">
      <protection locked="0"/>
    </xf>
    <xf numFmtId="3" fontId="0" fillId="0" borderId="128" xfId="0" applyNumberFormat="1" applyFill="1" applyBorder="1" applyProtection="1">
      <protection locked="0"/>
    </xf>
    <xf numFmtId="171" fontId="47" fillId="0" borderId="0" xfId="0" applyNumberFormat="1" applyFont="1"/>
    <xf numFmtId="0" fontId="23" fillId="0" borderId="46" xfId="0" applyFont="1" applyBorder="1"/>
    <xf numFmtId="0" fontId="23" fillId="0" borderId="227" xfId="0" applyFont="1" applyBorder="1"/>
    <xf numFmtId="4" fontId="1" fillId="6" borderId="0" xfId="0" applyNumberFormat="1" applyFont="1" applyFill="1"/>
    <xf numFmtId="4" fontId="1" fillId="4" borderId="0" xfId="0" applyNumberFormat="1" applyFont="1" applyFill="1"/>
    <xf numFmtId="4" fontId="1" fillId="5" borderId="0" xfId="0" applyNumberFormat="1" applyFont="1" applyFill="1"/>
    <xf numFmtId="4" fontId="1" fillId="16" borderId="0" xfId="0" applyNumberFormat="1" applyFont="1" applyFill="1"/>
    <xf numFmtId="2" fontId="0" fillId="32" borderId="0" xfId="0" applyNumberFormat="1" applyFill="1"/>
    <xf numFmtId="2" fontId="0" fillId="33" borderId="0" xfId="0" applyNumberFormat="1" applyFill="1"/>
    <xf numFmtId="0" fontId="23" fillId="2" borderId="229" xfId="0" applyFont="1" applyFill="1" applyBorder="1"/>
    <xf numFmtId="191" fontId="122" fillId="0" borderId="0" xfId="0" applyNumberFormat="1" applyFont="1"/>
    <xf numFmtId="0" fontId="29" fillId="0" borderId="0" xfId="0" applyFont="1"/>
    <xf numFmtId="0" fontId="23" fillId="2" borderId="151" xfId="0" applyFont="1" applyFill="1" applyBorder="1" applyAlignment="1">
      <alignment horizontal="center"/>
    </xf>
    <xf numFmtId="0" fontId="23" fillId="2" borderId="151" xfId="0" applyFont="1" applyFill="1" applyBorder="1" applyAlignment="1">
      <alignment horizontal="center" wrapText="1"/>
    </xf>
    <xf numFmtId="0" fontId="23" fillId="0" borderId="151" xfId="0" applyFont="1" applyBorder="1" applyAlignment="1">
      <alignment horizontal="center" wrapText="1"/>
    </xf>
    <xf numFmtId="3" fontId="23" fillId="2" borderId="45" xfId="0" applyNumberFormat="1" applyFont="1" applyFill="1" applyBorder="1"/>
    <xf numFmtId="3" fontId="23" fillId="2" borderId="129" xfId="0" applyNumberFormat="1" applyFont="1" applyFill="1" applyBorder="1"/>
    <xf numFmtId="14" fontId="0" fillId="0" borderId="46" xfId="0" applyNumberFormat="1" applyBorder="1"/>
    <xf numFmtId="1" fontId="0" fillId="17" borderId="52" xfId="0" applyNumberFormat="1" applyFill="1" applyBorder="1"/>
    <xf numFmtId="1" fontId="0" fillId="6" borderId="52" xfId="0" applyNumberFormat="1" applyFill="1" applyBorder="1"/>
    <xf numFmtId="1" fontId="0" fillId="18" borderId="52" xfId="0" applyNumberFormat="1" applyFill="1" applyBorder="1"/>
    <xf numFmtId="1" fontId="0" fillId="8" borderId="52" xfId="0" applyNumberFormat="1" applyFill="1" applyBorder="1"/>
    <xf numFmtId="1" fontId="0" fillId="19" borderId="52" xfId="0" applyNumberFormat="1" applyFill="1" applyBorder="1"/>
    <xf numFmtId="1" fontId="0" fillId="26" borderId="52" xfId="0" applyNumberFormat="1" applyFill="1" applyBorder="1"/>
    <xf numFmtId="171" fontId="23" fillId="0" borderId="228" xfId="0" applyNumberFormat="1" applyFont="1" applyBorder="1"/>
    <xf numFmtId="171" fontId="23" fillId="0" borderId="52" xfId="0" applyNumberFormat="1" applyFont="1" applyBorder="1"/>
    <xf numFmtId="171" fontId="23" fillId="0" borderId="45" xfId="0" applyNumberFormat="1" applyFont="1" applyBorder="1"/>
    <xf numFmtId="171" fontId="23" fillId="0" borderId="230" xfId="0" applyNumberFormat="1" applyFont="1" applyBorder="1"/>
    <xf numFmtId="0" fontId="1" fillId="0" borderId="0" xfId="1"/>
    <xf numFmtId="0" fontId="1" fillId="0" borderId="0" xfId="1" applyFont="1"/>
    <xf numFmtId="2" fontId="1" fillId="0" borderId="0" xfId="1" applyNumberFormat="1"/>
    <xf numFmtId="171" fontId="1" fillId="0" borderId="0" xfId="1" applyNumberFormat="1"/>
    <xf numFmtId="0" fontId="1" fillId="0" borderId="0" xfId="1"/>
    <xf numFmtId="0" fontId="1" fillId="0" borderId="0" xfId="1" applyFill="1"/>
    <xf numFmtId="0" fontId="9" fillId="2" borderId="0" xfId="1" applyFont="1" applyFill="1"/>
    <xf numFmtId="0" fontId="9" fillId="0" borderId="0" xfId="1" applyFont="1" applyFill="1"/>
    <xf numFmtId="0" fontId="1" fillId="2" borderId="0" xfId="1" applyFill="1"/>
    <xf numFmtId="166" fontId="9" fillId="0" borderId="0" xfId="1" applyNumberFormat="1" applyFont="1" applyFill="1" applyBorder="1" applyAlignment="1">
      <alignment horizontal="center"/>
    </xf>
    <xf numFmtId="167" fontId="164" fillId="0" borderId="0" xfId="0" applyNumberFormat="1" applyFont="1" applyAlignment="1">
      <alignment horizontal="center"/>
    </xf>
    <xf numFmtId="0" fontId="1" fillId="0" borderId="0" xfId="1"/>
    <xf numFmtId="0" fontId="1" fillId="2" borderId="0" xfId="231" applyFill="1"/>
    <xf numFmtId="0" fontId="164" fillId="0" borderId="0" xfId="0" applyFont="1"/>
    <xf numFmtId="3" fontId="164" fillId="0" borderId="0" xfId="0" applyNumberFormat="1" applyFont="1"/>
    <xf numFmtId="171" fontId="164" fillId="0" borderId="0" xfId="0" applyNumberFormat="1" applyFont="1"/>
    <xf numFmtId="0" fontId="7" fillId="0" borderId="0" xfId="0" applyFont="1" applyAlignment="1">
      <alignment horizontal="center" wrapText="1"/>
    </xf>
    <xf numFmtId="0" fontId="22" fillId="3" borderId="28" xfId="0" applyFont="1" applyFill="1" applyBorder="1" applyAlignment="1">
      <alignment horizontal="center"/>
    </xf>
    <xf numFmtId="0" fontId="9" fillId="3" borderId="28" xfId="0" applyFont="1" applyFill="1" applyBorder="1"/>
    <xf numFmtId="0" fontId="9" fillId="3" borderId="28" xfId="0" applyFont="1" applyFill="1" applyBorder="1" applyAlignment="1">
      <alignment horizontal="center"/>
    </xf>
    <xf numFmtId="0" fontId="1" fillId="0" borderId="0" xfId="1"/>
    <xf numFmtId="0" fontId="165" fillId="3" borderId="0" xfId="1" applyFont="1" applyFill="1" applyBorder="1"/>
    <xf numFmtId="0" fontId="165" fillId="0" borderId="0" xfId="1" applyFont="1" applyFill="1" applyBorder="1"/>
    <xf numFmtId="0" fontId="165" fillId="3" borderId="0" xfId="1" applyFont="1" applyFill="1"/>
    <xf numFmtId="172" fontId="165" fillId="3" borderId="0" xfId="1" applyNumberFormat="1" applyFont="1" applyFill="1"/>
    <xf numFmtId="172" fontId="165" fillId="0" borderId="0" xfId="1" applyNumberFormat="1" applyFont="1" applyFill="1"/>
    <xf numFmtId="0" fontId="173" fillId="3" borderId="0" xfId="1" applyFont="1" applyFill="1"/>
    <xf numFmtId="0" fontId="176" fillId="3" borderId="0" xfId="1" applyFont="1" applyFill="1"/>
    <xf numFmtId="0" fontId="1" fillId="0" borderId="0" xfId="1"/>
    <xf numFmtId="0" fontId="173" fillId="3" borderId="0" xfId="1" applyFont="1" applyFill="1"/>
    <xf numFmtId="0" fontId="173" fillId="3" borderId="0" xfId="1" applyFont="1" applyFill="1"/>
    <xf numFmtId="0" fontId="168" fillId="3" borderId="0" xfId="1" applyFont="1" applyFill="1"/>
    <xf numFmtId="0" fontId="165" fillId="0" borderId="0" xfId="1" applyFont="1" applyFill="1"/>
    <xf numFmtId="0" fontId="0" fillId="3" borderId="0" xfId="0" applyFill="1"/>
    <xf numFmtId="0" fontId="8" fillId="3" borderId="0" xfId="0" applyFont="1" applyFill="1"/>
    <xf numFmtId="0" fontId="1" fillId="0" borderId="0" xfId="1"/>
    <xf numFmtId="0" fontId="9" fillId="0" borderId="0" xfId="1" applyFont="1" applyFill="1"/>
    <xf numFmtId="0" fontId="1" fillId="0" borderId="0" xfId="1" applyFont="1" applyFill="1"/>
    <xf numFmtId="0" fontId="1" fillId="0" borderId="0" xfId="1" quotePrefix="1"/>
    <xf numFmtId="0" fontId="1" fillId="0" borderId="0" xfId="1" quotePrefix="1" applyFill="1"/>
    <xf numFmtId="3" fontId="1" fillId="0" borderId="0" xfId="1" applyNumberFormat="1" applyFill="1"/>
    <xf numFmtId="0" fontId="9" fillId="3" borderId="29" xfId="0" applyFont="1" applyFill="1" applyBorder="1"/>
    <xf numFmtId="0" fontId="1" fillId="0" borderId="0" xfId="1" quotePrefix="1" applyFont="1"/>
    <xf numFmtId="0" fontId="1" fillId="0" borderId="0" xfId="1" quotePrefix="1" applyFont="1" applyFill="1"/>
    <xf numFmtId="0" fontId="1" fillId="2" borderId="0" xfId="1" quotePrefix="1" applyFont="1" applyFill="1"/>
    <xf numFmtId="0" fontId="9" fillId="3" borderId="0" xfId="0" applyFont="1" applyFill="1"/>
    <xf numFmtId="0" fontId="1" fillId="2" borderId="0" xfId="1" applyFill="1"/>
    <xf numFmtId="0" fontId="1" fillId="0" borderId="0" xfId="1"/>
    <xf numFmtId="0" fontId="0" fillId="0" borderId="0" xfId="0"/>
    <xf numFmtId="0" fontId="92" fillId="3" borderId="0" xfId="1" applyFont="1" applyFill="1" applyAlignment="1">
      <alignment wrapText="1"/>
    </xf>
    <xf numFmtId="0" fontId="9" fillId="2" borderId="0" xfId="0" applyFont="1" applyFill="1" applyAlignment="1">
      <alignment horizontal="left"/>
    </xf>
    <xf numFmtId="0" fontId="0" fillId="0" borderId="0" xfId="0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80" fillId="2" borderId="0" xfId="300" applyFill="1"/>
    <xf numFmtId="0" fontId="31" fillId="2" borderId="0" xfId="1" applyFont="1" applyFill="1"/>
    <xf numFmtId="0" fontId="183" fillId="2" borderId="0" xfId="1" applyFont="1" applyFill="1"/>
    <xf numFmtId="0" fontId="184" fillId="2" borderId="0" xfId="1" applyFont="1" applyFill="1"/>
    <xf numFmtId="0" fontId="185" fillId="56" borderId="0" xfId="1" applyFont="1" applyFill="1"/>
    <xf numFmtId="0" fontId="186" fillId="56" borderId="0" xfId="1" applyFont="1" applyFill="1"/>
    <xf numFmtId="0" fontId="182" fillId="57" borderId="0" xfId="1" applyFont="1" applyFill="1"/>
    <xf numFmtId="0" fontId="181" fillId="57" borderId="0" xfId="1" applyFont="1" applyFill="1"/>
    <xf numFmtId="0" fontId="182" fillId="58" borderId="0" xfId="1" applyFont="1" applyFill="1"/>
    <xf numFmtId="0" fontId="1" fillId="58" borderId="0" xfId="1" applyFill="1"/>
    <xf numFmtId="0" fontId="182" fillId="59" borderId="0" xfId="1" applyFont="1" applyFill="1"/>
    <xf numFmtId="0" fontId="181" fillId="59" borderId="0" xfId="1" applyFont="1" applyFill="1"/>
    <xf numFmtId="0" fontId="185" fillId="60" borderId="0" xfId="1" applyFont="1" applyFill="1"/>
    <xf numFmtId="0" fontId="186" fillId="60" borderId="0" xfId="1" applyFont="1" applyFill="1"/>
    <xf numFmtId="0" fontId="185" fillId="61" borderId="0" xfId="1" applyFont="1" applyFill="1"/>
    <xf numFmtId="0" fontId="186" fillId="61" borderId="0" xfId="1" applyFont="1" applyFill="1"/>
    <xf numFmtId="0" fontId="182" fillId="62" borderId="0" xfId="1" applyFont="1" applyFill="1"/>
    <xf numFmtId="0" fontId="181" fillId="62" borderId="0" xfId="1" applyFont="1" applyFill="1"/>
    <xf numFmtId="0" fontId="185" fillId="63" borderId="0" xfId="1" applyFont="1" applyFill="1"/>
    <xf numFmtId="0" fontId="186" fillId="63" borderId="0" xfId="1" applyFont="1" applyFill="1"/>
    <xf numFmtId="0" fontId="185" fillId="64" borderId="0" xfId="1" applyFont="1" applyFill="1"/>
    <xf numFmtId="0" fontId="186" fillId="64" borderId="0" xfId="1" applyFont="1" applyFill="1"/>
    <xf numFmtId="0" fontId="185" fillId="65" borderId="0" xfId="1" applyFont="1" applyFill="1"/>
    <xf numFmtId="0" fontId="186" fillId="65" borderId="0" xfId="1" applyFont="1" applyFill="1"/>
    <xf numFmtId="0" fontId="182" fillId="66" borderId="0" xfId="1" applyFont="1" applyFill="1"/>
    <xf numFmtId="0" fontId="181" fillId="66" borderId="0" xfId="1" applyFont="1" applyFill="1"/>
    <xf numFmtId="0" fontId="185" fillId="7" borderId="0" xfId="1" applyFont="1" applyFill="1"/>
    <xf numFmtId="0" fontId="186" fillId="7" borderId="0" xfId="1" applyFont="1" applyFill="1"/>
    <xf numFmtId="0" fontId="180" fillId="0" borderId="0" xfId="300" applyFill="1"/>
    <xf numFmtId="0" fontId="9" fillId="0" borderId="0" xfId="1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9" fillId="0" borderId="0" xfId="190" applyFont="1" applyAlignment="1">
      <alignment horizontal="center"/>
    </xf>
    <xf numFmtId="0" fontId="23" fillId="3" borderId="31" xfId="1" applyFont="1" applyFill="1" applyBorder="1" applyAlignment="1">
      <alignment horizontal="center"/>
    </xf>
    <xf numFmtId="0" fontId="23" fillId="3" borderId="27" xfId="1" applyFont="1" applyFill="1" applyBorder="1" applyAlignment="1">
      <alignment horizontal="center"/>
    </xf>
    <xf numFmtId="0" fontId="23" fillId="3" borderId="30" xfId="1" applyFont="1" applyFill="1" applyBorder="1" applyAlignment="1">
      <alignment horizontal="center"/>
    </xf>
    <xf numFmtId="0" fontId="92" fillId="3" borderId="0" xfId="1" applyFont="1" applyFill="1" applyAlignment="1">
      <alignment wrapText="1"/>
    </xf>
    <xf numFmtId="0" fontId="11" fillId="3" borderId="0" xfId="1" applyFont="1" applyFill="1" applyAlignment="1">
      <alignment horizontal="left" wrapText="1"/>
    </xf>
    <xf numFmtId="0" fontId="85" fillId="0" borderId="0" xfId="193" applyFont="1" applyBorder="1" applyAlignment="1">
      <alignment horizontal="center"/>
    </xf>
    <xf numFmtId="0" fontId="84" fillId="0" borderId="0" xfId="193" applyFont="1" applyBorder="1" applyAlignment="1">
      <alignment horizontal="center"/>
    </xf>
    <xf numFmtId="0" fontId="9" fillId="2" borderId="8" xfId="193" applyFont="1" applyFill="1" applyBorder="1" applyAlignment="1">
      <alignment horizontal="center" vertical="center" wrapText="1"/>
    </xf>
    <xf numFmtId="0" fontId="9" fillId="2" borderId="139" xfId="193" applyFont="1" applyFill="1" applyBorder="1" applyAlignment="1">
      <alignment horizontal="center" vertical="center" wrapText="1"/>
    </xf>
    <xf numFmtId="0" fontId="9" fillId="2" borderId="163" xfId="193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2" borderId="0" xfId="0" applyFont="1" applyFill="1" applyAlignment="1">
      <alignment horizontal="left"/>
    </xf>
    <xf numFmtId="0" fontId="0" fillId="0" borderId="0" xfId="0"/>
    <xf numFmtId="0" fontId="23" fillId="2" borderId="54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center"/>
    </xf>
    <xf numFmtId="0" fontId="23" fillId="2" borderId="19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31" fillId="0" borderId="23" xfId="0" applyFont="1" applyBorder="1" applyAlignment="1">
      <alignment horizontal="center"/>
    </xf>
    <xf numFmtId="2" fontId="65" fillId="0" borderId="0" xfId="199" applyNumberFormat="1" applyFont="1" applyBorder="1" applyAlignment="1">
      <alignment horizontal="left" vertical="center" wrapText="1"/>
    </xf>
    <xf numFmtId="0" fontId="55" fillId="0" borderId="0" xfId="8" applyFont="1" applyAlignment="1"/>
    <xf numFmtId="0" fontId="6" fillId="0" borderId="0" xfId="8" applyAlignment="1"/>
    <xf numFmtId="0" fontId="55" fillId="0" borderId="19" xfId="0" applyFont="1" applyBorder="1" applyAlignment="1">
      <alignment horizontal="center" vertical="center" wrapText="1"/>
    </xf>
    <xf numFmtId="0" fontId="55" fillId="0" borderId="54" xfId="0" applyFont="1" applyBorder="1" applyAlignment="1">
      <alignment horizontal="center" vertical="center" wrapText="1"/>
    </xf>
    <xf numFmtId="0" fontId="55" fillId="0" borderId="5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5" fillId="0" borderId="19" xfId="0" applyFont="1" applyBorder="1" applyAlignment="1">
      <alignment horizontal="center" vertical="center"/>
    </xf>
    <xf numFmtId="0" fontId="55" fillId="0" borderId="54" xfId="0" applyFont="1" applyBorder="1" applyAlignment="1">
      <alignment horizontal="center" vertical="center"/>
    </xf>
    <xf numFmtId="0" fontId="55" fillId="0" borderId="57" xfId="0" applyFont="1" applyBorder="1" applyAlignment="1">
      <alignment horizontal="center" vertical="center"/>
    </xf>
    <xf numFmtId="0" fontId="9" fillId="13" borderId="200" xfId="0" applyFont="1" applyFill="1" applyBorder="1" applyAlignment="1">
      <alignment horizontal="center" vertical="center" wrapText="1"/>
    </xf>
    <xf numFmtId="0" fontId="0" fillId="0" borderId="113" xfId="0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0" fontId="55" fillId="13" borderId="113" xfId="0" applyFont="1" applyFill="1" applyBorder="1" applyAlignment="1">
      <alignment horizontal="center" vertical="center" wrapText="1"/>
    </xf>
    <xf numFmtId="0" fontId="55" fillId="13" borderId="201" xfId="0" applyFont="1" applyFill="1" applyBorder="1" applyAlignment="1">
      <alignment horizontal="center" vertical="center" wrapText="1"/>
    </xf>
    <xf numFmtId="0" fontId="23" fillId="0" borderId="202" xfId="0" applyFont="1" applyBorder="1" applyAlignment="1">
      <alignment horizontal="center" vertical="center" wrapText="1"/>
    </xf>
    <xf numFmtId="166" fontId="55" fillId="13" borderId="130" xfId="182" applyNumberFormat="1" applyFont="1" applyFill="1" applyBorder="1" applyAlignment="1">
      <alignment horizontal="center"/>
    </xf>
    <xf numFmtId="166" fontId="55" fillId="13" borderId="134" xfId="182" applyNumberFormat="1" applyFont="1" applyFill="1" applyBorder="1" applyAlignment="1">
      <alignment horizontal="center"/>
    </xf>
    <xf numFmtId="0" fontId="23" fillId="0" borderId="202" xfId="0" applyFont="1" applyBorder="1" applyAlignment="1">
      <alignment horizontal="center" vertical="center"/>
    </xf>
    <xf numFmtId="0" fontId="23" fillId="0" borderId="207" xfId="0" applyFont="1" applyBorder="1" applyAlignment="1">
      <alignment horizontal="center" vertical="center"/>
    </xf>
    <xf numFmtId="0" fontId="41" fillId="9" borderId="47" xfId="0" quotePrefix="1" applyFont="1" applyFill="1" applyBorder="1" applyAlignment="1">
      <alignment horizontal="center"/>
    </xf>
    <xf numFmtId="0" fontId="0" fillId="0" borderId="19" xfId="0" applyBorder="1" applyAlignment="1">
      <alignment horizontal="left" wrapText="1"/>
    </xf>
    <xf numFmtId="0" fontId="41" fillId="9" borderId="112" xfId="0" quotePrefix="1" applyFont="1" applyFill="1" applyBorder="1" applyAlignment="1">
      <alignment horizontal="center"/>
    </xf>
    <xf numFmtId="166" fontId="23" fillId="10" borderId="47" xfId="0" applyNumberFormat="1" applyFont="1" applyFill="1" applyBorder="1" applyAlignment="1">
      <alignment horizontal="center" vertical="center" wrapText="1"/>
    </xf>
    <xf numFmtId="0" fontId="38" fillId="0" borderId="49" xfId="0" applyFont="1" applyBorder="1" applyAlignment="1">
      <alignment horizontal="left" vertical="top" wrapText="1"/>
    </xf>
    <xf numFmtId="0" fontId="41" fillId="9" borderId="23" xfId="0" quotePrefix="1" applyFont="1" applyFill="1" applyBorder="1" applyAlignment="1">
      <alignment horizontal="center"/>
    </xf>
    <xf numFmtId="0" fontId="41" fillId="9" borderId="14" xfId="0" quotePrefix="1" applyFont="1" applyFill="1" applyBorder="1" applyAlignment="1">
      <alignment horizontal="center"/>
    </xf>
    <xf numFmtId="0" fontId="41" fillId="9" borderId="76" xfId="0" quotePrefix="1" applyFont="1" applyFill="1" applyBorder="1" applyAlignment="1">
      <alignment horizontal="center"/>
    </xf>
    <xf numFmtId="0" fontId="38" fillId="0" borderId="49" xfId="0" applyFont="1" applyBorder="1" applyAlignment="1">
      <alignment horizontal="left" wrapText="1"/>
    </xf>
    <xf numFmtId="0" fontId="23" fillId="10" borderId="23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109" xfId="0" applyFont="1" applyFill="1" applyBorder="1" applyAlignment="1">
      <alignment horizontal="center" vertical="center" wrapText="1"/>
    </xf>
    <xf numFmtId="0" fontId="4" fillId="3" borderId="110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19" xfId="0" applyFont="1" applyFill="1" applyBorder="1" applyAlignment="1">
      <alignment horizontal="right" vertical="top" wrapText="1"/>
    </xf>
    <xf numFmtId="0" fontId="23" fillId="10" borderId="14" xfId="0" applyFont="1" applyFill="1" applyBorder="1" applyAlignment="1">
      <alignment horizontal="center" vertical="center" wrapText="1"/>
    </xf>
    <xf numFmtId="0" fontId="34" fillId="9" borderId="23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23" fillId="10" borderId="36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/>
    </xf>
    <xf numFmtId="0" fontId="0" fillId="0" borderId="217" xfId="0" applyBorder="1" applyAlignment="1">
      <alignment horizontal="center"/>
    </xf>
    <xf numFmtId="0" fontId="0" fillId="0" borderId="193" xfId="0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0" fillId="0" borderId="76" xfId="0" applyBorder="1"/>
    <xf numFmtId="0" fontId="139" fillId="0" borderId="101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34" fillId="0" borderId="76" xfId="0" applyFont="1" applyBorder="1" applyAlignment="1">
      <alignment horizontal="center"/>
    </xf>
    <xf numFmtId="0" fontId="34" fillId="10" borderId="23" xfId="0" applyFont="1" applyFill="1" applyBorder="1" applyAlignment="1">
      <alignment horizontal="center" vertical="center" wrapText="1"/>
    </xf>
    <xf numFmtId="0" fontId="11" fillId="10" borderId="23" xfId="0" applyFont="1" applyFill="1" applyBorder="1" applyAlignment="1">
      <alignment horizontal="center"/>
    </xf>
    <xf numFmtId="0" fontId="8" fillId="0" borderId="33" xfId="0" applyFont="1" applyBorder="1" applyAlignment="1">
      <alignment horizontal="center" vertical="center"/>
    </xf>
    <xf numFmtId="0" fontId="17" fillId="0" borderId="127" xfId="0" applyNumberFormat="1" applyFont="1" applyFill="1" applyBorder="1" applyAlignment="1" applyProtection="1">
      <alignment horizontal="center"/>
      <protection locked="0"/>
    </xf>
    <xf numFmtId="0" fontId="17" fillId="0" borderId="0" xfId="0" applyNumberFormat="1" applyFont="1" applyFill="1" applyBorder="1" applyAlignment="1" applyProtection="1">
      <alignment horizontal="center"/>
      <protection locked="0"/>
    </xf>
    <xf numFmtId="0" fontId="9" fillId="2" borderId="228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 wrapText="1"/>
    </xf>
    <xf numFmtId="0" fontId="1" fillId="0" borderId="0" xfId="1" applyAlignment="1"/>
    <xf numFmtId="0" fontId="9" fillId="2" borderId="247" xfId="1" applyFont="1" applyFill="1" applyBorder="1" applyAlignment="1">
      <alignment horizontal="center"/>
    </xf>
    <xf numFmtId="0" fontId="1" fillId="0" borderId="231" xfId="1" applyBorder="1" applyAlignment="1">
      <alignment horizontal="center"/>
    </xf>
    <xf numFmtId="0" fontId="8" fillId="2" borderId="0" xfId="231" applyFont="1" applyFill="1" applyBorder="1" applyAlignment="1">
      <alignment horizontal="left" wrapText="1"/>
    </xf>
    <xf numFmtId="1" fontId="164" fillId="3" borderId="0" xfId="1" applyNumberFormat="1" applyFont="1" applyFill="1" applyBorder="1" applyAlignment="1">
      <alignment horizontal="left" wrapText="1"/>
    </xf>
    <xf numFmtId="0" fontId="164" fillId="3" borderId="54" xfId="1" applyFont="1" applyFill="1" applyBorder="1" applyAlignment="1">
      <alignment horizontal="center" wrapText="1"/>
    </xf>
    <xf numFmtId="0" fontId="164" fillId="0" borderId="48" xfId="1" applyFont="1" applyBorder="1" applyAlignment="1">
      <alignment horizontal="center"/>
    </xf>
    <xf numFmtId="0" fontId="105" fillId="0" borderId="38" xfId="1" applyFont="1" applyFill="1" applyBorder="1" applyAlignment="1">
      <alignment horizontal="center" wrapText="1"/>
    </xf>
    <xf numFmtId="0" fontId="105" fillId="0" borderId="13" xfId="1" applyFont="1" applyFill="1" applyBorder="1" applyAlignment="1">
      <alignment horizontal="center"/>
    </xf>
    <xf numFmtId="0" fontId="177" fillId="0" borderId="38" xfId="1" applyFont="1" applyFill="1" applyBorder="1" applyAlignment="1">
      <alignment horizontal="center" wrapText="1"/>
    </xf>
    <xf numFmtId="0" fontId="177" fillId="0" borderId="13" xfId="1" applyFont="1" applyFill="1" applyBorder="1" applyAlignment="1">
      <alignment horizontal="center"/>
    </xf>
    <xf numFmtId="0" fontId="164" fillId="3" borderId="23" xfId="1" applyFont="1" applyFill="1" applyBorder="1" applyAlignment="1">
      <alignment horizontal="center" wrapText="1"/>
    </xf>
    <xf numFmtId="0" fontId="164" fillId="3" borderId="20" xfId="1" applyFont="1" applyFill="1" applyBorder="1" applyAlignment="1">
      <alignment horizontal="center" wrapText="1"/>
    </xf>
    <xf numFmtId="0" fontId="164" fillId="3" borderId="21" xfId="1" applyFont="1" applyFill="1" applyBorder="1" applyAlignment="1">
      <alignment horizontal="center" wrapText="1"/>
    </xf>
    <xf numFmtId="0" fontId="164" fillId="3" borderId="22" xfId="1" applyFont="1" applyFill="1" applyBorder="1" applyAlignment="1">
      <alignment horizontal="center" wrapText="1"/>
    </xf>
    <xf numFmtId="0" fontId="164" fillId="3" borderId="16" xfId="1" applyFont="1" applyFill="1" applyBorder="1" applyAlignment="1">
      <alignment horizontal="center" wrapText="1"/>
    </xf>
    <xf numFmtId="0" fontId="164" fillId="0" borderId="17" xfId="1" applyFont="1" applyBorder="1" applyAlignment="1">
      <alignment horizontal="center"/>
    </xf>
    <xf numFmtId="0" fontId="164" fillId="0" borderId="18" xfId="1" applyFont="1" applyBorder="1" applyAlignment="1">
      <alignment horizontal="center"/>
    </xf>
    <xf numFmtId="0" fontId="164" fillId="0" borderId="19" xfId="1" applyFont="1" applyBorder="1" applyAlignment="1">
      <alignment horizontal="center" vertical="center"/>
    </xf>
    <xf numFmtId="0" fontId="164" fillId="3" borderId="14" xfId="1" applyFont="1" applyFill="1" applyBorder="1" applyAlignment="1">
      <alignment horizontal="center" vertical="center" wrapText="1"/>
    </xf>
    <xf numFmtId="0" fontId="165" fillId="0" borderId="15" xfId="1" applyFont="1" applyBorder="1" applyAlignment="1">
      <alignment horizontal="center" vertical="center" wrapText="1"/>
    </xf>
    <xf numFmtId="0" fontId="164" fillId="3" borderId="23" xfId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wrapText="1"/>
    </xf>
    <xf numFmtId="167" fontId="9" fillId="0" borderId="0" xfId="1" applyNumberFormat="1" applyFont="1"/>
    <xf numFmtId="0" fontId="8" fillId="3" borderId="0" xfId="0" applyFont="1" applyFill="1" applyAlignment="1">
      <alignment horizontal="left"/>
    </xf>
    <xf numFmtId="0" fontId="0" fillId="3" borderId="0" xfId="0" applyFill="1" applyAlignment="1">
      <alignment horizontal="centerContinuous"/>
    </xf>
    <xf numFmtId="0" fontId="10" fillId="0" borderId="0" xfId="0" applyFont="1"/>
    <xf numFmtId="0" fontId="9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10" fillId="20" borderId="19" xfId="0" applyFont="1" applyFill="1" applyBorder="1"/>
    <xf numFmtId="0" fontId="9" fillId="20" borderId="54" xfId="0" applyFont="1" applyFill="1" applyBorder="1"/>
    <xf numFmtId="0" fontId="10" fillId="20" borderId="31" xfId="0" applyFont="1" applyFill="1" applyBorder="1" applyAlignment="1">
      <alignment horizontal="centerContinuous"/>
    </xf>
    <xf numFmtId="0" fontId="9" fillId="20" borderId="27" xfId="0" applyFont="1" applyFill="1" applyBorder="1" applyAlignment="1">
      <alignment horizontal="left"/>
    </xf>
    <xf numFmtId="0" fontId="10" fillId="20" borderId="30" xfId="0" applyFont="1" applyFill="1" applyBorder="1" applyAlignment="1">
      <alignment horizontal="centerContinuous"/>
    </xf>
    <xf numFmtId="0" fontId="20" fillId="0" borderId="27" xfId="0" applyFont="1" applyBorder="1" applyAlignment="1">
      <alignment horizontal="centerContinuous"/>
    </xf>
    <xf numFmtId="0" fontId="22" fillId="0" borderId="27" xfId="0" applyFont="1" applyBorder="1" applyAlignment="1">
      <alignment horizontal="left"/>
    </xf>
    <xf numFmtId="0" fontId="22" fillId="0" borderId="30" xfId="0" applyFont="1" applyBorder="1" applyAlignment="1">
      <alignment horizontal="centerContinuous"/>
    </xf>
    <xf numFmtId="0" fontId="9" fillId="3" borderId="27" xfId="0" applyFont="1" applyFill="1" applyBorder="1" applyAlignment="1">
      <alignment horizontal="centerContinuous"/>
    </xf>
    <xf numFmtId="0" fontId="9" fillId="20" borderId="27" xfId="0" applyFont="1" applyFill="1" applyBorder="1" applyAlignment="1">
      <alignment horizontal="centerContinuous"/>
    </xf>
    <xf numFmtId="0" fontId="9" fillId="20" borderId="0" xfId="0" applyFont="1" applyFill="1"/>
    <xf numFmtId="0" fontId="9" fillId="20" borderId="28" xfId="0" applyFont="1" applyFill="1" applyBorder="1"/>
    <xf numFmtId="0" fontId="9" fillId="20" borderId="0" xfId="0" applyFont="1" applyFill="1" applyAlignment="1">
      <alignment horizontal="center"/>
    </xf>
    <xf numFmtId="0" fontId="9" fillId="20" borderId="28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28" xfId="0" applyFont="1" applyBorder="1" applyAlignment="1">
      <alignment horizontal="center"/>
    </xf>
    <xf numFmtId="0" fontId="9" fillId="20" borderId="0" xfId="0" quotePrefix="1" applyFont="1" applyFill="1" applyAlignment="1">
      <alignment horizontal="center"/>
    </xf>
    <xf numFmtId="0" fontId="9" fillId="20" borderId="44" xfId="0" applyFont="1" applyFill="1" applyBorder="1"/>
    <xf numFmtId="0" fontId="9" fillId="20" borderId="124" xfId="0" applyFont="1" applyFill="1" applyBorder="1"/>
    <xf numFmtId="0" fontId="9" fillId="20" borderId="44" xfId="0" applyFont="1" applyFill="1" applyBorder="1" applyAlignment="1">
      <alignment horizontal="center"/>
    </xf>
    <xf numFmtId="0" fontId="9" fillId="20" borderId="124" xfId="0" applyFont="1" applyFill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22" fillId="0" borderId="124" xfId="0" applyFont="1" applyBorder="1" applyAlignment="1">
      <alignment horizontal="center"/>
    </xf>
    <xf numFmtId="0" fontId="10" fillId="20" borderId="157" xfId="0" applyFont="1" applyFill="1" applyBorder="1"/>
    <xf numFmtId="0" fontId="10" fillId="20" borderId="158" xfId="0" applyFont="1" applyFill="1" applyBorder="1"/>
    <xf numFmtId="183" fontId="10" fillId="20" borderId="157" xfId="0" applyNumberFormat="1" applyFont="1" applyFill="1" applyBorder="1" applyAlignment="1">
      <alignment horizontal="center"/>
    </xf>
    <xf numFmtId="184" fontId="10" fillId="20" borderId="157" xfId="0" applyNumberFormat="1" applyFont="1" applyFill="1" applyBorder="1" applyAlignment="1">
      <alignment horizontal="center"/>
    </xf>
    <xf numFmtId="183" fontId="10" fillId="20" borderId="158" xfId="0" applyNumberFormat="1" applyFont="1" applyFill="1" applyBorder="1" applyAlignment="1">
      <alignment horizontal="center"/>
    </xf>
    <xf numFmtId="183" fontId="20" fillId="20" borderId="157" xfId="0" applyNumberFormat="1" applyFont="1" applyFill="1" applyBorder="1" applyAlignment="1">
      <alignment horizontal="center"/>
    </xf>
    <xf numFmtId="184" fontId="20" fillId="20" borderId="157" xfId="0" applyNumberFormat="1" applyFont="1" applyFill="1" applyBorder="1" applyAlignment="1">
      <alignment horizontal="center"/>
    </xf>
    <xf numFmtId="183" fontId="20" fillId="20" borderId="158" xfId="0" applyNumberFormat="1" applyFont="1" applyFill="1" applyBorder="1" applyAlignment="1">
      <alignment horizontal="center"/>
    </xf>
    <xf numFmtId="166" fontId="10" fillId="21" borderId="157" xfId="0" applyNumberFormat="1" applyFont="1" applyFill="1" applyBorder="1" applyAlignment="1">
      <alignment horizontal="center"/>
    </xf>
    <xf numFmtId="9" fontId="0" fillId="0" borderId="0" xfId="3" applyFont="1"/>
    <xf numFmtId="183" fontId="9" fillId="0" borderId="0" xfId="0" applyNumberFormat="1" applyFont="1" applyAlignment="1">
      <alignment horizontal="center"/>
    </xf>
    <xf numFmtId="184" fontId="9" fillId="0" borderId="0" xfId="0" applyNumberFormat="1" applyFont="1" applyAlignment="1">
      <alignment horizontal="center"/>
    </xf>
    <xf numFmtId="183" fontId="9" fillId="0" borderId="28" xfId="0" applyNumberFormat="1" applyFont="1" applyBorder="1" applyAlignment="1">
      <alignment horizontal="center"/>
    </xf>
    <xf numFmtId="183" fontId="22" fillId="0" borderId="0" xfId="0" applyNumberFormat="1" applyFont="1" applyAlignment="1">
      <alignment horizontal="center"/>
    </xf>
    <xf numFmtId="184" fontId="22" fillId="0" borderId="0" xfId="0" applyNumberFormat="1" applyFont="1" applyAlignment="1">
      <alignment horizontal="center"/>
    </xf>
    <xf numFmtId="183" fontId="22" fillId="0" borderId="28" xfId="0" applyNumberFormat="1" applyFont="1" applyBorder="1" applyAlignment="1">
      <alignment horizontal="center"/>
    </xf>
    <xf numFmtId="166" fontId="9" fillId="21" borderId="0" xfId="0" applyNumberFormat="1" applyFont="1" applyFill="1" applyAlignment="1">
      <alignment horizontal="center"/>
    </xf>
    <xf numFmtId="0" fontId="9" fillId="20" borderId="47" xfId="0" applyFont="1" applyFill="1" applyBorder="1"/>
    <xf numFmtId="0" fontId="9" fillId="20" borderId="48" xfId="0" applyFont="1" applyFill="1" applyBorder="1"/>
    <xf numFmtId="183" fontId="9" fillId="0" borderId="47" xfId="0" applyNumberFormat="1" applyFont="1" applyBorder="1" applyAlignment="1">
      <alignment horizontal="center"/>
    </xf>
    <xf numFmtId="184" fontId="9" fillId="0" borderId="47" xfId="0" applyNumberFormat="1" applyFont="1" applyBorder="1" applyAlignment="1">
      <alignment horizontal="center"/>
    </xf>
    <xf numFmtId="183" fontId="9" fillId="0" borderId="48" xfId="0" applyNumberFormat="1" applyFont="1" applyBorder="1" applyAlignment="1">
      <alignment horizontal="center"/>
    </xf>
    <xf numFmtId="183" fontId="22" fillId="0" borderId="47" xfId="0" applyNumberFormat="1" applyFont="1" applyBorder="1" applyAlignment="1">
      <alignment horizontal="center"/>
    </xf>
    <xf numFmtId="184" fontId="22" fillId="0" borderId="47" xfId="0" applyNumberFormat="1" applyFont="1" applyBorder="1" applyAlignment="1">
      <alignment horizontal="center"/>
    </xf>
    <xf numFmtId="183" fontId="22" fillId="0" borderId="48" xfId="0" applyNumberFormat="1" applyFont="1" applyBorder="1" applyAlignment="1">
      <alignment horizontal="center"/>
    </xf>
    <xf numFmtId="166" fontId="9" fillId="21" borderId="47" xfId="0" applyNumberFormat="1" applyFont="1" applyFill="1" applyBorder="1" applyAlignment="1">
      <alignment horizontal="center"/>
    </xf>
    <xf numFmtId="0" fontId="9" fillId="20" borderId="23" xfId="0" applyFont="1" applyFill="1" applyBorder="1"/>
    <xf numFmtId="0" fontId="9" fillId="20" borderId="15" xfId="0" applyFont="1" applyFill="1" applyBorder="1"/>
    <xf numFmtId="183" fontId="9" fillId="0" borderId="23" xfId="0" applyNumberFormat="1" applyFont="1" applyBorder="1" applyAlignment="1">
      <alignment horizontal="center"/>
    </xf>
    <xf numFmtId="184" fontId="9" fillId="0" borderId="23" xfId="0" applyNumberFormat="1" applyFont="1" applyBorder="1" applyAlignment="1">
      <alignment horizontal="center"/>
    </xf>
    <xf numFmtId="183" fontId="9" fillId="0" borderId="15" xfId="0" applyNumberFormat="1" applyFont="1" applyBorder="1" applyAlignment="1">
      <alignment horizontal="center"/>
    </xf>
    <xf numFmtId="183" fontId="22" fillId="0" borderId="23" xfId="0" applyNumberFormat="1" applyFont="1" applyBorder="1" applyAlignment="1">
      <alignment horizontal="center"/>
    </xf>
    <xf numFmtId="184" fontId="22" fillId="0" borderId="23" xfId="0" applyNumberFormat="1" applyFont="1" applyBorder="1" applyAlignment="1">
      <alignment horizontal="center"/>
    </xf>
    <xf numFmtId="183" fontId="22" fillId="0" borderId="15" xfId="0" applyNumberFormat="1" applyFont="1" applyBorder="1" applyAlignment="1">
      <alignment horizontal="center"/>
    </xf>
    <xf numFmtId="166" fontId="9" fillId="21" borderId="23" xfId="0" applyNumberFormat="1" applyFont="1" applyFill="1" applyBorder="1" applyAlignment="1">
      <alignment horizontal="center"/>
    </xf>
    <xf numFmtId="0" fontId="9" fillId="0" borderId="23" xfId="0" applyFont="1" applyBorder="1"/>
    <xf numFmtId="0" fontId="9" fillId="0" borderId="15" xfId="0" applyFont="1" applyBorder="1"/>
    <xf numFmtId="166" fontId="9" fillId="0" borderId="23" xfId="0" applyNumberFormat="1" applyFont="1" applyBorder="1" applyAlignment="1">
      <alignment horizontal="center"/>
    </xf>
    <xf numFmtId="183" fontId="9" fillId="0" borderId="70" xfId="0" applyNumberFormat="1" applyFont="1" applyBorder="1" applyAlignment="1">
      <alignment horizontal="center"/>
    </xf>
    <xf numFmtId="0" fontId="10" fillId="20" borderId="47" xfId="0" applyFont="1" applyFill="1" applyBorder="1"/>
    <xf numFmtId="0" fontId="10" fillId="20" borderId="48" xfId="0" applyFont="1" applyFill="1" applyBorder="1"/>
    <xf numFmtId="183" fontId="10" fillId="0" borderId="47" xfId="0" applyNumberFormat="1" applyFont="1" applyBorder="1" applyAlignment="1">
      <alignment horizontal="center"/>
    </xf>
    <xf numFmtId="184" fontId="10" fillId="0" borderId="47" xfId="0" applyNumberFormat="1" applyFont="1" applyBorder="1" applyAlignment="1">
      <alignment horizontal="center"/>
    </xf>
    <xf numFmtId="183" fontId="10" fillId="0" borderId="48" xfId="0" applyNumberFormat="1" applyFont="1" applyBorder="1" applyAlignment="1">
      <alignment horizontal="center"/>
    </xf>
    <xf numFmtId="183" fontId="20" fillId="0" borderId="47" xfId="0" applyNumberFormat="1" applyFont="1" applyBorder="1" applyAlignment="1">
      <alignment horizontal="center"/>
    </xf>
    <xf numFmtId="184" fontId="20" fillId="0" borderId="47" xfId="0" applyNumberFormat="1" applyFont="1" applyBorder="1" applyAlignment="1">
      <alignment horizontal="center"/>
    </xf>
    <xf numFmtId="183" fontId="20" fillId="0" borderId="48" xfId="0" applyNumberFormat="1" applyFont="1" applyBorder="1" applyAlignment="1">
      <alignment horizontal="center"/>
    </xf>
    <xf numFmtId="166" fontId="10" fillId="21" borderId="47" xfId="0" applyNumberFormat="1" applyFont="1" applyFill="1" applyBorder="1" applyAlignment="1">
      <alignment horizontal="center"/>
    </xf>
    <xf numFmtId="0" fontId="9" fillId="20" borderId="0" xfId="0" applyFont="1" applyFill="1" applyAlignment="1">
      <alignment horizontal="left" vertical="center"/>
    </xf>
    <xf numFmtId="1" fontId="10" fillId="2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2" borderId="0" xfId="0" applyFill="1" applyAlignment="1">
      <alignment horizontal="left"/>
    </xf>
    <xf numFmtId="0" fontId="9" fillId="20" borderId="0" xfId="0" applyFont="1" applyFill="1" applyAlignment="1">
      <alignment horizontal="left"/>
    </xf>
    <xf numFmtId="0" fontId="11" fillId="20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11" fillId="20" borderId="0" xfId="0" applyFont="1" applyFill="1" applyAlignment="1">
      <alignment horizontal="left" vertical="center"/>
    </xf>
    <xf numFmtId="0" fontId="9" fillId="20" borderId="0" xfId="0" applyFont="1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9" fillId="20" borderId="0" xfId="0" applyFont="1" applyFill="1" applyAlignment="1">
      <alignment wrapText="1"/>
    </xf>
    <xf numFmtId="0" fontId="0" fillId="20" borderId="0" xfId="0" applyFill="1"/>
    <xf numFmtId="0" fontId="187" fillId="3" borderId="0" xfId="0" applyFont="1" applyFill="1" applyAlignment="1">
      <alignment horizontal="left"/>
    </xf>
    <xf numFmtId="0" fontId="188" fillId="3" borderId="0" xfId="0" applyFont="1" applyFill="1" applyAlignment="1">
      <alignment horizontal="centerContinuous"/>
    </xf>
    <xf numFmtId="0" fontId="188" fillId="0" borderId="0" xfId="0" applyFont="1"/>
    <xf numFmtId="0" fontId="189" fillId="3" borderId="0" xfId="0" applyFont="1" applyFill="1"/>
    <xf numFmtId="0" fontId="188" fillId="3" borderId="0" xfId="0" applyFont="1" applyFill="1"/>
    <xf numFmtId="0" fontId="190" fillId="3" borderId="54" xfId="0" applyFont="1" applyFill="1" applyBorder="1"/>
    <xf numFmtId="0" fontId="191" fillId="3" borderId="27" xfId="0" applyFont="1" applyFill="1" applyBorder="1" applyAlignment="1">
      <alignment horizontal="centerContinuous"/>
    </xf>
    <xf numFmtId="0" fontId="191" fillId="3" borderId="30" xfId="0" applyFont="1" applyFill="1" applyBorder="1" applyAlignment="1">
      <alignment horizontal="centerContinuous"/>
    </xf>
    <xf numFmtId="0" fontId="191" fillId="3" borderId="31" xfId="0" applyFont="1" applyFill="1" applyBorder="1" applyAlignment="1">
      <alignment horizontal="center"/>
    </xf>
    <xf numFmtId="0" fontId="191" fillId="3" borderId="27" xfId="0" applyFont="1" applyFill="1" applyBorder="1" applyAlignment="1">
      <alignment horizontal="center"/>
    </xf>
    <xf numFmtId="0" fontId="191" fillId="3" borderId="30" xfId="0" applyFont="1" applyFill="1" applyBorder="1" applyAlignment="1">
      <alignment horizontal="center"/>
    </xf>
    <xf numFmtId="0" fontId="189" fillId="3" borderId="48" xfId="0" applyFont="1" applyFill="1" applyBorder="1"/>
    <xf numFmtId="0" fontId="189" fillId="3" borderId="23" xfId="0" applyFont="1" applyFill="1" applyBorder="1" applyAlignment="1">
      <alignment horizontal="center" vertical="center" wrapText="1"/>
    </xf>
    <xf numFmtId="0" fontId="189" fillId="3" borderId="23" xfId="0" applyFont="1" applyFill="1" applyBorder="1" applyAlignment="1">
      <alignment horizontal="center" vertical="center"/>
    </xf>
    <xf numFmtId="0" fontId="192" fillId="3" borderId="23" xfId="0" applyFont="1" applyFill="1" applyBorder="1" applyAlignment="1">
      <alignment horizontal="center" vertical="center"/>
    </xf>
    <xf numFmtId="0" fontId="189" fillId="3" borderId="15" xfId="0" applyFont="1" applyFill="1" applyBorder="1" applyAlignment="1">
      <alignment horizontal="center" vertical="center" wrapText="1"/>
    </xf>
    <xf numFmtId="0" fontId="193" fillId="3" borderId="94" xfId="0" applyFont="1" applyFill="1" applyBorder="1"/>
    <xf numFmtId="183" fontId="194" fillId="3" borderId="47" xfId="0" applyNumberFormat="1" applyFont="1" applyFill="1" applyBorder="1" applyAlignment="1">
      <alignment horizontal="right" vertical="center" indent="1"/>
    </xf>
    <xf numFmtId="167" fontId="194" fillId="3" borderId="47" xfId="0" applyNumberFormat="1" applyFont="1" applyFill="1" applyBorder="1" applyAlignment="1">
      <alignment horizontal="right" vertical="center" indent="1"/>
    </xf>
    <xf numFmtId="183" fontId="194" fillId="3" borderId="48" xfId="0" applyNumberFormat="1" applyFont="1" applyFill="1" applyBorder="1" applyAlignment="1">
      <alignment horizontal="right" vertical="center" indent="1"/>
    </xf>
    <xf numFmtId="183" fontId="194" fillId="3" borderId="70" xfId="0" applyNumberFormat="1" applyFont="1" applyFill="1" applyBorder="1" applyAlignment="1">
      <alignment horizontal="right" vertical="center" indent="1"/>
    </xf>
    <xf numFmtId="173" fontId="188" fillId="0" borderId="0" xfId="3" applyNumberFormat="1" applyFont="1"/>
    <xf numFmtId="0" fontId="191" fillId="3" borderId="123" xfId="0" applyFont="1" applyFill="1" applyBorder="1"/>
    <xf numFmtId="183" fontId="191" fillId="3" borderId="71" xfId="0" applyNumberFormat="1" applyFont="1" applyFill="1" applyBorder="1" applyAlignment="1">
      <alignment horizontal="center" vertical="center"/>
    </xf>
    <xf numFmtId="3" fontId="192" fillId="3" borderId="71" xfId="0" applyNumberFormat="1" applyFont="1" applyFill="1" applyBorder="1" applyAlignment="1">
      <alignment horizontal="center" vertical="center"/>
    </xf>
    <xf numFmtId="166" fontId="189" fillId="0" borderId="102" xfId="0" applyNumberFormat="1" applyFont="1" applyBorder="1" applyAlignment="1">
      <alignment horizontal="center"/>
    </xf>
    <xf numFmtId="0" fontId="191" fillId="3" borderId="61" xfId="0" applyFont="1" applyFill="1" applyBorder="1"/>
    <xf numFmtId="183" fontId="191" fillId="3" borderId="0" xfId="0" applyNumberFormat="1" applyFont="1" applyFill="1" applyAlignment="1">
      <alignment horizontal="center" vertical="center"/>
    </xf>
    <xf numFmtId="3" fontId="192" fillId="3" borderId="0" xfId="0" applyNumberFormat="1" applyFont="1" applyFill="1" applyAlignment="1">
      <alignment horizontal="center" vertical="center"/>
    </xf>
    <xf numFmtId="166" fontId="189" fillId="0" borderId="28" xfId="0" applyNumberFormat="1" applyFont="1" applyBorder="1" applyAlignment="1">
      <alignment horizontal="center"/>
    </xf>
    <xf numFmtId="1" fontId="191" fillId="3" borderId="0" xfId="0" applyNumberFormat="1" applyFont="1" applyFill="1" applyAlignment="1">
      <alignment horizontal="center" vertical="center"/>
    </xf>
    <xf numFmtId="0" fontId="193" fillId="3" borderId="62" xfId="0" applyFont="1" applyFill="1" applyBorder="1"/>
    <xf numFmtId="183" fontId="193" fillId="3" borderId="49" xfId="0" applyNumberFormat="1" applyFont="1" applyFill="1" applyBorder="1" applyAlignment="1">
      <alignment horizontal="center" vertical="center"/>
    </xf>
    <xf numFmtId="3" fontId="194" fillId="3" borderId="49" xfId="0" applyNumberFormat="1" applyFont="1" applyFill="1" applyBorder="1" applyAlignment="1">
      <alignment horizontal="center" vertical="center"/>
    </xf>
    <xf numFmtId="166" fontId="189" fillId="0" borderId="29" xfId="0" applyNumberFormat="1" applyFont="1" applyBorder="1" applyAlignment="1">
      <alignment horizontal="center"/>
    </xf>
    <xf numFmtId="0" fontId="189" fillId="3" borderId="0" xfId="0" applyFont="1" applyFill="1" applyAlignment="1">
      <alignment horizontal="left" vertical="center"/>
    </xf>
    <xf numFmtId="1" fontId="190" fillId="3" borderId="0" xfId="0" applyNumberFormat="1" applyFont="1" applyFill="1" applyAlignment="1">
      <alignment horizontal="left" vertical="center" wrapText="1"/>
    </xf>
    <xf numFmtId="0" fontId="195" fillId="3" borderId="0" xfId="0" applyFont="1" applyFill="1" applyAlignment="1">
      <alignment horizontal="left" vertical="center" wrapText="1"/>
    </xf>
    <xf numFmtId="0" fontId="195" fillId="3" borderId="0" xfId="0" applyFont="1" applyFill="1" applyAlignment="1">
      <alignment wrapText="1"/>
    </xf>
    <xf numFmtId="0" fontId="195" fillId="3" borderId="0" xfId="0" applyFont="1" applyFill="1"/>
    <xf numFmtId="1" fontId="190" fillId="3" borderId="0" xfId="0" applyNumberFormat="1" applyFont="1" applyFill="1" applyAlignment="1">
      <alignment horizontal="center" vertical="center"/>
    </xf>
    <xf numFmtId="0" fontId="189" fillId="3" borderId="0" xfId="0" applyFont="1" applyFill="1" applyAlignment="1">
      <alignment horizontal="right"/>
    </xf>
    <xf numFmtId="0" fontId="196" fillId="3" borderId="0" xfId="0" applyFont="1" applyFill="1" applyAlignment="1">
      <alignment horizontal="left" vertical="center" wrapText="1"/>
    </xf>
    <xf numFmtId="0" fontId="195" fillId="3" borderId="0" xfId="0" applyFont="1" applyFill="1" applyAlignment="1">
      <alignment horizontal="left" vertical="center"/>
    </xf>
    <xf numFmtId="0" fontId="189" fillId="3" borderId="0" xfId="0" quotePrefix="1" applyFont="1" applyFill="1"/>
    <xf numFmtId="0" fontId="189" fillId="3" borderId="0" xfId="0" applyFont="1" applyFill="1" applyAlignment="1">
      <alignment horizontal="left" vertical="center"/>
    </xf>
    <xf numFmtId="0" fontId="188" fillId="3" borderId="0" xfId="0" applyFont="1" applyFill="1" applyAlignment="1">
      <alignment horizontal="left" vertical="center"/>
    </xf>
    <xf numFmtId="0" fontId="188" fillId="3" borderId="0" xfId="0" applyFont="1" applyFill="1" applyAlignment="1">
      <alignment vertical="top"/>
    </xf>
    <xf numFmtId="167" fontId="23" fillId="0" borderId="0" xfId="1" applyNumberFormat="1" applyFont="1"/>
    <xf numFmtId="0" fontId="4" fillId="3" borderId="0" xfId="0" applyFont="1" applyFill="1"/>
    <xf numFmtId="0" fontId="10" fillId="3" borderId="19" xfId="0" applyFont="1" applyFill="1" applyBorder="1"/>
    <xf numFmtId="0" fontId="9" fillId="3" borderId="19" xfId="0" applyFont="1" applyFill="1" applyBorder="1"/>
    <xf numFmtId="0" fontId="9" fillId="3" borderId="30" xfId="0" applyFont="1" applyFill="1" applyBorder="1" applyAlignment="1">
      <alignment horizontal="centerContinuous"/>
    </xf>
    <xf numFmtId="0" fontId="22" fillId="3" borderId="27" xfId="0" applyFont="1" applyFill="1" applyBorder="1" applyAlignment="1">
      <alignment horizontal="centerContinuous"/>
    </xf>
    <xf numFmtId="0" fontId="22" fillId="3" borderId="30" xfId="0" applyFont="1" applyFill="1" applyBorder="1" applyAlignment="1">
      <alignment horizontal="centerContinuous"/>
    </xf>
    <xf numFmtId="0" fontId="9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9" fillId="3" borderId="0" xfId="0" quotePrefix="1" applyFont="1" applyFill="1" applyAlignment="1">
      <alignment horizontal="center"/>
    </xf>
    <xf numFmtId="0" fontId="9" fillId="3" borderId="49" xfId="0" applyFont="1" applyFill="1" applyBorder="1"/>
    <xf numFmtId="0" fontId="9" fillId="3" borderId="49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22" fillId="3" borderId="49" xfId="0" applyFont="1" applyFill="1" applyBorder="1" applyAlignment="1">
      <alignment horizontal="center"/>
    </xf>
    <xf numFmtId="0" fontId="22" fillId="3" borderId="29" xfId="0" applyFont="1" applyFill="1" applyBorder="1" applyAlignment="1">
      <alignment horizontal="center"/>
    </xf>
    <xf numFmtId="0" fontId="26" fillId="3" borderId="19" xfId="0" applyFont="1" applyFill="1" applyBorder="1"/>
    <xf numFmtId="0" fontId="94" fillId="3" borderId="54" xfId="0" applyFont="1" applyFill="1" applyBorder="1"/>
    <xf numFmtId="183" fontId="26" fillId="3" borderId="19" xfId="0" applyNumberFormat="1" applyFont="1" applyFill="1" applyBorder="1" applyAlignment="1">
      <alignment horizontal="center"/>
    </xf>
    <xf numFmtId="167" fontId="26" fillId="3" borderId="19" xfId="0" applyNumberFormat="1" applyFont="1" applyFill="1" applyBorder="1" applyAlignment="1">
      <alignment horizontal="center"/>
    </xf>
    <xf numFmtId="183" fontId="26" fillId="3" borderId="54" xfId="0" applyNumberFormat="1" applyFont="1" applyFill="1" applyBorder="1" applyAlignment="1">
      <alignment horizontal="center"/>
    </xf>
    <xf numFmtId="183" fontId="20" fillId="3" borderId="19" xfId="0" applyNumberFormat="1" applyFont="1" applyFill="1" applyBorder="1" applyAlignment="1">
      <alignment horizontal="center"/>
    </xf>
    <xf numFmtId="184" fontId="20" fillId="3" borderId="19" xfId="0" applyNumberFormat="1" applyFont="1" applyFill="1" applyBorder="1" applyAlignment="1">
      <alignment horizontal="center"/>
    </xf>
    <xf numFmtId="183" fontId="20" fillId="3" borderId="54" xfId="0" applyNumberFormat="1" applyFont="1" applyFill="1" applyBorder="1" applyAlignment="1">
      <alignment horizontal="center"/>
    </xf>
    <xf numFmtId="166" fontId="26" fillId="3" borderId="57" xfId="0" applyNumberFormat="1" applyFont="1" applyFill="1" applyBorder="1" applyAlignment="1">
      <alignment horizontal="center"/>
    </xf>
    <xf numFmtId="166" fontId="26" fillId="3" borderId="19" xfId="0" applyNumberFormat="1" applyFont="1" applyFill="1" applyBorder="1" applyAlignment="1">
      <alignment horizontal="center"/>
    </xf>
    <xf numFmtId="173" fontId="198" fillId="3" borderId="0" xfId="3" applyNumberFormat="1" applyFont="1" applyFill="1"/>
    <xf numFmtId="183" fontId="0" fillId="0" borderId="0" xfId="0" applyNumberFormat="1"/>
    <xf numFmtId="183" fontId="9" fillId="3" borderId="0" xfId="0" applyNumberFormat="1" applyFont="1" applyFill="1" applyAlignment="1">
      <alignment horizontal="center"/>
    </xf>
    <xf numFmtId="167" fontId="9" fillId="3" borderId="0" xfId="0" applyNumberFormat="1" applyFont="1" applyFill="1" applyAlignment="1">
      <alignment horizontal="center"/>
    </xf>
    <xf numFmtId="183" fontId="9" fillId="3" borderId="28" xfId="0" applyNumberFormat="1" applyFont="1" applyFill="1" applyBorder="1" applyAlignment="1">
      <alignment horizontal="center"/>
    </xf>
    <xf numFmtId="183" fontId="22" fillId="3" borderId="0" xfId="0" applyNumberFormat="1" applyFont="1" applyFill="1" applyAlignment="1">
      <alignment horizontal="center"/>
    </xf>
    <xf numFmtId="184" fontId="22" fillId="3" borderId="0" xfId="0" applyNumberFormat="1" applyFont="1" applyFill="1" applyAlignment="1">
      <alignment horizontal="center"/>
    </xf>
    <xf numFmtId="183" fontId="22" fillId="3" borderId="28" xfId="0" applyNumberFormat="1" applyFont="1" applyFill="1" applyBorder="1" applyAlignment="1">
      <alignment horizontal="center"/>
    </xf>
    <xf numFmtId="9" fontId="198" fillId="3" borderId="0" xfId="3" applyFont="1" applyFill="1"/>
    <xf numFmtId="10" fontId="198" fillId="3" borderId="0" xfId="3" applyNumberFormat="1" applyFont="1" applyFill="1"/>
    <xf numFmtId="183" fontId="9" fillId="3" borderId="49" xfId="0" applyNumberFormat="1" applyFont="1" applyFill="1" applyBorder="1" applyAlignment="1">
      <alignment horizontal="center"/>
    </xf>
    <xf numFmtId="167" fontId="9" fillId="3" borderId="49" xfId="0" applyNumberFormat="1" applyFont="1" applyFill="1" applyBorder="1" applyAlignment="1">
      <alignment horizontal="center"/>
    </xf>
    <xf numFmtId="183" fontId="9" fillId="3" borderId="29" xfId="0" applyNumberFormat="1" applyFont="1" applyFill="1" applyBorder="1" applyAlignment="1">
      <alignment horizontal="center"/>
    </xf>
    <xf numFmtId="183" fontId="22" fillId="3" borderId="49" xfId="0" applyNumberFormat="1" applyFont="1" applyFill="1" applyBorder="1" applyAlignment="1">
      <alignment horizontal="center"/>
    </xf>
    <xf numFmtId="184" fontId="22" fillId="3" borderId="49" xfId="0" applyNumberFormat="1" applyFont="1" applyFill="1" applyBorder="1" applyAlignment="1">
      <alignment horizontal="center"/>
    </xf>
    <xf numFmtId="183" fontId="22" fillId="3" borderId="29" xfId="0" applyNumberFormat="1" applyFont="1" applyFill="1" applyBorder="1" applyAlignment="1">
      <alignment horizontal="center"/>
    </xf>
    <xf numFmtId="184" fontId="10" fillId="3" borderId="0" xfId="0" applyNumberFormat="1" applyFont="1" applyFill="1" applyAlignment="1">
      <alignment horizontal="center"/>
    </xf>
    <xf numFmtId="0" fontId="198" fillId="3" borderId="0" xfId="0" applyFont="1" applyFill="1"/>
    <xf numFmtId="0" fontId="198" fillId="0" borderId="0" xfId="0" applyFont="1"/>
    <xf numFmtId="0" fontId="26" fillId="3" borderId="122" xfId="0" applyFont="1" applyFill="1" applyBorder="1"/>
    <xf numFmtId="0" fontId="26" fillId="3" borderId="72" xfId="0" applyFont="1" applyFill="1" applyBorder="1"/>
    <xf numFmtId="183" fontId="26" fillId="3" borderId="27" xfId="0" applyNumberFormat="1" applyFont="1" applyFill="1" applyBorder="1" applyAlignment="1">
      <alignment horizontal="center"/>
    </xf>
    <xf numFmtId="167" fontId="26" fillId="3" borderId="27" xfId="0" applyNumberFormat="1" applyFont="1" applyFill="1" applyBorder="1" applyAlignment="1">
      <alignment horizontal="center"/>
    </xf>
    <xf numFmtId="183" fontId="26" fillId="3" borderId="30" xfId="0" applyNumberFormat="1" applyFont="1" applyFill="1" applyBorder="1" applyAlignment="1">
      <alignment horizontal="center"/>
    </xf>
    <xf numFmtId="183" fontId="20" fillId="3" borderId="27" xfId="0" applyNumberFormat="1" applyFont="1" applyFill="1" applyBorder="1" applyAlignment="1">
      <alignment horizontal="center"/>
    </xf>
    <xf numFmtId="184" fontId="20" fillId="3" borderId="27" xfId="0" applyNumberFormat="1" applyFont="1" applyFill="1" applyBorder="1" applyAlignment="1">
      <alignment horizontal="center"/>
    </xf>
    <xf numFmtId="183" fontId="20" fillId="3" borderId="30" xfId="0" applyNumberFormat="1" applyFont="1" applyFill="1" applyBorder="1" applyAlignment="1">
      <alignment horizontal="center"/>
    </xf>
    <xf numFmtId="166" fontId="26" fillId="3" borderId="27" xfId="0" applyNumberFormat="1" applyFont="1" applyFill="1" applyBorder="1" applyAlignment="1">
      <alignment horizontal="center"/>
    </xf>
    <xf numFmtId="0" fontId="9" fillId="3" borderId="73" xfId="0" applyFont="1" applyFill="1" applyBorder="1"/>
    <xf numFmtId="0" fontId="9" fillId="3" borderId="0" xfId="0" quotePrefix="1" applyFont="1" applyFill="1"/>
    <xf numFmtId="0" fontId="9" fillId="3" borderId="11" xfId="0" applyFont="1" applyFill="1" applyBorder="1"/>
    <xf numFmtId="0" fontId="26" fillId="3" borderId="67" xfId="0" applyFont="1" applyFill="1" applyBorder="1"/>
    <xf numFmtId="0" fontId="26" fillId="3" borderId="74" xfId="0" applyFont="1" applyFill="1" applyBorder="1"/>
    <xf numFmtId="183" fontId="26" fillId="3" borderId="67" xfId="0" applyNumberFormat="1" applyFont="1" applyFill="1" applyBorder="1" applyAlignment="1">
      <alignment horizontal="center"/>
    </xf>
    <xf numFmtId="167" fontId="26" fillId="3" borderId="67" xfId="0" applyNumberFormat="1" applyFont="1" applyFill="1" applyBorder="1" applyAlignment="1">
      <alignment horizontal="center"/>
    </xf>
    <xf numFmtId="183" fontId="26" fillId="3" borderId="74" xfId="0" applyNumberFormat="1" applyFont="1" applyFill="1" applyBorder="1" applyAlignment="1">
      <alignment horizontal="center"/>
    </xf>
    <xf numFmtId="183" fontId="20" fillId="3" borderId="67" xfId="0" applyNumberFormat="1" applyFont="1" applyFill="1" applyBorder="1" applyAlignment="1">
      <alignment horizontal="center"/>
    </xf>
    <xf numFmtId="184" fontId="20" fillId="3" borderId="67" xfId="0" applyNumberFormat="1" applyFont="1" applyFill="1" applyBorder="1" applyAlignment="1">
      <alignment horizontal="center"/>
    </xf>
    <xf numFmtId="183" fontId="20" fillId="3" borderId="74" xfId="0" applyNumberFormat="1" applyFont="1" applyFill="1" applyBorder="1" applyAlignment="1">
      <alignment horizontal="center"/>
    </xf>
    <xf numFmtId="166" fontId="26" fillId="3" borderId="67" xfId="0" applyNumberFormat="1" applyFont="1" applyFill="1" applyBorder="1" applyAlignment="1">
      <alignment horizontal="center"/>
    </xf>
    <xf numFmtId="0" fontId="26" fillId="3" borderId="27" xfId="0" applyFont="1" applyFill="1" applyBorder="1"/>
    <xf numFmtId="0" fontId="26" fillId="3" borderId="30" xfId="0" applyFont="1" applyFill="1" applyBorder="1"/>
    <xf numFmtId="171" fontId="26" fillId="3" borderId="27" xfId="0" applyNumberFormat="1" applyFont="1" applyFill="1" applyBorder="1" applyAlignment="1">
      <alignment horizontal="center"/>
    </xf>
    <xf numFmtId="185" fontId="22" fillId="3" borderId="0" xfId="0" applyNumberFormat="1" applyFont="1" applyFill="1" applyAlignment="1">
      <alignment horizontal="center"/>
    </xf>
    <xf numFmtId="185" fontId="22" fillId="3" borderId="28" xfId="0" applyNumberFormat="1" applyFont="1" applyFill="1" applyBorder="1" applyAlignment="1">
      <alignment horizontal="center"/>
    </xf>
    <xf numFmtId="1" fontId="10" fillId="3" borderId="0" xfId="0" applyNumberFormat="1" applyFont="1" applyFill="1" applyAlignment="1">
      <alignment horizontal="center" wrapText="1"/>
    </xf>
    <xf numFmtId="0" fontId="92" fillId="3" borderId="0" xfId="0" applyFont="1" applyFill="1" applyAlignment="1">
      <alignment wrapText="1"/>
    </xf>
    <xf numFmtId="0" fontId="11" fillId="3" borderId="0" xfId="0" quotePrefix="1" applyFont="1" applyFill="1"/>
    <xf numFmtId="0" fontId="92" fillId="3" borderId="0" xfId="0" applyFont="1" applyFill="1"/>
    <xf numFmtId="0" fontId="11" fillId="3" borderId="0" xfId="0" applyFont="1" applyFill="1" applyAlignment="1">
      <alignment horizontal="left" wrapText="1"/>
    </xf>
    <xf numFmtId="0" fontId="11" fillId="3" borderId="0" xfId="0" applyFont="1" applyFill="1" applyAlignment="1">
      <alignment wrapText="1"/>
    </xf>
    <xf numFmtId="0" fontId="9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1" fillId="20" borderId="0" xfId="0" applyFont="1" applyFill="1" applyAlignment="1">
      <alignment horizontal="left"/>
    </xf>
    <xf numFmtId="0" fontId="9" fillId="3" borderId="0" xfId="0" quotePrefix="1" applyFont="1" applyFill="1" applyAlignment="1">
      <alignment horizontal="right"/>
    </xf>
    <xf numFmtId="0" fontId="9" fillId="3" borderId="23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166" fontId="9" fillId="3" borderId="0" xfId="0" applyNumberFormat="1" applyFont="1" applyFill="1" applyAlignment="1">
      <alignment horizontal="center" vertical="center"/>
    </xf>
    <xf numFmtId="166" fontId="9" fillId="3" borderId="102" xfId="0" applyNumberFormat="1" applyFont="1" applyFill="1" applyBorder="1" applyAlignment="1">
      <alignment horizontal="center" vertical="center"/>
    </xf>
    <xf numFmtId="166" fontId="9" fillId="3" borderId="28" xfId="0" applyNumberFormat="1" applyFont="1" applyFill="1" applyBorder="1" applyAlignment="1">
      <alignment horizontal="center" vertical="center"/>
    </xf>
    <xf numFmtId="0" fontId="23" fillId="3" borderId="61" xfId="0" applyFont="1" applyFill="1" applyBorder="1"/>
    <xf numFmtId="166" fontId="10" fillId="3" borderId="49" xfId="0" applyNumberFormat="1" applyFont="1" applyFill="1" applyBorder="1" applyAlignment="1">
      <alignment horizontal="center" vertical="center"/>
    </xf>
    <xf numFmtId="166" fontId="10" fillId="3" borderId="29" xfId="0" applyNumberFormat="1" applyFont="1" applyFill="1" applyBorder="1" applyAlignment="1">
      <alignment horizontal="center" vertical="center"/>
    </xf>
    <xf numFmtId="0" fontId="79" fillId="3" borderId="0" xfId="0" applyFont="1" applyFill="1"/>
    <xf numFmtId="0" fontId="7" fillId="3" borderId="0" xfId="193" applyFont="1" applyFill="1"/>
    <xf numFmtId="0" fontId="9" fillId="3" borderId="254" xfId="193" applyFont="1" applyFill="1" applyBorder="1" applyAlignment="1">
      <alignment wrapText="1"/>
    </xf>
    <xf numFmtId="0" fontId="9" fillId="3" borderId="255" xfId="193" applyFont="1" applyFill="1" applyBorder="1" applyAlignment="1">
      <alignment wrapText="1"/>
    </xf>
    <xf numFmtId="0" fontId="10" fillId="3" borderId="256" xfId="193" applyFont="1" applyFill="1" applyBorder="1" applyAlignment="1">
      <alignment horizontal="center" vertical="center" wrapText="1"/>
    </xf>
    <xf numFmtId="0" fontId="10" fillId="3" borderId="257" xfId="193" applyFont="1" applyFill="1" applyBorder="1" applyAlignment="1">
      <alignment horizontal="center" vertical="center" wrapText="1"/>
    </xf>
    <xf numFmtId="0" fontId="9" fillId="3" borderId="258" xfId="193" applyFont="1" applyFill="1" applyBorder="1" applyAlignment="1">
      <alignment wrapText="1"/>
    </xf>
    <xf numFmtId="0" fontId="10" fillId="3" borderId="141" xfId="193" applyFont="1" applyFill="1" applyBorder="1" applyAlignment="1">
      <alignment horizontal="center" wrapText="1"/>
    </xf>
    <xf numFmtId="0" fontId="10" fillId="3" borderId="160" xfId="193" applyFont="1" applyFill="1" applyBorder="1" applyAlignment="1">
      <alignment horizontal="center" wrapText="1"/>
    </xf>
    <xf numFmtId="0" fontId="9" fillId="3" borderId="259" xfId="193" applyFont="1" applyFill="1" applyBorder="1" applyAlignment="1">
      <alignment horizontal="left" indent="1"/>
    </xf>
    <xf numFmtId="0" fontId="9" fillId="3" borderId="160" xfId="193" applyFont="1" applyFill="1" applyBorder="1"/>
    <xf numFmtId="167" fontId="9" fillId="3" borderId="160" xfId="193" applyNumberFormat="1" applyFont="1" applyFill="1" applyBorder="1" applyAlignment="1">
      <alignment horizontal="right" indent="1"/>
    </xf>
    <xf numFmtId="167" fontId="9" fillId="3" borderId="260" xfId="193" applyNumberFormat="1" applyFont="1" applyFill="1" applyBorder="1" applyAlignment="1">
      <alignment horizontal="right" indent="1"/>
    </xf>
    <xf numFmtId="0" fontId="9" fillId="3" borderId="261" xfId="193" applyFont="1" applyFill="1" applyBorder="1"/>
    <xf numFmtId="167" fontId="9" fillId="3" borderId="261" xfId="193" applyNumberFormat="1" applyFont="1" applyFill="1" applyBorder="1" applyAlignment="1">
      <alignment horizontal="right" indent="1"/>
    </xf>
    <xf numFmtId="167" fontId="9" fillId="3" borderId="262" xfId="193" applyNumberFormat="1" applyFont="1" applyFill="1" applyBorder="1" applyAlignment="1">
      <alignment horizontal="right" indent="1"/>
    </xf>
    <xf numFmtId="0" fontId="1" fillId="3" borderId="157" xfId="193" applyFill="1" applyBorder="1" applyAlignment="1">
      <alignment horizontal="left" indent="1"/>
    </xf>
    <xf numFmtId="167" fontId="199" fillId="3" borderId="0" xfId="193" applyNumberFormat="1" applyFont="1" applyFill="1"/>
    <xf numFmtId="167" fontId="18" fillId="3" borderId="0" xfId="193" applyNumberFormat="1" applyFont="1" applyFill="1"/>
    <xf numFmtId="167" fontId="7" fillId="3" borderId="0" xfId="193" applyNumberFormat="1" applyFont="1" applyFill="1"/>
    <xf numFmtId="167" fontId="1" fillId="3" borderId="0" xfId="193" applyNumberFormat="1" applyFill="1"/>
    <xf numFmtId="0" fontId="4" fillId="3" borderId="0" xfId="193" applyFont="1" applyFill="1"/>
    <xf numFmtId="167" fontId="86" fillId="3" borderId="0" xfId="193" applyNumberFormat="1" applyFont="1" applyFill="1"/>
    <xf numFmtId="167" fontId="82" fillId="3" borderId="0" xfId="193" applyNumberFormat="1" applyFont="1" applyFill="1"/>
    <xf numFmtId="167" fontId="5" fillId="3" borderId="0" xfId="193" applyNumberFormat="1" applyFont="1" applyFill="1"/>
    <xf numFmtId="167" fontId="4" fillId="3" borderId="0" xfId="193" applyNumberFormat="1" applyFont="1" applyFill="1"/>
    <xf numFmtId="0" fontId="4" fillId="3" borderId="0" xfId="193" applyFont="1" applyFill="1" applyAlignment="1">
      <alignment horizontal="left"/>
    </xf>
    <xf numFmtId="0" fontId="83" fillId="3" borderId="0" xfId="0" applyFont="1" applyFill="1"/>
    <xf numFmtId="0" fontId="4" fillId="3" borderId="0" xfId="193" applyFont="1" applyFill="1" applyAlignment="1">
      <alignment horizontal="left" indent="1"/>
    </xf>
    <xf numFmtId="0" fontId="7" fillId="0" borderId="44" xfId="0" applyFont="1" applyBorder="1"/>
    <xf numFmtId="0" fontId="9" fillId="0" borderId="44" xfId="0" applyFont="1" applyBorder="1"/>
    <xf numFmtId="0" fontId="9" fillId="0" borderId="254" xfId="0" applyFont="1" applyBorder="1" applyAlignment="1">
      <alignment horizontal="center" vertical="center" wrapText="1"/>
    </xf>
    <xf numFmtId="0" fontId="10" fillId="0" borderId="255" xfId="0" applyFont="1" applyBorder="1" applyAlignment="1">
      <alignment horizontal="center" vertical="center" wrapText="1"/>
    </xf>
    <xf numFmtId="0" fontId="10" fillId="0" borderId="263" xfId="0" applyFont="1" applyBorder="1" applyAlignment="1">
      <alignment horizontal="center" vertical="center" wrapText="1"/>
    </xf>
    <xf numFmtId="0" fontId="9" fillId="0" borderId="259" xfId="0" applyFont="1" applyBorder="1"/>
    <xf numFmtId="0" fontId="9" fillId="0" borderId="140" xfId="0" applyFont="1" applyBorder="1" applyAlignment="1">
      <alignment horizontal="center"/>
    </xf>
    <xf numFmtId="1" fontId="9" fillId="0" borderId="140" xfId="0" applyNumberFormat="1" applyFont="1" applyBorder="1" applyAlignment="1">
      <alignment horizontal="right" indent="1"/>
    </xf>
    <xf numFmtId="1" fontId="9" fillId="0" borderId="264" xfId="0" applyNumberFormat="1" applyFont="1" applyBorder="1" applyAlignment="1">
      <alignment horizontal="right" indent="1"/>
    </xf>
    <xf numFmtId="0" fontId="9" fillId="3" borderId="259" xfId="0" applyFont="1" applyFill="1" applyBorder="1"/>
    <xf numFmtId="0" fontId="9" fillId="3" borderId="141" xfId="0" applyFont="1" applyFill="1" applyBorder="1" applyAlignment="1">
      <alignment horizontal="center"/>
    </xf>
    <xf numFmtId="1" fontId="9" fillId="0" borderId="141" xfId="0" applyNumberFormat="1" applyFont="1" applyBorder="1" applyAlignment="1">
      <alignment horizontal="right" indent="1"/>
    </xf>
    <xf numFmtId="1" fontId="9" fillId="0" borderId="265" xfId="0" applyNumberFormat="1" applyFont="1" applyBorder="1" applyAlignment="1">
      <alignment horizontal="right" indent="1"/>
    </xf>
    <xf numFmtId="0" fontId="9" fillId="3" borderId="266" xfId="0" applyFont="1" applyFill="1" applyBorder="1"/>
    <xf numFmtId="0" fontId="9" fillId="0" borderId="160" xfId="0" applyFont="1" applyBorder="1" applyAlignment="1">
      <alignment horizontal="center"/>
    </xf>
    <xf numFmtId="1" fontId="9" fillId="0" borderId="160" xfId="0" applyNumberFormat="1" applyFont="1" applyBorder="1" applyAlignment="1">
      <alignment horizontal="right" indent="1"/>
    </xf>
    <xf numFmtId="1" fontId="9" fillId="0" borderId="267" xfId="0" applyNumberFormat="1" applyFont="1" applyBorder="1" applyAlignment="1">
      <alignment horizontal="right" indent="1"/>
    </xf>
    <xf numFmtId="0" fontId="9" fillId="3" borderId="268" xfId="0" applyFont="1" applyFill="1" applyBorder="1"/>
    <xf numFmtId="0" fontId="9" fillId="3" borderId="258" xfId="0" applyFont="1" applyFill="1" applyBorder="1"/>
    <xf numFmtId="0" fontId="9" fillId="3" borderId="269" xfId="0" applyFont="1" applyFill="1" applyBorder="1"/>
    <xf numFmtId="0" fontId="9" fillId="3" borderId="261" xfId="0" applyFont="1" applyFill="1" applyBorder="1" applyAlignment="1">
      <alignment horizontal="center"/>
    </xf>
    <xf numFmtId="1" fontId="9" fillId="0" borderId="261" xfId="0" applyNumberFormat="1" applyFont="1" applyBorder="1" applyAlignment="1">
      <alignment horizontal="right" indent="1"/>
    </xf>
    <xf numFmtId="1" fontId="9" fillId="0" borderId="270" xfId="0" applyNumberFormat="1" applyFont="1" applyBorder="1" applyAlignment="1">
      <alignment horizontal="right" indent="1"/>
    </xf>
    <xf numFmtId="172" fontId="105" fillId="0" borderId="0" xfId="0" applyNumberFormat="1" applyFont="1"/>
    <xf numFmtId="167" fontId="105" fillId="2" borderId="0" xfId="0" applyNumberFormat="1" applyFont="1" applyFill="1"/>
    <xf numFmtId="49" fontId="9" fillId="0" borderId="161" xfId="1" quotePrefix="1" applyNumberFormat="1" applyFont="1" applyFill="1" applyBorder="1" applyAlignment="1" applyProtection="1">
      <alignment horizontal="right" indent="2"/>
    </xf>
    <xf numFmtId="3" fontId="9" fillId="2" borderId="0" xfId="1" applyNumberFormat="1" applyFont="1" applyFill="1" applyBorder="1" applyAlignment="1" applyProtection="1">
      <alignment horizontal="right" indent="2"/>
      <protection locked="0"/>
    </xf>
    <xf numFmtId="1" fontId="9" fillId="2" borderId="0" xfId="1" applyNumberFormat="1" applyFont="1" applyFill="1" applyBorder="1" applyAlignment="1" applyProtection="1">
      <alignment horizontal="right" indent="2"/>
      <protection locked="0"/>
    </xf>
    <xf numFmtId="3" fontId="9" fillId="2" borderId="0" xfId="1" applyNumberFormat="1" applyFont="1" applyFill="1" applyBorder="1" applyAlignment="1">
      <alignment horizontal="right" indent="2"/>
    </xf>
    <xf numFmtId="1" fontId="9" fillId="0" borderId="0" xfId="1" applyNumberFormat="1" applyFont="1" applyFill="1" applyBorder="1" applyAlignment="1" applyProtection="1">
      <alignment horizontal="right" indent="2"/>
      <protection locked="0"/>
    </xf>
    <xf numFmtId="3" fontId="9" fillId="0" borderId="0" xfId="1" applyNumberFormat="1" applyFont="1" applyFill="1" applyBorder="1" applyAlignment="1">
      <alignment horizontal="right" indent="2"/>
    </xf>
    <xf numFmtId="3" fontId="9" fillId="0" borderId="0" xfId="1" applyNumberFormat="1" applyFont="1" applyFill="1" applyBorder="1" applyAlignment="1" applyProtection="1">
      <alignment horizontal="right" indent="2"/>
      <protection locked="0"/>
    </xf>
    <xf numFmtId="170" fontId="9" fillId="0" borderId="2" xfId="213" applyNumberFormat="1" applyFont="1" applyFill="1" applyBorder="1" applyAlignment="1">
      <alignment horizontal="center"/>
    </xf>
    <xf numFmtId="0" fontId="1" fillId="3" borderId="0" xfId="193" applyFill="1"/>
    <xf numFmtId="179" fontId="9" fillId="0" borderId="2" xfId="213" applyNumberFormat="1" applyFont="1" applyFill="1" applyBorder="1" applyAlignment="1">
      <alignment horizontal="center"/>
    </xf>
    <xf numFmtId="0" fontId="9" fillId="2" borderId="69" xfId="193" applyFont="1" applyFill="1" applyBorder="1"/>
    <xf numFmtId="167" fontId="22" fillId="2" borderId="69" xfId="193" applyNumberFormat="1" applyFont="1" applyFill="1" applyBorder="1" applyAlignment="1">
      <alignment horizontal="right" indent="1"/>
    </xf>
    <xf numFmtId="167" fontId="9" fillId="2" borderId="69" xfId="193" applyNumberFormat="1" applyFont="1" applyFill="1" applyBorder="1" applyAlignment="1">
      <alignment horizontal="right" indent="1"/>
    </xf>
    <xf numFmtId="167" fontId="9" fillId="2" borderId="172" xfId="193" applyNumberFormat="1" applyFont="1" applyFill="1" applyBorder="1" applyAlignment="1">
      <alignment horizontal="right" indent="1"/>
    </xf>
    <xf numFmtId="0" fontId="9" fillId="2" borderId="2" xfId="193" applyFont="1" applyFill="1" applyBorder="1"/>
    <xf numFmtId="167" fontId="22" fillId="2" borderId="2" xfId="193" applyNumberFormat="1" applyFont="1" applyFill="1" applyBorder="1" applyAlignment="1">
      <alignment horizontal="right" indent="1"/>
    </xf>
    <xf numFmtId="167" fontId="9" fillId="2" borderId="2" xfId="193" applyNumberFormat="1" applyFont="1" applyFill="1" applyBorder="1" applyAlignment="1">
      <alignment horizontal="right" indent="1"/>
    </xf>
    <xf numFmtId="167" fontId="9" fillId="2" borderId="173" xfId="193" applyNumberFormat="1" applyFont="1" applyFill="1" applyBorder="1" applyAlignment="1">
      <alignment horizontal="right" indent="1"/>
    </xf>
    <xf numFmtId="0" fontId="9" fillId="2" borderId="3" xfId="193" applyFont="1" applyFill="1" applyBorder="1"/>
    <xf numFmtId="167" fontId="22" fillId="2" borderId="3" xfId="193" applyNumberFormat="1" applyFont="1" applyFill="1" applyBorder="1" applyAlignment="1">
      <alignment horizontal="right" indent="1"/>
    </xf>
    <xf numFmtId="167" fontId="9" fillId="2" borderId="3" xfId="193" applyNumberFormat="1" applyFont="1" applyFill="1" applyBorder="1" applyAlignment="1">
      <alignment horizontal="right" indent="1"/>
    </xf>
    <xf numFmtId="167" fontId="9" fillId="2" borderId="174" xfId="193" applyNumberFormat="1" applyFont="1" applyFill="1" applyBorder="1" applyAlignment="1">
      <alignment horizontal="right" indent="1"/>
    </xf>
    <xf numFmtId="0" fontId="9" fillId="3" borderId="0" xfId="193" applyFont="1" applyFill="1"/>
    <xf numFmtId="0" fontId="9" fillId="2" borderId="0" xfId="193" applyFont="1" applyFill="1" applyBorder="1"/>
    <xf numFmtId="0" fontId="11" fillId="2" borderId="0" xfId="301" applyFont="1" applyFill="1"/>
    <xf numFmtId="0" fontId="9" fillId="2" borderId="0" xfId="193" applyFont="1" applyFill="1" applyBorder="1" applyAlignment="1">
      <alignment horizontal="left" indent="1"/>
    </xf>
    <xf numFmtId="0" fontId="9" fillId="2" borderId="0" xfId="193" applyFont="1" applyFill="1" applyBorder="1" applyAlignment="1">
      <alignment horizontal="left"/>
    </xf>
    <xf numFmtId="0" fontId="10" fillId="2" borderId="0" xfId="193" applyFont="1" applyFill="1" applyBorder="1"/>
    <xf numFmtId="0" fontId="9" fillId="2" borderId="2" xfId="301" applyFont="1" applyFill="1" applyBorder="1" applyAlignment="1">
      <alignment horizontal="center"/>
    </xf>
    <xf numFmtId="170" fontId="9" fillId="2" borderId="2" xfId="301" applyNumberFormat="1" applyFont="1" applyFill="1" applyBorder="1" applyAlignment="1">
      <alignment horizontal="center"/>
    </xf>
    <xf numFmtId="0" fontId="20" fillId="2" borderId="13" xfId="301" applyFont="1" applyFill="1" applyBorder="1" applyAlignment="1">
      <alignment horizontal="center"/>
    </xf>
    <xf numFmtId="0" fontId="20" fillId="2" borderId="3" xfId="301" applyFont="1" applyFill="1" applyBorder="1" applyAlignment="1">
      <alignment horizontal="center"/>
    </xf>
    <xf numFmtId="3" fontId="9" fillId="2" borderId="2" xfId="301" applyNumberFormat="1" applyFont="1" applyFill="1" applyBorder="1" applyAlignment="1">
      <alignment horizontal="center"/>
    </xf>
    <xf numFmtId="3" fontId="9" fillId="2" borderId="169" xfId="301" applyNumberFormat="1" applyFont="1" applyFill="1" applyBorder="1" applyAlignment="1">
      <alignment horizontal="center"/>
    </xf>
    <xf numFmtId="3" fontId="20" fillId="2" borderId="170" xfId="301" applyNumberFormat="1" applyFont="1" applyFill="1" applyBorder="1" applyAlignment="1">
      <alignment horizontal="center"/>
    </xf>
    <xf numFmtId="170" fontId="9" fillId="2" borderId="169" xfId="301" applyNumberFormat="1" applyFont="1" applyFill="1" applyBorder="1" applyAlignment="1">
      <alignment horizontal="center"/>
    </xf>
    <xf numFmtId="170" fontId="20" fillId="2" borderId="171" xfId="301" applyNumberFormat="1" applyFont="1" applyFill="1" applyBorder="1" applyAlignment="1">
      <alignment horizontal="center"/>
    </xf>
    <xf numFmtId="3" fontId="20" fillId="2" borderId="13" xfId="301" applyNumberFormat="1" applyFont="1" applyFill="1" applyBorder="1" applyAlignment="1">
      <alignment horizontal="center"/>
    </xf>
    <xf numFmtId="170" fontId="20" fillId="2" borderId="3" xfId="301" applyNumberFormat="1" applyFont="1" applyFill="1" applyBorder="1" applyAlignment="1">
      <alignment horizontal="center"/>
    </xf>
    <xf numFmtId="179" fontId="10" fillId="0" borderId="42" xfId="213" applyNumberFormat="1" applyFont="1" applyFill="1" applyBorder="1" applyAlignment="1">
      <alignment horizontal="center"/>
    </xf>
    <xf numFmtId="166" fontId="9" fillId="0" borderId="0" xfId="213" applyNumberFormat="1" applyFont="1" applyFill="1" applyBorder="1" applyAlignment="1">
      <alignment horizontal="center"/>
    </xf>
    <xf numFmtId="179" fontId="9" fillId="2" borderId="3" xfId="213" applyNumberFormat="1" applyFont="1" applyFill="1" applyBorder="1" applyAlignment="1">
      <alignment horizontal="center"/>
    </xf>
    <xf numFmtId="166" fontId="9" fillId="0" borderId="2" xfId="213" applyNumberFormat="1" applyFont="1" applyFill="1" applyBorder="1" applyAlignment="1">
      <alignment horizontal="center"/>
    </xf>
    <xf numFmtId="179" fontId="20" fillId="0" borderId="42" xfId="213" applyNumberFormat="1" applyFont="1" applyFill="1" applyBorder="1" applyAlignment="1">
      <alignment horizontal="center"/>
    </xf>
    <xf numFmtId="170" fontId="10" fillId="0" borderId="42" xfId="213" applyNumberFormat="1" applyFont="1" applyFill="1" applyBorder="1" applyAlignment="1">
      <alignment horizontal="center"/>
    </xf>
    <xf numFmtId="179" fontId="22" fillId="2" borderId="3" xfId="213" applyNumberFormat="1" applyFont="1" applyFill="1" applyBorder="1" applyAlignment="1">
      <alignment horizontal="center"/>
    </xf>
    <xf numFmtId="170" fontId="10" fillId="0" borderId="40" xfId="213" applyNumberFormat="1" applyFont="1" applyFill="1" applyBorder="1" applyAlignment="1">
      <alignment horizontal="center"/>
    </xf>
    <xf numFmtId="179" fontId="22" fillId="0" borderId="2" xfId="213" applyNumberFormat="1" applyFont="1" applyFill="1" applyBorder="1" applyAlignment="1">
      <alignment horizontal="center"/>
    </xf>
    <xf numFmtId="170" fontId="9" fillId="0" borderId="0" xfId="213" applyNumberFormat="1" applyFont="1" applyFill="1" applyBorder="1" applyAlignment="1">
      <alignment horizontal="center"/>
    </xf>
    <xf numFmtId="49" fontId="9" fillId="0" borderId="161" xfId="1" quotePrefix="1" applyNumberFormat="1" applyFont="1" applyFill="1" applyBorder="1" applyAlignment="1">
      <alignment horizontal="center" vertical="center"/>
    </xf>
    <xf numFmtId="49" fontId="9" fillId="0" borderId="161" xfId="1" applyNumberFormat="1" applyFont="1" applyFill="1" applyBorder="1" applyAlignment="1">
      <alignment horizontal="center" vertical="center"/>
    </xf>
    <xf numFmtId="177" fontId="41" fillId="0" borderId="0" xfId="1" applyNumberFormat="1" applyFont="1" applyFill="1" applyBorder="1" applyProtection="1">
      <protection locked="0"/>
    </xf>
    <xf numFmtId="177" fontId="9" fillId="0" borderId="0" xfId="1" applyNumberFormat="1" applyFont="1" applyFill="1" applyBorder="1"/>
    <xf numFmtId="177" fontId="9" fillId="0" borderId="0" xfId="1" applyNumberFormat="1" applyFont="1"/>
    <xf numFmtId="0" fontId="9" fillId="0" borderId="161" xfId="1" quotePrefix="1" applyNumberFormat="1" applyFont="1" applyFill="1" applyBorder="1" applyAlignment="1">
      <alignment horizontal="center" vertical="center"/>
    </xf>
    <xf numFmtId="0" fontId="1" fillId="0" borderId="0" xfId="196" applyFill="1"/>
    <xf numFmtId="0" fontId="9" fillId="0" borderId="0" xfId="196" quotePrefix="1" applyFont="1" applyFill="1"/>
    <xf numFmtId="176" fontId="9" fillId="0" borderId="0" xfId="162" quotePrefix="1" applyNumberFormat="1" applyFont="1" applyFill="1"/>
    <xf numFmtId="180" fontId="9" fillId="0" borderId="0" xfId="196" quotePrefix="1" applyNumberFormat="1" applyFont="1" applyFill="1" applyAlignment="1">
      <alignment horizontal="right"/>
    </xf>
    <xf numFmtId="0" fontId="9" fillId="0" borderId="161" xfId="196" applyFont="1" applyBorder="1"/>
    <xf numFmtId="0" fontId="1" fillId="0" borderId="0" xfId="196" applyFill="1"/>
    <xf numFmtId="0" fontId="9" fillId="0" borderId="0" xfId="196" quotePrefix="1" applyFont="1" applyFill="1"/>
    <xf numFmtId="176" fontId="9" fillId="0" borderId="0" xfId="162" quotePrefix="1" applyNumberFormat="1" applyFont="1" applyFill="1"/>
    <xf numFmtId="181" fontId="9" fillId="0" borderId="0" xfId="162" applyNumberFormat="1" applyFont="1" applyFill="1" applyAlignment="1"/>
    <xf numFmtId="0" fontId="9" fillId="0" borderId="161" xfId="196" applyFont="1" applyBorder="1"/>
    <xf numFmtId="0" fontId="1" fillId="0" borderId="0" xfId="1"/>
    <xf numFmtId="167" fontId="1" fillId="0" borderId="0" xfId="1" applyNumberFormat="1"/>
    <xf numFmtId="167" fontId="1" fillId="0" borderId="0" xfId="1" applyNumberFormat="1" applyFill="1"/>
    <xf numFmtId="0" fontId="9" fillId="0" borderId="161" xfId="1" applyFont="1" applyBorder="1" applyAlignment="1">
      <alignment horizontal="center"/>
    </xf>
    <xf numFmtId="167" fontId="99" fillId="0" borderId="0" xfId="1" applyNumberFormat="1" applyFont="1" applyFill="1"/>
    <xf numFmtId="3" fontId="9" fillId="2" borderId="3" xfId="213" applyNumberFormat="1" applyFont="1" applyFill="1" applyBorder="1" applyAlignment="1">
      <alignment horizontal="center"/>
    </xf>
    <xf numFmtId="3" fontId="9" fillId="2" borderId="49" xfId="213" applyNumberFormat="1" applyFont="1" applyFill="1" applyBorder="1" applyAlignment="1">
      <alignment horizontal="center"/>
    </xf>
    <xf numFmtId="178" fontId="22" fillId="0" borderId="28" xfId="213" applyNumberFormat="1" applyFont="1" applyFill="1" applyBorder="1" applyAlignment="1">
      <alignment horizontal="center"/>
    </xf>
    <xf numFmtId="173" fontId="23" fillId="0" borderId="2" xfId="143" applyNumberFormat="1" applyFont="1" applyFill="1" applyBorder="1" applyAlignment="1">
      <alignment horizontal="center"/>
    </xf>
    <xf numFmtId="178" fontId="22" fillId="0" borderId="2" xfId="213" applyNumberFormat="1" applyFont="1" applyFill="1" applyBorder="1" applyAlignment="1">
      <alignment horizontal="center"/>
    </xf>
    <xf numFmtId="173" fontId="23" fillId="0" borderId="0" xfId="143" applyNumberFormat="1" applyFont="1" applyFill="1" applyBorder="1" applyAlignment="1">
      <alignment horizontal="center"/>
    </xf>
    <xf numFmtId="178" fontId="0" fillId="0" borderId="0" xfId="0" applyNumberFormat="1"/>
    <xf numFmtId="173" fontId="22" fillId="0" borderId="2" xfId="143" applyNumberFormat="1" applyFont="1" applyFill="1" applyBorder="1" applyAlignment="1">
      <alignment horizontal="center"/>
    </xf>
    <xf numFmtId="178" fontId="20" fillId="0" borderId="28" xfId="213" applyNumberFormat="1" applyFont="1" applyFill="1" applyBorder="1" applyAlignment="1">
      <alignment horizontal="center"/>
    </xf>
    <xf numFmtId="173" fontId="26" fillId="0" borderId="2" xfId="143" applyNumberFormat="1" applyFont="1" applyFill="1" applyBorder="1" applyAlignment="1">
      <alignment horizontal="center"/>
    </xf>
    <xf numFmtId="178" fontId="20" fillId="0" borderId="2" xfId="213" applyNumberFormat="1" applyFont="1" applyFill="1" applyBorder="1" applyAlignment="1">
      <alignment horizontal="center"/>
    </xf>
    <xf numFmtId="173" fontId="26" fillId="0" borderId="0" xfId="143" applyNumberFormat="1" applyFont="1" applyFill="1" applyBorder="1" applyAlignment="1">
      <alignment horizontal="center"/>
    </xf>
    <xf numFmtId="178" fontId="22" fillId="0" borderId="69" xfId="213" applyNumberFormat="1" applyFont="1" applyFill="1" applyBorder="1" applyAlignment="1">
      <alignment horizontal="center"/>
    </xf>
    <xf numFmtId="173" fontId="23" fillId="0" borderId="69" xfId="143" applyNumberFormat="1" applyFont="1" applyFill="1" applyBorder="1" applyAlignment="1">
      <alignment horizontal="center"/>
    </xf>
    <xf numFmtId="178" fontId="20" fillId="0" borderId="69" xfId="213" applyNumberFormat="1" applyFont="1" applyFill="1" applyBorder="1" applyAlignment="1">
      <alignment horizontal="center"/>
    </xf>
    <xf numFmtId="173" fontId="23" fillId="0" borderId="71" xfId="143" applyNumberFormat="1" applyFont="1" applyFill="1" applyBorder="1" applyAlignment="1">
      <alignment horizontal="center"/>
    </xf>
    <xf numFmtId="178" fontId="22" fillId="0" borderId="32" xfId="213" applyNumberFormat="1" applyFont="1" applyFill="1" applyBorder="1" applyAlignment="1">
      <alignment horizontal="center"/>
    </xf>
    <xf numFmtId="173" fontId="23" fillId="0" borderId="3" xfId="143" applyNumberFormat="1" applyFont="1" applyFill="1" applyBorder="1" applyAlignment="1">
      <alignment horizontal="center"/>
    </xf>
    <xf numFmtId="178" fontId="22" fillId="0" borderId="3" xfId="213" applyNumberFormat="1" applyFont="1" applyFill="1" applyBorder="1" applyAlignment="1">
      <alignment horizontal="center"/>
    </xf>
    <xf numFmtId="178" fontId="20" fillId="0" borderId="3" xfId="213" applyNumberFormat="1" applyFont="1" applyFill="1" applyBorder="1" applyAlignment="1">
      <alignment horizontal="center"/>
    </xf>
    <xf numFmtId="173" fontId="23" fillId="0" borderId="49" xfId="143" applyNumberFormat="1" applyFont="1" applyFill="1" applyBorder="1" applyAlignment="1">
      <alignment horizontal="center"/>
    </xf>
    <xf numFmtId="0" fontId="72" fillId="0" borderId="77" xfId="0" applyFont="1" applyBorder="1"/>
    <xf numFmtId="0" fontId="66" fillId="0" borderId="179" xfId="0" applyFont="1" applyBorder="1" applyAlignment="1">
      <alignment horizontal="center" vertical="center" wrapText="1"/>
    </xf>
    <xf numFmtId="171" fontId="23" fillId="0" borderId="0" xfId="0" applyNumberFormat="1" applyFont="1"/>
    <xf numFmtId="0" fontId="23" fillId="0" borderId="161" xfId="0" applyFont="1" applyBorder="1" applyAlignment="1">
      <alignment horizontal="center"/>
    </xf>
    <xf numFmtId="2" fontId="65" fillId="0" borderId="0" xfId="0" applyNumberFormat="1" applyFont="1" applyAlignment="1">
      <alignment horizontal="left" vertical="center" wrapText="1"/>
    </xf>
    <xf numFmtId="3" fontId="23" fillId="0" borderId="0" xfId="0" applyNumberFormat="1" applyFont="1"/>
    <xf numFmtId="0" fontId="23" fillId="0" borderId="161" xfId="0" quotePrefix="1" applyFont="1" applyBorder="1" applyAlignment="1">
      <alignment horizontal="center"/>
    </xf>
    <xf numFmtId="2" fontId="0" fillId="0" borderId="0" xfId="0" applyNumberFormat="1"/>
    <xf numFmtId="0" fontId="23" fillId="0" borderId="161" xfId="0" applyFont="1" applyBorder="1" applyAlignment="1">
      <alignment horizontal="center"/>
    </xf>
    <xf numFmtId="0" fontId="0" fillId="0" borderId="0" xfId="0"/>
    <xf numFmtId="0" fontId="0" fillId="0" borderId="0" xfId="0" quotePrefix="1"/>
    <xf numFmtId="3" fontId="0" fillId="0" borderId="0" xfId="0" applyNumberFormat="1"/>
    <xf numFmtId="171" fontId="23" fillId="0" borderId="0" xfId="0" applyNumberFormat="1" applyFont="1"/>
    <xf numFmtId="0" fontId="26" fillId="0" borderId="0" xfId="0" applyFont="1"/>
    <xf numFmtId="1" fontId="0" fillId="0" borderId="0" xfId="0" applyNumberFormat="1"/>
    <xf numFmtId="0" fontId="66" fillId="0" borderId="176" xfId="0" applyFont="1" applyBorder="1" applyAlignment="1">
      <alignment horizontal="center" vertical="center" wrapText="1"/>
    </xf>
    <xf numFmtId="0" fontId="66" fillId="0" borderId="177" xfId="0" applyFont="1" applyBorder="1" applyAlignment="1">
      <alignment horizontal="center" vertical="center" wrapText="1"/>
    </xf>
    <xf numFmtId="0" fontId="66" fillId="0" borderId="178" xfId="0" applyFont="1" applyBorder="1" applyAlignment="1">
      <alignment horizontal="center" vertical="center" wrapText="1"/>
    </xf>
    <xf numFmtId="0" fontId="66" fillId="0" borderId="184" xfId="0" applyFont="1" applyBorder="1" applyAlignment="1">
      <alignment horizontal="center" vertical="center" wrapText="1"/>
    </xf>
    <xf numFmtId="0" fontId="72" fillId="0" borderId="79" xfId="0" applyFont="1" applyBorder="1"/>
    <xf numFmtId="0" fontId="73" fillId="0" borderId="48" xfId="0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 wrapText="1"/>
    </xf>
    <xf numFmtId="0" fontId="66" fillId="0" borderId="63" xfId="0" applyFont="1" applyBorder="1" applyAlignment="1">
      <alignment horizontal="center" vertical="center" wrapText="1"/>
    </xf>
    <xf numFmtId="0" fontId="66" fillId="15" borderId="120" xfId="0" applyFont="1" applyFill="1" applyBorder="1" applyAlignment="1">
      <alignment horizontal="right"/>
    </xf>
    <xf numFmtId="0" fontId="78" fillId="15" borderId="28" xfId="0" applyFont="1" applyFill="1" applyBorder="1" applyAlignment="1">
      <alignment horizontal="center" vertical="center" wrapText="1"/>
    </xf>
    <xf numFmtId="0" fontId="66" fillId="15" borderId="2" xfId="0" applyFont="1" applyFill="1" applyBorder="1" applyAlignment="1">
      <alignment horizontal="center" vertical="center" wrapText="1"/>
    </xf>
    <xf numFmtId="0" fontId="72" fillId="15" borderId="64" xfId="0" applyFont="1" applyFill="1" applyBorder="1" applyAlignment="1">
      <alignment horizontal="center" vertical="center" wrapText="1"/>
    </xf>
    <xf numFmtId="0" fontId="78" fillId="15" borderId="41" xfId="0" applyFont="1" applyFill="1" applyBorder="1" applyAlignment="1">
      <alignment horizontal="center" vertical="center" wrapText="1"/>
    </xf>
    <xf numFmtId="0" fontId="22" fillId="15" borderId="41" xfId="0" applyFont="1" applyFill="1" applyBorder="1" applyAlignment="1">
      <alignment horizontal="center" vertical="center" wrapText="1"/>
    </xf>
    <xf numFmtId="0" fontId="72" fillId="15" borderId="0" xfId="0" applyFont="1" applyFill="1" applyAlignment="1">
      <alignment horizontal="center" vertical="center" wrapText="1"/>
    </xf>
    <xf numFmtId="0" fontId="77" fillId="0" borderId="28" xfId="0" applyFont="1" applyBorder="1"/>
    <xf numFmtId="3" fontId="20" fillId="0" borderId="28" xfId="0" applyNumberFormat="1" applyFont="1" applyBorder="1" applyAlignment="1">
      <alignment horizontal="center"/>
    </xf>
    <xf numFmtId="166" fontId="62" fillId="0" borderId="2" xfId="0" applyNumberFormat="1" applyFont="1" applyBorder="1" applyAlignment="1">
      <alignment horizontal="center"/>
    </xf>
    <xf numFmtId="166" fontId="62" fillId="0" borderId="64" xfId="0" applyNumberFormat="1" applyFont="1" applyBorder="1" applyAlignment="1">
      <alignment horizontal="center"/>
    </xf>
    <xf numFmtId="3" fontId="20" fillId="0" borderId="41" xfId="0" applyNumberFormat="1" applyFont="1" applyBorder="1" applyAlignment="1">
      <alignment horizontal="center"/>
    </xf>
    <xf numFmtId="166" fontId="62" fillId="0" borderId="0" xfId="0" applyNumberFormat="1" applyFont="1" applyAlignment="1">
      <alignment horizontal="center"/>
    </xf>
    <xf numFmtId="0" fontId="72" fillId="0" borderId="28" xfId="0" applyFont="1" applyBorder="1" applyAlignment="1">
      <alignment horizontal="right"/>
    </xf>
    <xf numFmtId="3" fontId="22" fillId="0" borderId="28" xfId="0" applyNumberFormat="1" applyFont="1" applyBorder="1" applyAlignment="1">
      <alignment horizontal="center"/>
    </xf>
    <xf numFmtId="166" fontId="55" fillId="0" borderId="2" xfId="0" applyNumberFormat="1" applyFont="1" applyBorder="1" applyAlignment="1">
      <alignment horizontal="center"/>
    </xf>
    <xf numFmtId="166" fontId="55" fillId="0" borderId="64" xfId="0" applyNumberFormat="1" applyFont="1" applyBorder="1" applyAlignment="1">
      <alignment horizontal="center"/>
    </xf>
    <xf numFmtId="3" fontId="22" fillId="0" borderId="41" xfId="0" applyNumberFormat="1" applyFont="1" applyBorder="1" applyAlignment="1">
      <alignment horizontal="center"/>
    </xf>
    <xf numFmtId="166" fontId="55" fillId="0" borderId="0" xfId="0" applyNumberFormat="1" applyFont="1" applyAlignment="1">
      <alignment horizontal="center"/>
    </xf>
    <xf numFmtId="0" fontId="77" fillId="0" borderId="28" xfId="0" applyFont="1" applyBorder="1" applyAlignment="1">
      <alignment horizontal="right"/>
    </xf>
    <xf numFmtId="0" fontId="72" fillId="15" borderId="28" xfId="0" applyFont="1" applyFill="1" applyBorder="1" applyAlignment="1">
      <alignment horizontal="right"/>
    </xf>
    <xf numFmtId="3" fontId="22" fillId="15" borderId="28" xfId="0" applyNumberFormat="1" applyFont="1" applyFill="1" applyBorder="1" applyAlignment="1">
      <alignment horizontal="center"/>
    </xf>
    <xf numFmtId="166" fontId="9" fillId="15" borderId="2" xfId="0" applyNumberFormat="1" applyFont="1" applyFill="1" applyBorder="1" applyAlignment="1">
      <alignment horizontal="center"/>
    </xf>
    <xf numFmtId="166" fontId="55" fillId="15" borderId="64" xfId="0" applyNumberFormat="1" applyFont="1" applyFill="1" applyBorder="1" applyAlignment="1">
      <alignment horizontal="center"/>
    </xf>
    <xf numFmtId="3" fontId="22" fillId="15" borderId="41" xfId="0" applyNumberFormat="1" applyFont="1" applyFill="1" applyBorder="1" applyAlignment="1">
      <alignment horizontal="center"/>
    </xf>
    <xf numFmtId="166" fontId="55" fillId="15" borderId="0" xfId="0" applyNumberFormat="1" applyFont="1" applyFill="1" applyAlignment="1">
      <alignment horizontal="center"/>
    </xf>
    <xf numFmtId="0" fontId="9" fillId="0" borderId="28" xfId="0" applyFont="1" applyBorder="1" applyAlignment="1">
      <alignment horizontal="right"/>
    </xf>
    <xf numFmtId="0" fontId="72" fillId="0" borderId="29" xfId="0" applyFont="1" applyBorder="1" applyAlignment="1">
      <alignment horizontal="right"/>
    </xf>
    <xf numFmtId="3" fontId="22" fillId="0" borderId="29" xfId="0" applyNumberFormat="1" applyFont="1" applyBorder="1" applyAlignment="1">
      <alignment horizontal="center"/>
    </xf>
    <xf numFmtId="166" fontId="55" fillId="0" borderId="3" xfId="0" applyNumberFormat="1" applyFont="1" applyBorder="1" applyAlignment="1">
      <alignment horizontal="center"/>
    </xf>
    <xf numFmtId="166" fontId="55" fillId="0" borderId="65" xfId="0" applyNumberFormat="1" applyFont="1" applyBorder="1" applyAlignment="1">
      <alignment horizontal="center"/>
    </xf>
    <xf numFmtId="3" fontId="22" fillId="0" borderId="66" xfId="0" applyNumberFormat="1" applyFont="1" applyBorder="1" applyAlignment="1">
      <alignment horizontal="center"/>
    </xf>
    <xf numFmtId="166" fontId="55" fillId="0" borderId="49" xfId="0" applyNumberFormat="1" applyFont="1" applyBorder="1" applyAlignment="1">
      <alignment horizontal="center"/>
    </xf>
    <xf numFmtId="0" fontId="6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6" fillId="0" borderId="70" xfId="0" applyFont="1" applyBorder="1" applyAlignment="1">
      <alignment horizontal="center" vertical="center" wrapText="1"/>
    </xf>
    <xf numFmtId="0" fontId="65" fillId="0" borderId="0" xfId="0" applyFont="1" applyAlignment="1">
      <alignment horizontal="left" vertical="center" wrapText="1"/>
    </xf>
    <xf numFmtId="0" fontId="124" fillId="0" borderId="0" xfId="0" applyFont="1" applyAlignment="1">
      <alignment horizontal="left" vertical="center"/>
    </xf>
    <xf numFmtId="0" fontId="72" fillId="0" borderId="93" xfId="0" applyFont="1" applyBorder="1"/>
    <xf numFmtId="0" fontId="66" fillId="0" borderId="58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67" fillId="0" borderId="58" xfId="0" applyFont="1" applyBorder="1" applyAlignment="1">
      <alignment horizontal="center" vertical="center"/>
    </xf>
    <xf numFmtId="0" fontId="68" fillId="0" borderId="119" xfId="0" applyFont="1" applyBorder="1" applyAlignment="1">
      <alignment horizontal="center" vertical="center" wrapText="1"/>
    </xf>
    <xf numFmtId="0" fontId="72" fillId="14" borderId="28" xfId="0" applyFont="1" applyFill="1" applyBorder="1" applyAlignment="1">
      <alignment horizontal="right"/>
    </xf>
    <xf numFmtId="0" fontId="72" fillId="14" borderId="61" xfId="0" applyFont="1" applyFill="1" applyBorder="1"/>
    <xf numFmtId="0" fontId="72" fillId="14" borderId="25" xfId="0" applyFont="1" applyFill="1" applyBorder="1"/>
    <xf numFmtId="0" fontId="73" fillId="14" borderId="25" xfId="0" applyFont="1" applyFill="1" applyBorder="1"/>
    <xf numFmtId="0" fontId="67" fillId="9" borderId="25" xfId="0" applyFont="1" applyFill="1" applyBorder="1"/>
    <xf numFmtId="167" fontId="68" fillId="9" borderId="105" xfId="0" applyNumberFormat="1" applyFont="1" applyFill="1" applyBorder="1"/>
    <xf numFmtId="0" fontId="26" fillId="0" borderId="28" xfId="0" quotePrefix="1" applyFont="1" applyBorder="1" applyAlignment="1">
      <alignment horizontal="center"/>
    </xf>
    <xf numFmtId="3" fontId="26" fillId="0" borderId="61" xfId="0" quotePrefix="1" applyNumberFormat="1" applyFont="1" applyBorder="1" applyAlignment="1">
      <alignment horizontal="center"/>
    </xf>
    <xf numFmtId="3" fontId="26" fillId="0" borderId="25" xfId="0" quotePrefix="1" applyNumberFormat="1" applyFont="1" applyBorder="1" applyAlignment="1">
      <alignment horizontal="center"/>
    </xf>
    <xf numFmtId="3" fontId="10" fillId="0" borderId="25" xfId="0" quotePrefix="1" applyNumberFormat="1" applyFont="1" applyBorder="1" applyAlignment="1">
      <alignment horizontal="center"/>
    </xf>
    <xf numFmtId="3" fontId="20" fillId="0" borderId="25" xfId="0" quotePrefix="1" applyNumberFormat="1" applyFont="1" applyBorder="1" applyAlignment="1">
      <alignment horizontal="center"/>
    </xf>
    <xf numFmtId="166" fontId="75" fillId="0" borderId="105" xfId="0" applyNumberFormat="1" applyFont="1" applyBorder="1" applyAlignment="1">
      <alignment horizontal="center"/>
    </xf>
    <xf numFmtId="0" fontId="23" fillId="0" borderId="28" xfId="0" quotePrefix="1" applyFont="1" applyBorder="1" applyAlignment="1">
      <alignment horizontal="center"/>
    </xf>
    <xf numFmtId="3" fontId="23" fillId="0" borderId="61" xfId="0" quotePrefix="1" applyNumberFormat="1" applyFont="1" applyBorder="1" applyAlignment="1">
      <alignment horizontal="center"/>
    </xf>
    <xf numFmtId="3" fontId="23" fillId="0" borderId="25" xfId="0" quotePrefix="1" applyNumberFormat="1" applyFont="1" applyBorder="1" applyAlignment="1">
      <alignment horizontal="center"/>
    </xf>
    <xf numFmtId="3" fontId="9" fillId="0" borderId="25" xfId="0" quotePrefix="1" applyNumberFormat="1" applyFont="1" applyBorder="1" applyAlignment="1">
      <alignment horizontal="center"/>
    </xf>
    <xf numFmtId="3" fontId="22" fillId="0" borderId="25" xfId="0" quotePrefix="1" applyNumberFormat="1" applyFont="1" applyBorder="1" applyAlignment="1">
      <alignment horizontal="center"/>
    </xf>
    <xf numFmtId="166" fontId="91" fillId="0" borderId="105" xfId="0" applyNumberFormat="1" applyFont="1" applyBorder="1" applyAlignment="1">
      <alignment horizontal="center"/>
    </xf>
    <xf numFmtId="3" fontId="78" fillId="0" borderId="61" xfId="0" quotePrefix="1" applyNumberFormat="1" applyFont="1" applyBorder="1" applyAlignment="1">
      <alignment horizontal="center"/>
    </xf>
    <xf numFmtId="0" fontId="72" fillId="14" borderId="61" xfId="0" applyFont="1" applyFill="1" applyBorder="1" applyAlignment="1">
      <alignment horizontal="center"/>
    </xf>
    <xf numFmtId="0" fontId="72" fillId="14" borderId="25" xfId="0" applyFont="1" applyFill="1" applyBorder="1" applyAlignment="1">
      <alignment horizontal="center"/>
    </xf>
    <xf numFmtId="0" fontId="73" fillId="14" borderId="25" xfId="0" applyFont="1" applyFill="1" applyBorder="1" applyAlignment="1">
      <alignment horizontal="center"/>
    </xf>
    <xf numFmtId="0" fontId="67" fillId="9" borderId="25" xfId="0" applyFont="1" applyFill="1" applyBorder="1" applyAlignment="1">
      <alignment horizontal="center"/>
    </xf>
    <xf numFmtId="166" fontId="68" fillId="9" borderId="105" xfId="0" applyNumberFormat="1" applyFont="1" applyFill="1" applyBorder="1" applyAlignment="1">
      <alignment horizontal="center"/>
    </xf>
    <xf numFmtId="0" fontId="74" fillId="0" borderId="28" xfId="0" applyFont="1" applyBorder="1" applyAlignment="1">
      <alignment horizontal="center"/>
    </xf>
    <xf numFmtId="3" fontId="74" fillId="0" borderId="61" xfId="0" applyNumberFormat="1" applyFont="1" applyBorder="1" applyAlignment="1">
      <alignment horizontal="center"/>
    </xf>
    <xf numFmtId="3" fontId="74" fillId="0" borderId="25" xfId="0" applyNumberFormat="1" applyFont="1" applyBorder="1" applyAlignment="1">
      <alignment horizontal="center"/>
    </xf>
    <xf numFmtId="3" fontId="77" fillId="0" borderId="25" xfId="0" applyNumberFormat="1" applyFont="1" applyBorder="1" applyAlignment="1">
      <alignment horizontal="center"/>
    </xf>
    <xf numFmtId="3" fontId="20" fillId="0" borderId="25" xfId="0" applyNumberFormat="1" applyFont="1" applyBorder="1" applyAlignment="1">
      <alignment horizontal="center"/>
    </xf>
    <xf numFmtId="0" fontId="72" fillId="0" borderId="28" xfId="0" applyFont="1" applyBorder="1" applyAlignment="1">
      <alignment horizontal="center"/>
    </xf>
    <xf numFmtId="3" fontId="72" fillId="0" borderId="61" xfId="0" applyNumberFormat="1" applyFont="1" applyBorder="1" applyAlignment="1">
      <alignment horizontal="center"/>
    </xf>
    <xf numFmtId="3" fontId="72" fillId="0" borderId="25" xfId="0" applyNumberFormat="1" applyFont="1" applyBorder="1" applyAlignment="1">
      <alignment horizontal="center"/>
    </xf>
    <xf numFmtId="3" fontId="66" fillId="0" borderId="25" xfId="0" applyNumberFormat="1" applyFont="1" applyBorder="1" applyAlignment="1">
      <alignment horizontal="center"/>
    </xf>
    <xf numFmtId="3" fontId="22" fillId="0" borderId="25" xfId="0" applyNumberFormat="1" applyFont="1" applyBorder="1" applyAlignment="1">
      <alignment horizontal="center"/>
    </xf>
    <xf numFmtId="0" fontId="23" fillId="0" borderId="29" xfId="0" quotePrefix="1" applyFont="1" applyBorder="1" applyAlignment="1">
      <alignment horizontal="center"/>
    </xf>
    <xf numFmtId="3" fontId="72" fillId="0" borderId="62" xfId="0" applyNumberFormat="1" applyFont="1" applyBorder="1" applyAlignment="1">
      <alignment horizontal="center"/>
    </xf>
    <xf numFmtId="3" fontId="78" fillId="0" borderId="62" xfId="0" applyNumberFormat="1" applyFont="1" applyBorder="1" applyAlignment="1">
      <alignment horizontal="center"/>
    </xf>
    <xf numFmtId="166" fontId="91" fillId="0" borderId="121" xfId="0" applyNumberFormat="1" applyFont="1" applyBorder="1" applyAlignment="1">
      <alignment horizontal="center"/>
    </xf>
    <xf numFmtId="0" fontId="72" fillId="0" borderId="19" xfId="0" applyFont="1" applyBorder="1" applyAlignment="1">
      <alignment horizontal="left" wrapText="1"/>
    </xf>
    <xf numFmtId="0" fontId="0" fillId="0" borderId="19" xfId="0" applyBorder="1"/>
    <xf numFmtId="0" fontId="71" fillId="0" borderId="0" xfId="0" applyFont="1" applyAlignment="1">
      <alignment horizontal="left" vertical="center"/>
    </xf>
    <xf numFmtId="0" fontId="72" fillId="0" borderId="118" xfId="0" applyFont="1" applyBorder="1"/>
    <xf numFmtId="0" fontId="72" fillId="14" borderId="120" xfId="0" applyFont="1" applyFill="1" applyBorder="1" applyAlignment="1">
      <alignment horizontal="right"/>
    </xf>
    <xf numFmtId="0" fontId="72" fillId="14" borderId="2" xfId="0" applyFont="1" applyFill="1" applyBorder="1"/>
    <xf numFmtId="0" fontId="73" fillId="14" borderId="2" xfId="0" applyFont="1" applyFill="1" applyBorder="1"/>
    <xf numFmtId="167" fontId="68" fillId="9" borderId="36" xfId="0" applyNumberFormat="1" applyFont="1" applyFill="1" applyBorder="1"/>
    <xf numFmtId="3" fontId="74" fillId="0" borderId="28" xfId="0" applyNumberFormat="1" applyFont="1" applyBorder="1" applyAlignment="1">
      <alignment horizontal="center"/>
    </xf>
    <xf numFmtId="3" fontId="74" fillId="0" borderId="2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3" fontId="20" fillId="0" borderId="2" xfId="0" applyNumberFormat="1" applyFont="1" applyBorder="1" applyAlignment="1">
      <alignment horizontal="center"/>
    </xf>
    <xf numFmtId="166" fontId="75" fillId="0" borderId="36" xfId="0" applyNumberFormat="1" applyFont="1" applyBorder="1" applyAlignment="1">
      <alignment horizontal="center"/>
    </xf>
    <xf numFmtId="3" fontId="72" fillId="0" borderId="28" xfId="0" applyNumberFormat="1" applyFont="1" applyBorder="1" applyAlignment="1">
      <alignment horizontal="center"/>
    </xf>
    <xf numFmtId="3" fontId="72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166" fontId="91" fillId="0" borderId="36" xfId="0" applyNumberFormat="1" applyFont="1" applyBorder="1" applyAlignment="1">
      <alignment horizontal="center"/>
    </xf>
    <xf numFmtId="0" fontId="72" fillId="14" borderId="28" xfId="0" applyFont="1" applyFill="1" applyBorder="1" applyAlignment="1">
      <alignment horizontal="center"/>
    </xf>
    <xf numFmtId="0" fontId="72" fillId="14" borderId="2" xfId="0" applyFont="1" applyFill="1" applyBorder="1" applyAlignment="1">
      <alignment horizontal="center"/>
    </xf>
    <xf numFmtId="0" fontId="73" fillId="14" borderId="2" xfId="0" applyFont="1" applyFill="1" applyBorder="1" applyAlignment="1">
      <alignment horizontal="center"/>
    </xf>
    <xf numFmtId="166" fontId="68" fillId="9" borderId="36" xfId="0" applyNumberFormat="1" applyFont="1" applyFill="1" applyBorder="1" applyAlignment="1">
      <alignment horizontal="center"/>
    </xf>
    <xf numFmtId="166" fontId="104" fillId="0" borderId="3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2" fillId="0" borderId="29" xfId="0" applyFont="1" applyBorder="1" applyAlignment="1">
      <alignment horizontal="center"/>
    </xf>
    <xf numFmtId="3" fontId="72" fillId="0" borderId="29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167" fontId="68" fillId="0" borderId="3" xfId="0" applyNumberFormat="1" applyFont="1" applyBorder="1" applyAlignment="1">
      <alignment horizontal="center"/>
    </xf>
    <xf numFmtId="3" fontId="76" fillId="0" borderId="3" xfId="0" applyNumberFormat="1" applyFont="1" applyBorder="1" applyAlignment="1">
      <alignment horizontal="center"/>
    </xf>
    <xf numFmtId="3" fontId="67" fillId="0" borderId="3" xfId="0" applyNumberFormat="1" applyFont="1" applyBorder="1" applyAlignment="1">
      <alignment horizontal="center"/>
    </xf>
    <xf numFmtId="166" fontId="91" fillId="0" borderId="39" xfId="0" applyNumberFormat="1" applyFont="1" applyBorder="1" applyAlignment="1">
      <alignment horizontal="center"/>
    </xf>
    <xf numFmtId="0" fontId="0" fillId="0" borderId="19" xfId="0" applyBorder="1" applyAlignment="1">
      <alignment wrapText="1"/>
    </xf>
    <xf numFmtId="0" fontId="65" fillId="0" borderId="49" xfId="0" applyFont="1" applyBorder="1" applyAlignment="1">
      <alignment horizontal="left" vertical="center" wrapText="1"/>
    </xf>
    <xf numFmtId="0" fontId="0" fillId="0" borderId="49" xfId="0" applyBorder="1" applyAlignment="1">
      <alignment horizontal="left" vertical="center"/>
    </xf>
    <xf numFmtId="0" fontId="55" fillId="0" borderId="78" xfId="0" applyFont="1" applyBorder="1" applyAlignment="1">
      <alignment vertical="center"/>
    </xf>
    <xf numFmtId="0" fontId="55" fillId="0" borderId="61" xfId="0" applyFont="1" applyBorder="1" applyAlignment="1">
      <alignment horizontal="right" vertical="center"/>
    </xf>
    <xf numFmtId="1" fontId="10" fillId="2" borderId="25" xfId="0" applyNumberFormat="1" applyFont="1" applyFill="1" applyBorder="1" applyAlignment="1">
      <alignment horizontal="center"/>
    </xf>
    <xf numFmtId="1" fontId="20" fillId="2" borderId="59" xfId="0" applyNumberFormat="1" applyFont="1" applyFill="1" applyBorder="1" applyAlignment="1">
      <alignment horizontal="center"/>
    </xf>
    <xf numFmtId="167" fontId="69" fillId="2" borderId="0" xfId="0" applyNumberFormat="1" applyFont="1" applyFill="1" applyAlignment="1">
      <alignment horizontal="center"/>
    </xf>
    <xf numFmtId="0" fontId="55" fillId="0" borderId="62" xfId="0" applyFont="1" applyBorder="1" applyAlignment="1">
      <alignment horizontal="right" vertical="center"/>
    </xf>
    <xf numFmtId="1" fontId="62" fillId="2" borderId="26" xfId="0" applyNumberFormat="1" applyFont="1" applyFill="1" applyBorder="1" applyAlignment="1">
      <alignment horizontal="center"/>
    </xf>
    <xf numFmtId="1" fontId="20" fillId="2" borderId="60" xfId="0" applyNumberFormat="1" applyFont="1" applyFill="1" applyBorder="1" applyAlignment="1">
      <alignment horizontal="center"/>
    </xf>
    <xf numFmtId="167" fontId="69" fillId="2" borderId="49" xfId="0" applyNumberFormat="1" applyFont="1" applyFill="1" applyBorder="1" applyAlignment="1">
      <alignment horizontal="center"/>
    </xf>
    <xf numFmtId="0" fontId="55" fillId="0" borderId="19" xfId="0" applyFont="1" applyBorder="1"/>
    <xf numFmtId="0" fontId="65" fillId="2" borderId="40" xfId="0" applyFont="1" applyFill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72" fillId="29" borderId="187" xfId="0" applyFont="1" applyFill="1" applyBorder="1"/>
    <xf numFmtId="0" fontId="73" fillId="29" borderId="182" xfId="0" applyFont="1" applyFill="1" applyBorder="1" applyAlignment="1">
      <alignment horizontal="center" vertical="center" wrapText="1"/>
    </xf>
    <xf numFmtId="0" fontId="66" fillId="2" borderId="183" xfId="0" applyFont="1" applyFill="1" applyBorder="1" applyAlignment="1">
      <alignment horizontal="center" vertical="center" wrapText="1"/>
    </xf>
    <xf numFmtId="0" fontId="66" fillId="2" borderId="188" xfId="0" applyFont="1" applyFill="1" applyBorder="1" applyAlignment="1">
      <alignment horizontal="center" vertical="center" wrapText="1"/>
    </xf>
    <xf numFmtId="0" fontId="66" fillId="15" borderId="189" xfId="0" applyFont="1" applyFill="1" applyBorder="1" applyAlignment="1">
      <alignment horizontal="left"/>
    </xf>
    <xf numFmtId="0" fontId="73" fillId="15" borderId="115" xfId="0" applyFont="1" applyFill="1" applyBorder="1" applyAlignment="1">
      <alignment horizontal="center" vertical="center" wrapText="1"/>
    </xf>
    <xf numFmtId="0" fontId="66" fillId="15" borderId="135" xfId="0" applyFont="1" applyFill="1" applyBorder="1" applyAlignment="1">
      <alignment horizontal="center" vertical="center" wrapText="1"/>
    </xf>
    <xf numFmtId="0" fontId="9" fillId="27" borderId="115" xfId="0" applyFont="1" applyFill="1" applyBorder="1" applyAlignment="1">
      <alignment horizontal="left"/>
    </xf>
    <xf numFmtId="2" fontId="73" fillId="27" borderId="115" xfId="0" applyNumberFormat="1" applyFont="1" applyFill="1" applyBorder="1" applyAlignment="1">
      <alignment horizontal="center" vertical="center" wrapText="1"/>
    </xf>
    <xf numFmtId="166" fontId="55" fillId="29" borderId="135" xfId="0" applyNumberFormat="1" applyFont="1" applyFill="1" applyBorder="1" applyAlignment="1">
      <alignment horizontal="center"/>
    </xf>
    <xf numFmtId="166" fontId="55" fillId="29" borderId="117" xfId="0" applyNumberFormat="1" applyFont="1" applyFill="1" applyBorder="1" applyAlignment="1">
      <alignment horizontal="center"/>
    </xf>
    <xf numFmtId="0" fontId="55" fillId="29" borderId="136" xfId="0" applyFont="1" applyFill="1" applyBorder="1" applyAlignment="1">
      <alignment horizontal="left"/>
    </xf>
    <xf numFmtId="4" fontId="73" fillId="29" borderId="137" xfId="0" applyNumberFormat="1" applyFont="1" applyFill="1" applyBorder="1" applyAlignment="1">
      <alignment horizontal="center"/>
    </xf>
    <xf numFmtId="166" fontId="55" fillId="29" borderId="137" xfId="0" applyNumberFormat="1" applyFont="1" applyFill="1" applyBorder="1" applyAlignment="1">
      <alignment horizontal="center"/>
    </xf>
    <xf numFmtId="166" fontId="55" fillId="29" borderId="40" xfId="0" applyNumberFormat="1" applyFont="1" applyFill="1" applyBorder="1" applyAlignment="1">
      <alignment horizontal="center"/>
    </xf>
    <xf numFmtId="0" fontId="55" fillId="2" borderId="138" xfId="0" applyFont="1" applyFill="1" applyBorder="1" applyAlignment="1">
      <alignment horizontal="left" vertical="center" readingOrder="1"/>
    </xf>
    <xf numFmtId="0" fontId="122" fillId="29" borderId="0" xfId="0" applyFont="1" applyFill="1"/>
    <xf numFmtId="0" fontId="122" fillId="29" borderId="138" xfId="0" applyFont="1" applyFill="1" applyBorder="1"/>
    <xf numFmtId="0" fontId="65" fillId="2" borderId="0" xfId="0" applyFont="1" applyFill="1" applyAlignment="1">
      <alignment vertical="center" wrapText="1"/>
    </xf>
    <xf numFmtId="0" fontId="66" fillId="2" borderId="273" xfId="0" applyFont="1" applyFill="1" applyBorder="1" applyAlignment="1">
      <alignment horizontal="center" vertical="center" wrapText="1"/>
    </xf>
    <xf numFmtId="0" fontId="66" fillId="2" borderId="274" xfId="0" applyFont="1" applyFill="1" applyBorder="1" applyAlignment="1">
      <alignment horizontal="center" vertical="center" wrapText="1"/>
    </xf>
    <xf numFmtId="0" fontId="66" fillId="2" borderId="275" xfId="0" applyFont="1" applyFill="1" applyBorder="1" applyAlignment="1">
      <alignment horizontal="center" vertical="center" wrapText="1"/>
    </xf>
    <xf numFmtId="0" fontId="73" fillId="2" borderId="48" xfId="0" applyFont="1" applyFill="1" applyBorder="1" applyAlignment="1">
      <alignment horizontal="center" vertical="center" wrapText="1"/>
    </xf>
    <xf numFmtId="0" fontId="66" fillId="2" borderId="13" xfId="0" applyFont="1" applyFill="1" applyBorder="1" applyAlignment="1">
      <alignment horizontal="center" vertical="center" wrapText="1"/>
    </xf>
    <xf numFmtId="0" fontId="66" fillId="2" borderId="47" xfId="0" applyFont="1" applyFill="1" applyBorder="1" applyAlignment="1">
      <alignment horizontal="center" vertical="center" wrapText="1"/>
    </xf>
    <xf numFmtId="0" fontId="66" fillId="15" borderId="120" xfId="0" applyFont="1" applyFill="1" applyBorder="1" applyAlignment="1">
      <alignment vertical="top"/>
    </xf>
    <xf numFmtId="0" fontId="78" fillId="15" borderId="71" xfId="0" applyFont="1" applyFill="1" applyBorder="1" applyAlignment="1">
      <alignment vertical="center" wrapText="1"/>
    </xf>
    <xf numFmtId="4" fontId="22" fillId="2" borderId="43" xfId="0" applyNumberFormat="1" applyFont="1" applyFill="1" applyBorder="1" applyAlignment="1">
      <alignment horizontal="center"/>
    </xf>
    <xf numFmtId="166" fontId="62" fillId="2" borderId="42" xfId="0" applyNumberFormat="1" applyFont="1" applyFill="1" applyBorder="1" applyAlignment="1">
      <alignment horizontal="center"/>
    </xf>
    <xf numFmtId="166" fontId="62" fillId="2" borderId="40" xfId="0" applyNumberFormat="1" applyFont="1" applyFill="1" applyBorder="1" applyAlignment="1">
      <alignment horizontal="center"/>
    </xf>
    <xf numFmtId="0" fontId="200" fillId="2" borderId="138" xfId="0" applyFont="1" applyFill="1" applyBorder="1" applyAlignment="1">
      <alignment horizontal="left" vertical="center" readingOrder="1"/>
    </xf>
    <xf numFmtId="0" fontId="0" fillId="2" borderId="138" xfId="0" applyFill="1" applyBorder="1"/>
    <xf numFmtId="0" fontId="65" fillId="0" borderId="40" xfId="0" applyFont="1" applyBorder="1" applyAlignment="1">
      <alignment horizontal="left" vertical="center" wrapText="1"/>
    </xf>
    <xf numFmtId="0" fontId="123" fillId="0" borderId="40" xfId="0" applyFont="1" applyBorder="1" applyAlignment="1">
      <alignment horizontal="left" vertical="center" wrapText="1"/>
    </xf>
    <xf numFmtId="0" fontId="65" fillId="0" borderId="0" xfId="0" applyFont="1" applyAlignment="1">
      <alignment horizontal="left" vertical="center" wrapText="1"/>
    </xf>
    <xf numFmtId="0" fontId="72" fillId="12" borderId="185" xfId="0" applyFont="1" applyFill="1" applyBorder="1"/>
    <xf numFmtId="0" fontId="73" fillId="12" borderId="180" xfId="0" applyFont="1" applyFill="1" applyBorder="1" applyAlignment="1">
      <alignment horizontal="center" vertical="center" wrapText="1"/>
    </xf>
    <xf numFmtId="0" fontId="66" fillId="12" borderId="181" xfId="0" applyFont="1" applyFill="1" applyBorder="1" applyAlignment="1">
      <alignment horizontal="center" vertical="center" wrapText="1"/>
    </xf>
    <xf numFmtId="0" fontId="66" fillId="12" borderId="186" xfId="0" applyFont="1" applyFill="1" applyBorder="1" applyAlignment="1">
      <alignment horizontal="center" vertical="center" wrapText="1"/>
    </xf>
    <xf numFmtId="0" fontId="122" fillId="12" borderId="0" xfId="0" applyFont="1" applyFill="1"/>
    <xf numFmtId="0" fontId="66" fillId="15" borderId="189" xfId="0" applyFont="1" applyFill="1" applyBorder="1" applyAlignment="1">
      <alignment horizontal="right"/>
    </xf>
    <xf numFmtId="0" fontId="66" fillId="15" borderId="117" xfId="0" applyFont="1" applyFill="1" applyBorder="1" applyAlignment="1">
      <alignment vertical="center" wrapText="1"/>
    </xf>
    <xf numFmtId="0" fontId="66" fillId="15" borderId="0" xfId="0" applyFont="1" applyFill="1" applyAlignment="1">
      <alignment vertical="center" wrapText="1"/>
    </xf>
    <xf numFmtId="0" fontId="9" fillId="28" borderId="115" xfId="0" applyFont="1" applyFill="1" applyBorder="1" applyAlignment="1">
      <alignment horizontal="left"/>
    </xf>
    <xf numFmtId="1" fontId="73" fillId="28" borderId="115" xfId="0" applyNumberFormat="1" applyFont="1" applyFill="1" applyBorder="1" applyAlignment="1">
      <alignment horizontal="center" vertical="center" wrapText="1"/>
    </xf>
    <xf numFmtId="166" fontId="55" fillId="12" borderId="135" xfId="0" applyNumberFormat="1" applyFont="1" applyFill="1" applyBorder="1" applyAlignment="1">
      <alignment horizontal="center"/>
    </xf>
    <xf numFmtId="166" fontId="55" fillId="12" borderId="117" xfId="0" applyNumberFormat="1" applyFont="1" applyFill="1" applyBorder="1" applyAlignment="1">
      <alignment horizontal="center"/>
    </xf>
    <xf numFmtId="166" fontId="55" fillId="12" borderId="0" xfId="0" applyNumberFormat="1" applyFont="1" applyFill="1" applyAlignment="1">
      <alignment horizontal="center"/>
    </xf>
    <xf numFmtId="0" fontId="62" fillId="12" borderId="136" xfId="0" applyFont="1" applyFill="1" applyBorder="1" applyAlignment="1">
      <alignment horizontal="left"/>
    </xf>
    <xf numFmtId="1" fontId="131" fillId="12" borderId="137" xfId="0" applyNumberFormat="1" applyFont="1" applyFill="1" applyBorder="1" applyAlignment="1">
      <alignment horizontal="center"/>
    </xf>
    <xf numFmtId="166" fontId="62" fillId="12" borderId="137" xfId="0" applyNumberFormat="1" applyFont="1" applyFill="1" applyBorder="1" applyAlignment="1">
      <alignment horizontal="center"/>
    </xf>
    <xf numFmtId="166" fontId="62" fillId="12" borderId="40" xfId="0" applyNumberFormat="1" applyFont="1" applyFill="1" applyBorder="1" applyAlignment="1">
      <alignment horizontal="center"/>
    </xf>
    <xf numFmtId="0" fontId="55" fillId="12" borderId="138" xfId="0" applyFont="1" applyFill="1" applyBorder="1" applyAlignment="1">
      <alignment horizontal="left" vertical="center" readingOrder="1"/>
    </xf>
    <xf numFmtId="0" fontId="122" fillId="12" borderId="138" xfId="0" applyFont="1" applyFill="1" applyBorder="1"/>
    <xf numFmtId="0" fontId="0" fillId="0" borderId="19" xfId="0" applyBorder="1" applyAlignment="1">
      <alignment horizontal="center" vertical="center"/>
    </xf>
    <xf numFmtId="0" fontId="55" fillId="0" borderId="162" xfId="0" applyFont="1" applyBorder="1"/>
    <xf numFmtId="0" fontId="55" fillId="0" borderId="161" xfId="200" applyFont="1" applyBorder="1"/>
    <xf numFmtId="3" fontId="55" fillId="0" borderId="0" xfId="200" applyNumberFormat="1" applyFont="1"/>
    <xf numFmtId="0" fontId="55" fillId="0" borderId="161" xfId="200" applyFont="1" applyBorder="1"/>
    <xf numFmtId="171" fontId="55" fillId="0" borderId="0" xfId="200" applyNumberFormat="1" applyFont="1"/>
    <xf numFmtId="0" fontId="55" fillId="0" borderId="161" xfId="200" applyFont="1" applyBorder="1"/>
    <xf numFmtId="167" fontId="55" fillId="0" borderId="0" xfId="200" applyNumberFormat="1" applyFont="1"/>
    <xf numFmtId="0" fontId="55" fillId="0" borderId="0" xfId="200" applyFont="1"/>
    <xf numFmtId="0" fontId="55" fillId="0" borderId="161" xfId="200" applyFont="1" applyBorder="1"/>
    <xf numFmtId="0" fontId="0" fillId="0" borderId="276" xfId="0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166" xfId="0" applyFont="1" applyBorder="1"/>
    <xf numFmtId="0" fontId="62" fillId="0" borderId="28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28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55" fillId="0" borderId="271" xfId="0" applyFont="1" applyBorder="1" applyAlignment="1">
      <alignment horizontal="center" vertical="center" wrapText="1"/>
    </xf>
    <xf numFmtId="0" fontId="55" fillId="0" borderId="277" xfId="0" applyFont="1" applyBorder="1" applyAlignment="1">
      <alignment horizontal="center"/>
    </xf>
    <xf numFmtId="171" fontId="62" fillId="0" borderId="69" xfId="0" applyNumberFormat="1" applyFont="1" applyBorder="1" applyAlignment="1">
      <alignment horizontal="center"/>
    </xf>
    <xf numFmtId="171" fontId="55" fillId="0" borderId="69" xfId="0" applyNumberFormat="1" applyFont="1" applyBorder="1" applyAlignment="1">
      <alignment horizontal="center"/>
    </xf>
    <xf numFmtId="171" fontId="55" fillId="0" borderId="278" xfId="0" applyNumberFormat="1" applyFont="1" applyBorder="1" applyAlignment="1">
      <alignment horizontal="center"/>
    </xf>
    <xf numFmtId="171" fontId="55" fillId="0" borderId="0" xfId="0" applyNumberFormat="1" applyFont="1" applyAlignment="1">
      <alignment horizontal="center"/>
    </xf>
    <xf numFmtId="0" fontId="55" fillId="0" borderId="166" xfId="0" applyFont="1" applyBorder="1" applyAlignment="1">
      <alignment horizontal="center"/>
    </xf>
    <xf numFmtId="171" fontId="55" fillId="0" borderId="2" xfId="0" applyNumberFormat="1" applyFont="1" applyBorder="1" applyAlignment="1">
      <alignment horizontal="center"/>
    </xf>
    <xf numFmtId="171" fontId="62" fillId="0" borderId="2" xfId="0" applyNumberFormat="1" applyFont="1" applyBorder="1" applyAlignment="1">
      <alignment horizontal="center"/>
    </xf>
    <xf numFmtId="171" fontId="55" fillId="0" borderId="271" xfId="0" applyNumberFormat="1" applyFont="1" applyBorder="1" applyAlignment="1">
      <alignment horizontal="center"/>
    </xf>
    <xf numFmtId="0" fontId="20" fillId="0" borderId="167" xfId="0" applyFont="1" applyBorder="1" applyAlignment="1">
      <alignment horizontal="center"/>
    </xf>
    <xf numFmtId="171" fontId="22" fillId="0" borderId="3" xfId="0" applyNumberFormat="1" applyFont="1" applyBorder="1" applyAlignment="1">
      <alignment horizontal="center"/>
    </xf>
    <xf numFmtId="167" fontId="20" fillId="0" borderId="3" xfId="0" applyNumberFormat="1" applyFont="1" applyBorder="1" applyAlignment="1">
      <alignment horizontal="center"/>
    </xf>
    <xf numFmtId="167" fontId="20" fillId="0" borderId="272" xfId="0" applyNumberFormat="1" applyFont="1" applyBorder="1" applyAlignment="1">
      <alignment horizontal="center"/>
    </xf>
    <xf numFmtId="167" fontId="20" fillId="0" borderId="0" xfId="0" applyNumberFormat="1" applyFont="1" applyAlignment="1">
      <alignment horizontal="center"/>
    </xf>
    <xf numFmtId="0" fontId="55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79" xfId="0" applyBorder="1" applyAlignment="1">
      <alignment horizontal="center" vertical="center" wrapText="1"/>
    </xf>
    <xf numFmtId="0" fontId="55" fillId="0" borderId="280" xfId="0" applyFont="1" applyBorder="1" applyAlignment="1">
      <alignment horizontal="center" vertical="center" wrapText="1"/>
    </xf>
    <xf numFmtId="171" fontId="55" fillId="0" borderId="64" xfId="0" applyNumberFormat="1" applyFont="1" applyBorder="1" applyAlignment="1">
      <alignment horizontal="center"/>
    </xf>
    <xf numFmtId="171" fontId="20" fillId="0" borderId="3" xfId="0" applyNumberFormat="1" applyFont="1" applyBorder="1" applyAlignment="1">
      <alignment horizontal="center"/>
    </xf>
    <xf numFmtId="171" fontId="132" fillId="0" borderId="65" xfId="0" applyNumberFormat="1" applyFont="1" applyBorder="1" applyAlignment="1">
      <alignment horizontal="center"/>
    </xf>
    <xf numFmtId="171" fontId="132" fillId="0" borderId="0" xfId="0" applyNumberFormat="1" applyFont="1" applyAlignment="1">
      <alignment horizontal="center"/>
    </xf>
    <xf numFmtId="171" fontId="55" fillId="0" borderId="35" xfId="0" applyNumberFormat="1" applyFont="1" applyBorder="1" applyAlignment="1">
      <alignment horizontal="center"/>
    </xf>
    <xf numFmtId="171" fontId="55" fillId="0" borderId="281" xfId="0" applyNumberFormat="1" applyFont="1" applyBorder="1" applyAlignment="1">
      <alignment horizontal="center"/>
    </xf>
    <xf numFmtId="171" fontId="55" fillId="0" borderId="71" xfId="0" applyNumberFormat="1" applyFont="1" applyBorder="1" applyAlignment="1">
      <alignment horizontal="center"/>
    </xf>
    <xf numFmtId="3" fontId="20" fillId="0" borderId="167" xfId="1" applyNumberFormat="1" applyFont="1" applyBorder="1" applyAlignment="1">
      <alignment horizontal="center"/>
    </xf>
    <xf numFmtId="171" fontId="20" fillId="0" borderId="49" xfId="0" applyNumberFormat="1" applyFont="1" applyBorder="1" applyAlignment="1">
      <alignment horizontal="center"/>
    </xf>
    <xf numFmtId="171" fontId="132" fillId="0" borderId="282" xfId="0" applyNumberFormat="1" applyFont="1" applyBorder="1" applyAlignment="1">
      <alignment horizontal="center"/>
    </xf>
    <xf numFmtId="0" fontId="55" fillId="0" borderId="0" xfId="0" applyFont="1" applyAlignment="1">
      <alignment vertical="top"/>
    </xf>
    <xf numFmtId="0" fontId="201" fillId="0" borderId="0" xfId="0" applyFont="1" applyAlignment="1">
      <alignment vertical="top" wrapText="1"/>
    </xf>
    <xf numFmtId="0" fontId="201" fillId="0" borderId="0" xfId="0" applyFont="1" applyAlignment="1">
      <alignment vertical="top"/>
    </xf>
    <xf numFmtId="0" fontId="201" fillId="0" borderId="0" xfId="0" applyFont="1" applyAlignment="1">
      <alignment horizontal="left" vertical="top"/>
    </xf>
    <xf numFmtId="171" fontId="20" fillId="0" borderId="272" xfId="0" applyNumberFormat="1" applyFont="1" applyBorder="1" applyAlignment="1">
      <alignment horizontal="center"/>
    </xf>
    <xf numFmtId="10" fontId="0" fillId="0" borderId="0" xfId="0" applyNumberFormat="1"/>
    <xf numFmtId="0" fontId="65" fillId="0" borderId="0" xfId="4" applyFont="1" applyAlignment="1">
      <alignment horizontal="left" vertical="center" wrapText="1"/>
    </xf>
    <xf numFmtId="0" fontId="71" fillId="0" borderId="0" xfId="4" applyFont="1" applyAlignment="1">
      <alignment horizontal="left" vertical="center"/>
    </xf>
    <xf numFmtId="0" fontId="72" fillId="0" borderId="118" xfId="4" applyFont="1" applyBorder="1"/>
    <xf numFmtId="0" fontId="66" fillId="0" borderId="58" xfId="4" applyFont="1" applyBorder="1" applyAlignment="1">
      <alignment horizontal="center" vertical="center"/>
    </xf>
    <xf numFmtId="0" fontId="9" fillId="0" borderId="58" xfId="4" applyFont="1" applyBorder="1" applyAlignment="1">
      <alignment horizontal="center" vertical="center"/>
    </xf>
    <xf numFmtId="0" fontId="67" fillId="0" borderId="58" xfId="4" applyFont="1" applyBorder="1" applyAlignment="1">
      <alignment horizontal="center" vertical="center"/>
    </xf>
    <xf numFmtId="0" fontId="68" fillId="0" borderId="119" xfId="4" applyFont="1" applyBorder="1" applyAlignment="1">
      <alignment horizontal="center" vertical="center" wrapText="1"/>
    </xf>
    <xf numFmtId="0" fontId="72" fillId="14" borderId="120" xfId="4" applyFont="1" applyFill="1" applyBorder="1" applyAlignment="1">
      <alignment horizontal="right"/>
    </xf>
    <xf numFmtId="0" fontId="72" fillId="14" borderId="2" xfId="4" applyFont="1" applyFill="1" applyBorder="1"/>
    <xf numFmtId="0" fontId="73" fillId="14" borderId="2" xfId="4" applyFont="1" applyFill="1" applyBorder="1"/>
    <xf numFmtId="167" fontId="68" fillId="9" borderId="36" xfId="4" applyNumberFormat="1" applyFont="1" applyFill="1" applyBorder="1"/>
    <xf numFmtId="171" fontId="74" fillId="0" borderId="28" xfId="0" applyNumberFormat="1" applyFont="1" applyBorder="1" applyAlignment="1">
      <alignment horizontal="center"/>
    </xf>
    <xf numFmtId="171" fontId="74" fillId="0" borderId="2" xfId="0" applyNumberFormat="1" applyFont="1" applyBorder="1" applyAlignment="1">
      <alignment horizontal="center"/>
    </xf>
    <xf numFmtId="171" fontId="20" fillId="0" borderId="2" xfId="0" applyNumberFormat="1" applyFont="1" applyBorder="1" applyAlignment="1">
      <alignment horizontal="center"/>
    </xf>
    <xf numFmtId="171" fontId="75" fillId="0" borderId="36" xfId="0" applyNumberFormat="1" applyFont="1" applyBorder="1" applyAlignment="1">
      <alignment horizontal="center"/>
    </xf>
    <xf numFmtId="0" fontId="55" fillId="0" borderId="28" xfId="0" applyFont="1" applyBorder="1" applyAlignment="1">
      <alignment horizontal="center"/>
    </xf>
    <xf numFmtId="171" fontId="72" fillId="0" borderId="28" xfId="0" applyNumberFormat="1" applyFont="1" applyBorder="1" applyAlignment="1">
      <alignment horizontal="center"/>
    </xf>
    <xf numFmtId="171" fontId="22" fillId="0" borderId="2" xfId="0" applyNumberFormat="1" applyFont="1" applyBorder="1" applyAlignment="1">
      <alignment horizontal="center"/>
    </xf>
    <xf numFmtId="171" fontId="91" fillId="0" borderId="36" xfId="0" applyNumberFormat="1" applyFont="1" applyBorder="1" applyAlignment="1">
      <alignment horizontal="center"/>
    </xf>
    <xf numFmtId="0" fontId="72" fillId="14" borderId="28" xfId="4" applyFont="1" applyFill="1" applyBorder="1" applyAlignment="1">
      <alignment horizontal="right"/>
    </xf>
    <xf numFmtId="0" fontId="72" fillId="14" borderId="28" xfId="4" applyFont="1" applyFill="1" applyBorder="1" applyAlignment="1">
      <alignment horizontal="center"/>
    </xf>
    <xf numFmtId="0" fontId="72" fillId="14" borderId="2" xfId="4" applyFont="1" applyFill="1" applyBorder="1" applyAlignment="1">
      <alignment horizontal="center"/>
    </xf>
    <xf numFmtId="0" fontId="73" fillId="14" borderId="2" xfId="4" applyFont="1" applyFill="1" applyBorder="1" applyAlignment="1">
      <alignment horizontal="center"/>
    </xf>
    <xf numFmtId="166" fontId="68" fillId="9" borderId="36" xfId="4" applyNumberFormat="1" applyFont="1" applyFill="1" applyBorder="1" applyAlignment="1">
      <alignment horizontal="center"/>
    </xf>
    <xf numFmtId="0" fontId="55" fillId="0" borderId="29" xfId="0" applyFont="1" applyBorder="1" applyAlignment="1">
      <alignment horizontal="center"/>
    </xf>
    <xf numFmtId="171" fontId="72" fillId="0" borderId="29" xfId="0" applyNumberFormat="1" applyFont="1" applyBorder="1" applyAlignment="1">
      <alignment horizontal="center"/>
    </xf>
    <xf numFmtId="171" fontId="22" fillId="0" borderId="42" xfId="0" applyNumberFormat="1" applyFont="1" applyBorder="1" applyAlignment="1">
      <alignment horizontal="center"/>
    </xf>
    <xf numFmtId="171" fontId="91" fillId="0" borderId="39" xfId="0" applyNumberFormat="1" applyFont="1" applyBorder="1" applyAlignment="1">
      <alignment horizontal="center"/>
    </xf>
    <xf numFmtId="0" fontId="72" fillId="0" borderId="0" xfId="4" applyFont="1" applyAlignment="1">
      <alignment horizontal="left" wrapText="1"/>
    </xf>
    <xf numFmtId="0" fontId="2" fillId="0" borderId="0" xfId="4" applyAlignment="1">
      <alignment wrapText="1"/>
    </xf>
    <xf numFmtId="0" fontId="20" fillId="0" borderId="0" xfId="0" applyFont="1" applyAlignment="1">
      <alignment horizontal="left" vertical="center"/>
    </xf>
    <xf numFmtId="0" fontId="0" fillId="0" borderId="30" xfId="0" applyBorder="1"/>
    <xf numFmtId="0" fontId="66" fillId="0" borderId="31" xfId="0" applyFont="1" applyBorder="1" applyAlignment="1">
      <alignment horizontal="center" vertical="center" wrapText="1"/>
    </xf>
    <xf numFmtId="0" fontId="72" fillId="0" borderId="102" xfId="0" applyFont="1" applyBorder="1" applyAlignment="1">
      <alignment horizontal="center"/>
    </xf>
    <xf numFmtId="171" fontId="72" fillId="0" borderId="35" xfId="0" applyNumberFormat="1" applyFont="1" applyBorder="1" applyAlignment="1">
      <alignment horizontal="center"/>
    </xf>
    <xf numFmtId="171" fontId="72" fillId="0" borderId="36" xfId="0" applyNumberFormat="1" applyFont="1" applyBorder="1" applyAlignment="1">
      <alignment horizontal="center"/>
    </xf>
    <xf numFmtId="171" fontId="72" fillId="0" borderId="39" xfId="0" applyNumberFormat="1" applyFont="1" applyBorder="1" applyAlignment="1">
      <alignment horizontal="center"/>
    </xf>
    <xf numFmtId="167" fontId="9" fillId="2" borderId="0" xfId="0" applyNumberFormat="1" applyFont="1" applyFill="1" applyAlignment="1"/>
    <xf numFmtId="0" fontId="0" fillId="0" borderId="0" xfId="0"/>
    <xf numFmtId="2" fontId="9" fillId="2" borderId="285" xfId="0" applyNumberFormat="1" applyFont="1" applyFill="1" applyBorder="1"/>
    <xf numFmtId="0" fontId="9" fillId="0" borderId="0" xfId="0" applyFont="1" applyFill="1" applyBorder="1" applyAlignment="1">
      <alignment horizontal="left" vertical="center" wrapText="1"/>
    </xf>
    <xf numFmtId="167" fontId="10" fillId="2" borderId="0" xfId="0" applyNumberFormat="1" applyFont="1" applyFill="1"/>
    <xf numFmtId="2" fontId="23" fillId="0" borderId="161" xfId="0" applyNumberFormat="1" applyFont="1" applyBorder="1"/>
    <xf numFmtId="2" fontId="100" fillId="12" borderId="0" xfId="0" applyNumberFormat="1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167" fontId="23" fillId="0" borderId="285" xfId="0" applyNumberFormat="1" applyFont="1" applyBorder="1"/>
    <xf numFmtId="1" fontId="26" fillId="0" borderId="156" xfId="0" applyNumberFormat="1" applyFont="1" applyBorder="1" applyAlignment="1">
      <alignment horizontal="center"/>
    </xf>
    <xf numFmtId="0" fontId="41" fillId="0" borderId="19" xfId="0" quotePrefix="1" applyFont="1" applyFill="1" applyBorder="1" applyAlignment="1">
      <alignment horizontal="left" wrapText="1"/>
    </xf>
    <xf numFmtId="0" fontId="9" fillId="0" borderId="0" xfId="0" quotePrefix="1" applyFont="1" applyFill="1" applyBorder="1" applyAlignment="1">
      <alignment horizontal="left" wrapText="1"/>
    </xf>
    <xf numFmtId="0" fontId="0" fillId="0" borderId="0" xfId="0"/>
    <xf numFmtId="0" fontId="23" fillId="0" borderId="0" xfId="0" applyFont="1"/>
    <xf numFmtId="0" fontId="9" fillId="2" borderId="156" xfId="0" applyFont="1" applyFill="1" applyBorder="1"/>
    <xf numFmtId="0" fontId="60" fillId="2" borderId="0" xfId="0" applyFont="1" applyFill="1" applyAlignment="1">
      <alignment horizontal="left" vertical="center" readingOrder="1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32" fillId="0" borderId="0" xfId="0" applyFont="1"/>
    <xf numFmtId="173" fontId="46" fillId="0" borderId="0" xfId="143" applyNumberFormat="1" applyFont="1" applyBorder="1" applyAlignment="1">
      <alignment vertical="top"/>
    </xf>
    <xf numFmtId="0" fontId="31" fillId="0" borderId="0" xfId="0" applyFont="1" applyFill="1"/>
    <xf numFmtId="167" fontId="23" fillId="0" borderId="0" xfId="0" applyNumberFormat="1" applyFont="1" applyFill="1" applyBorder="1"/>
    <xf numFmtId="173" fontId="46" fillId="0" borderId="0" xfId="143" applyNumberFormat="1" applyFont="1"/>
    <xf numFmtId="167" fontId="47" fillId="0" borderId="0" xfId="0" applyNumberFormat="1" applyFont="1"/>
    <xf numFmtId="0" fontId="0" fillId="0" borderId="156" xfId="0" applyBorder="1"/>
    <xf numFmtId="0" fontId="23" fillId="0" borderId="0" xfId="0" applyFont="1" applyFill="1" applyBorder="1" applyAlignment="1">
      <alignment horizontal="center" vertical="center" wrapText="1"/>
    </xf>
    <xf numFmtId="2" fontId="9" fillId="2" borderId="156" xfId="0" applyNumberFormat="1" applyFont="1" applyFill="1" applyBorder="1"/>
    <xf numFmtId="167" fontId="23" fillId="0" borderId="45" xfId="0" applyNumberFormat="1" applyFont="1" applyBorder="1"/>
    <xf numFmtId="0" fontId="31" fillId="0" borderId="0" xfId="0" applyFont="1" applyFill="1" applyBorder="1"/>
    <xf numFmtId="0" fontId="1" fillId="2" borderId="0" xfId="0" applyFont="1" applyFill="1"/>
    <xf numFmtId="167" fontId="23" fillId="0" borderId="285" xfId="0" applyNumberFormat="1" applyFont="1" applyFill="1" applyBorder="1"/>
    <xf numFmtId="0" fontId="17" fillId="0" borderId="0" xfId="0" applyFont="1"/>
    <xf numFmtId="166" fontId="23" fillId="10" borderId="0" xfId="0" applyNumberFormat="1" applyFont="1" applyFill="1" applyBorder="1" applyAlignment="1">
      <alignment horizontal="center" vertical="center" wrapText="1"/>
    </xf>
    <xf numFmtId="0" fontId="23" fillId="10" borderId="0" xfId="0" applyFont="1" applyFill="1" applyBorder="1" applyAlignment="1">
      <alignment horizontal="center" vertical="center" wrapText="1"/>
    </xf>
    <xf numFmtId="176" fontId="9" fillId="0" borderId="156" xfId="213" applyNumberFormat="1" applyFont="1" applyBorder="1"/>
    <xf numFmtId="176" fontId="9" fillId="2" borderId="156" xfId="213" applyNumberFormat="1" applyFont="1" applyFill="1" applyBorder="1"/>
    <xf numFmtId="168" fontId="9" fillId="0" borderId="0" xfId="213" applyNumberFormat="1" applyFont="1" applyBorder="1"/>
    <xf numFmtId="176" fontId="49" fillId="0" borderId="0" xfId="213" applyNumberFormat="1" applyFont="1"/>
    <xf numFmtId="167" fontId="1" fillId="11" borderId="0" xfId="1" applyNumberFormat="1" applyFill="1"/>
    <xf numFmtId="167" fontId="99" fillId="11" borderId="0" xfId="143" applyNumberFormat="1" applyFont="1" applyFill="1" applyBorder="1" applyAlignment="1"/>
    <xf numFmtId="167" fontId="99" fillId="0" borderId="0" xfId="143" applyNumberFormat="1" applyFont="1" applyFill="1" applyBorder="1" applyAlignment="1"/>
    <xf numFmtId="0" fontId="9" fillId="2" borderId="283" xfId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17" fillId="0" borderId="0" xfId="0" applyFont="1"/>
    <xf numFmtId="176" fontId="55" fillId="12" borderId="50" xfId="0" applyNumberFormat="1" applyFont="1" applyFill="1" applyBorder="1"/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3" fontId="41" fillId="0" borderId="0" xfId="0" applyNumberFormat="1" applyFont="1" applyFill="1" applyBorder="1" applyAlignment="1">
      <alignment horizontal="center"/>
    </xf>
    <xf numFmtId="168" fontId="41" fillId="0" borderId="0" xfId="0" applyNumberFormat="1" applyFont="1" applyFill="1" applyBorder="1" applyAlignment="1">
      <alignment horizontal="center"/>
    </xf>
    <xf numFmtId="1" fontId="22" fillId="0" borderId="0" xfId="0" applyNumberFormat="1" applyFont="1" applyFill="1" applyBorder="1" applyAlignment="1">
      <alignment horizontal="center"/>
    </xf>
    <xf numFmtId="0" fontId="56" fillId="0" borderId="0" xfId="0" applyFont="1" applyFill="1" applyBorder="1"/>
    <xf numFmtId="0" fontId="57" fillId="0" borderId="0" xfId="0" applyFont="1" applyFill="1" applyBorder="1" applyAlignment="1">
      <alignment horizontal="right"/>
    </xf>
    <xf numFmtId="2" fontId="38" fillId="0" borderId="0" xfId="0" applyNumberFormat="1" applyFont="1" applyFill="1" applyBorder="1" applyAlignment="1">
      <alignment horizontal="left" vertical="center" wrapText="1"/>
    </xf>
    <xf numFmtId="0" fontId="55" fillId="0" borderId="0" xfId="0" applyFont="1" applyFill="1" applyBorder="1" applyAlignment="1">
      <alignment horizontal="center" vertical="center" wrapText="1"/>
    </xf>
    <xf numFmtId="168" fontId="55" fillId="0" borderId="0" xfId="0" applyNumberFormat="1" applyFont="1" applyFill="1" applyBorder="1" applyAlignment="1">
      <alignment horizontal="center"/>
    </xf>
    <xf numFmtId="0" fontId="53" fillId="0" borderId="0" xfId="0" applyFont="1" applyBorder="1"/>
    <xf numFmtId="0" fontId="54" fillId="0" borderId="0" xfId="0" applyFont="1" applyBorder="1"/>
    <xf numFmtId="176" fontId="62" fillId="12" borderId="50" xfId="0" applyNumberFormat="1" applyFont="1" applyFill="1" applyBorder="1"/>
    <xf numFmtId="0" fontId="101" fillId="0" borderId="0" xfId="0" applyFont="1"/>
    <xf numFmtId="0" fontId="62" fillId="0" borderId="0" xfId="0" applyFont="1" applyFill="1" applyBorder="1" applyAlignment="1">
      <alignment horizontal="center" vertical="center" wrapText="1"/>
    </xf>
    <xf numFmtId="0" fontId="102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68" fontId="62" fillId="0" borderId="0" xfId="0" applyNumberFormat="1" applyFont="1" applyFill="1" applyBorder="1"/>
    <xf numFmtId="0" fontId="103" fillId="0" borderId="0" xfId="0" applyFont="1" applyFill="1" applyBorder="1"/>
    <xf numFmtId="176" fontId="51" fillId="0" borderId="0" xfId="0" applyNumberFormat="1" applyFont="1" applyFill="1" applyBorder="1"/>
    <xf numFmtId="168" fontId="51" fillId="0" borderId="0" xfId="0" applyNumberFormat="1" applyFont="1" applyFill="1" applyBorder="1"/>
    <xf numFmtId="0" fontId="17" fillId="0" borderId="0" xfId="0" applyFont="1" applyBorder="1"/>
    <xf numFmtId="0" fontId="101" fillId="0" borderId="0" xfId="0" applyFont="1" applyBorder="1"/>
    <xf numFmtId="3" fontId="51" fillId="0" borderId="0" xfId="0" applyNumberFormat="1" applyFont="1" applyFill="1" applyBorder="1" applyAlignment="1">
      <alignment horizontal="center"/>
    </xf>
    <xf numFmtId="168" fontId="62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168" fontId="51" fillId="0" borderId="0" xfId="0" applyNumberFormat="1" applyFont="1" applyFill="1" applyBorder="1" applyAlignment="1">
      <alignment horizontal="center"/>
    </xf>
    <xf numFmtId="176" fontId="135" fillId="0" borderId="0" xfId="0" applyNumberFormat="1" applyFont="1" applyFill="1" applyBorder="1"/>
    <xf numFmtId="168" fontId="135" fillId="0" borderId="0" xfId="0" applyNumberFormat="1" applyFont="1" applyFill="1" applyBorder="1"/>
    <xf numFmtId="176" fontId="133" fillId="12" borderId="116" xfId="0" applyNumberFormat="1" applyFont="1" applyFill="1" applyBorder="1"/>
    <xf numFmtId="166" fontId="62" fillId="12" borderId="115" xfId="0" applyNumberFormat="1" applyFont="1" applyFill="1" applyBorder="1" applyAlignment="1">
      <alignment horizontal="center"/>
    </xf>
    <xf numFmtId="176" fontId="134" fillId="12" borderId="116" xfId="0" applyNumberFormat="1" applyFont="1" applyFill="1" applyBorder="1"/>
    <xf numFmtId="166" fontId="55" fillId="12" borderId="115" xfId="0" applyNumberFormat="1" applyFont="1" applyFill="1" applyBorder="1" applyAlignment="1">
      <alignment horizontal="center"/>
    </xf>
    <xf numFmtId="168" fontId="55" fillId="0" borderId="0" xfId="182" applyNumberFormat="1" applyFont="1" applyFill="1" applyBorder="1" applyAlignment="1">
      <alignment horizontal="center"/>
    </xf>
    <xf numFmtId="176" fontId="41" fillId="0" borderId="0" xfId="182" applyNumberFormat="1" applyFont="1" applyFill="1" applyBorder="1" applyAlignment="1">
      <alignment horizontal="center"/>
    </xf>
    <xf numFmtId="168" fontId="62" fillId="0" borderId="0" xfId="182" applyNumberFormat="1" applyFont="1" applyFill="1" applyBorder="1" applyAlignment="1">
      <alignment horizontal="center"/>
    </xf>
    <xf numFmtId="176" fontId="51" fillId="0" borderId="0" xfId="182" applyNumberFormat="1" applyFont="1" applyFill="1" applyBorder="1" applyAlignment="1">
      <alignment horizontal="center"/>
    </xf>
    <xf numFmtId="2" fontId="119" fillId="0" borderId="0" xfId="0" applyNumberFormat="1" applyFont="1" applyFill="1" applyBorder="1" applyAlignment="1">
      <alignment horizontal="left" vertical="center" wrapText="1"/>
    </xf>
    <xf numFmtId="0" fontId="120" fillId="0" borderId="0" xfId="0" applyFont="1" applyFill="1" applyBorder="1" applyAlignment="1">
      <alignment horizontal="center" vertical="center" wrapText="1"/>
    </xf>
    <xf numFmtId="0" fontId="118" fillId="0" borderId="0" xfId="0" applyFont="1" applyFill="1" applyBorder="1"/>
    <xf numFmtId="0" fontId="121" fillId="0" borderId="0" xfId="0" applyFont="1" applyFill="1" applyBorder="1"/>
    <xf numFmtId="0" fontId="118" fillId="0" borderId="0" xfId="0" applyFont="1" applyBorder="1"/>
    <xf numFmtId="0" fontId="62" fillId="12" borderId="0" xfId="0" applyFont="1" applyFill="1" applyBorder="1"/>
    <xf numFmtId="166" fontId="62" fillId="12" borderId="0" xfId="0" applyNumberFormat="1" applyFont="1" applyFill="1" applyBorder="1" applyAlignment="1">
      <alignment horizontal="center"/>
    </xf>
    <xf numFmtId="0" fontId="55" fillId="12" borderId="0" xfId="0" applyFont="1" applyFill="1" applyBorder="1"/>
    <xf numFmtId="168" fontId="62" fillId="12" borderId="0" xfId="0" applyNumberFormat="1" applyFont="1" applyFill="1" applyBorder="1"/>
    <xf numFmtId="176" fontId="62" fillId="12" borderId="209" xfId="0" applyNumberFormat="1" applyFont="1" applyFill="1" applyBorder="1"/>
    <xf numFmtId="176" fontId="133" fillId="12" borderId="210" xfId="0" applyNumberFormat="1" applyFont="1" applyFill="1" applyBorder="1"/>
    <xf numFmtId="166" fontId="62" fillId="12" borderId="211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0" fontId="55" fillId="12" borderId="0" xfId="0" applyFont="1" applyFill="1" applyBorder="1" applyAlignment="1">
      <alignment horizontal="right"/>
    </xf>
    <xf numFmtId="0" fontId="62" fillId="12" borderId="207" xfId="0" applyFont="1" applyFill="1" applyBorder="1"/>
    <xf numFmtId="0" fontId="11" fillId="13" borderId="0" xfId="0" applyFont="1" applyFill="1" applyBorder="1" applyAlignment="1">
      <alignment horizontal="right"/>
    </xf>
    <xf numFmtId="0" fontId="58" fillId="13" borderId="0" xfId="0" applyFont="1" applyFill="1" applyBorder="1" applyAlignment="1">
      <alignment horizontal="right"/>
    </xf>
    <xf numFmtId="0" fontId="117" fillId="0" borderId="0" xfId="0" applyFont="1"/>
    <xf numFmtId="0" fontId="59" fillId="0" borderId="0" xfId="0" applyFont="1" applyBorder="1"/>
    <xf numFmtId="176" fontId="62" fillId="12" borderId="131" xfId="0" applyNumberFormat="1" applyFont="1" applyFill="1" applyBorder="1"/>
    <xf numFmtId="176" fontId="133" fillId="12" borderId="132" xfId="0" applyNumberFormat="1" applyFont="1" applyFill="1" applyBorder="1"/>
    <xf numFmtId="0" fontId="23" fillId="0" borderId="0" xfId="0" applyFont="1" applyBorder="1"/>
    <xf numFmtId="0" fontId="59" fillId="0" borderId="0" xfId="0" applyFont="1" applyBorder="1" applyAlignment="1"/>
    <xf numFmtId="0" fontId="53" fillId="0" borderId="0" xfId="0" applyFont="1" applyBorder="1" applyAlignment="1"/>
    <xf numFmtId="0" fontId="0" fillId="0" borderId="0" xfId="0" applyBorder="1" applyAlignment="1"/>
    <xf numFmtId="0" fontId="54" fillId="0" borderId="0" xfId="0" applyFont="1" applyBorder="1" applyAlignment="1"/>
    <xf numFmtId="0" fontId="118" fillId="0" borderId="0" xfId="0" applyFont="1" applyBorder="1" applyAlignment="1"/>
    <xf numFmtId="0" fontId="55" fillId="12" borderId="213" xfId="0" applyFont="1" applyFill="1" applyBorder="1"/>
    <xf numFmtId="176" fontId="62" fillId="12" borderId="203" xfId="0" applyNumberFormat="1" applyFont="1" applyFill="1" applyBorder="1"/>
    <xf numFmtId="166" fontId="62" fillId="12" borderId="204" xfId="0" applyNumberFormat="1" applyFont="1" applyFill="1" applyBorder="1" applyAlignment="1">
      <alignment horizontal="center"/>
    </xf>
    <xf numFmtId="176" fontId="55" fillId="12" borderId="203" xfId="0" applyNumberFormat="1" applyFont="1" applyFill="1" applyBorder="1"/>
    <xf numFmtId="166" fontId="55" fillId="12" borderId="204" xfId="0" applyNumberFormat="1" applyFont="1" applyFill="1" applyBorder="1" applyAlignment="1">
      <alignment horizontal="center"/>
    </xf>
    <xf numFmtId="176" fontId="62" fillId="12" borderId="205" xfId="0" applyNumberFormat="1" applyFont="1" applyFill="1" applyBorder="1"/>
    <xf numFmtId="176" fontId="62" fillId="12" borderId="206" xfId="0" applyNumberFormat="1" applyFont="1" applyFill="1" applyBorder="1"/>
    <xf numFmtId="176" fontId="55" fillId="12" borderId="206" xfId="0" applyNumberFormat="1" applyFont="1" applyFill="1" applyBorder="1"/>
    <xf numFmtId="176" fontId="62" fillId="12" borderId="208" xfId="0" applyNumberFormat="1" applyFont="1" applyFill="1" applyBorder="1"/>
    <xf numFmtId="166" fontId="62" fillId="12" borderId="212" xfId="0" applyNumberFormat="1" applyFont="1" applyFill="1" applyBorder="1" applyAlignment="1">
      <alignment horizontal="center"/>
    </xf>
    <xf numFmtId="0" fontId="9" fillId="12" borderId="195" xfId="0" applyFont="1" applyFill="1" applyBorder="1" applyAlignment="1">
      <alignment horizontal="center" vertical="center" wrapText="1"/>
    </xf>
    <xf numFmtId="0" fontId="9" fillId="12" borderId="196" xfId="0" applyFont="1" applyFill="1" applyBorder="1" applyAlignment="1">
      <alignment horizontal="center" vertical="center" wrapText="1"/>
    </xf>
    <xf numFmtId="0" fontId="133" fillId="12" borderId="197" xfId="0" applyFont="1" applyFill="1" applyBorder="1" applyAlignment="1">
      <alignment horizontal="center" vertical="center" wrapText="1"/>
    </xf>
    <xf numFmtId="0" fontId="9" fillId="12" borderId="198" xfId="0" applyFont="1" applyFill="1" applyBorder="1" applyAlignment="1">
      <alignment horizontal="center" vertical="center" wrapText="1"/>
    </xf>
    <xf numFmtId="0" fontId="9" fillId="12" borderId="199" xfId="0" applyFont="1" applyFill="1" applyBorder="1" applyAlignment="1">
      <alignment horizontal="center" vertical="center" wrapText="1"/>
    </xf>
    <xf numFmtId="168" fontId="62" fillId="12" borderId="214" xfId="0" applyNumberFormat="1" applyFont="1" applyFill="1" applyBorder="1"/>
    <xf numFmtId="168" fontId="62" fillId="12" borderId="215" xfId="0" applyNumberFormat="1" applyFont="1" applyFill="1" applyBorder="1"/>
    <xf numFmtId="166" fontId="62" fillId="12" borderId="215" xfId="0" applyNumberFormat="1" applyFont="1" applyFill="1" applyBorder="1" applyAlignment="1">
      <alignment horizontal="center"/>
    </xf>
    <xf numFmtId="166" fontId="62" fillId="12" borderId="216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Protection="1">
      <protection locked="0"/>
    </xf>
    <xf numFmtId="171" fontId="23" fillId="0" borderId="283" xfId="0" applyNumberFormat="1" applyFont="1" applyBorder="1"/>
    <xf numFmtId="0" fontId="23" fillId="2" borderId="46" xfId="0" applyFont="1" applyFill="1" applyBorder="1"/>
    <xf numFmtId="1" fontId="26" fillId="2" borderId="156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Border="1"/>
    <xf numFmtId="0" fontId="50" fillId="0" borderId="0" xfId="0" applyFont="1"/>
    <xf numFmtId="0" fontId="17" fillId="0" borderId="0" xfId="0" applyFont="1"/>
    <xf numFmtId="0" fontId="20" fillId="0" borderId="38" xfId="0" quotePrefix="1" applyFont="1" applyBorder="1" applyAlignment="1">
      <alignment horizontal="center" vertical="center"/>
    </xf>
    <xf numFmtId="0" fontId="41" fillId="0" borderId="38" xfId="0" quotePrefix="1" applyFont="1" applyBorder="1" applyAlignment="1">
      <alignment horizontal="center" vertical="center"/>
    </xf>
    <xf numFmtId="3" fontId="20" fillId="0" borderId="2" xfId="0" quotePrefix="1" applyNumberFormat="1" applyFont="1" applyBorder="1" applyAlignment="1">
      <alignment horizontal="center"/>
    </xf>
    <xf numFmtId="3" fontId="22" fillId="0" borderId="2" xfId="0" applyNumberFormat="1" applyFont="1" applyBorder="1" applyAlignment="1">
      <alignment horizontal="center"/>
    </xf>
    <xf numFmtId="1" fontId="22" fillId="0" borderId="2" xfId="0" applyNumberFormat="1" applyFont="1" applyBorder="1" applyAlignment="1">
      <alignment horizontal="center"/>
    </xf>
    <xf numFmtId="3" fontId="41" fillId="0" borderId="2" xfId="0" applyNumberFormat="1" applyFont="1" applyBorder="1"/>
    <xf numFmtId="3" fontId="20" fillId="0" borderId="2" xfId="0" applyNumberFormat="1" applyFont="1" applyBorder="1"/>
    <xf numFmtId="3" fontId="20" fillId="0" borderId="3" xfId="0" applyNumberFormat="1" applyFont="1" applyBorder="1"/>
    <xf numFmtId="0" fontId="41" fillId="0" borderId="0" xfId="0" quotePrefix="1" applyFont="1" applyFill="1" applyBorder="1" applyAlignment="1">
      <alignment horizontal="left" wrapText="1"/>
    </xf>
    <xf numFmtId="49" fontId="32" fillId="0" borderId="0" xfId="0" applyNumberFormat="1" applyFont="1" applyFill="1"/>
    <xf numFmtId="3" fontId="41" fillId="0" borderId="3" xfId="0" applyNumberFormat="1" applyFont="1" applyBorder="1"/>
    <xf numFmtId="0" fontId="41" fillId="9" borderId="47" xfId="0" quotePrefix="1" applyFont="1" applyFill="1" applyBorder="1" applyAlignment="1">
      <alignment horizontal="center"/>
    </xf>
    <xf numFmtId="0" fontId="41" fillId="9" borderId="23" xfId="0" quotePrefix="1" applyFont="1" applyFill="1" applyBorder="1" applyAlignment="1">
      <alignment horizontal="center"/>
    </xf>
    <xf numFmtId="0" fontId="29" fillId="0" borderId="0" xfId="0" applyFont="1"/>
    <xf numFmtId="0" fontId="51" fillId="0" borderId="19" xfId="0" quotePrefix="1" applyFont="1" applyBorder="1" applyAlignment="1">
      <alignment horizontal="center" vertical="center"/>
    </xf>
    <xf numFmtId="0" fontId="41" fillId="0" borderId="75" xfId="0" quotePrefix="1" applyFont="1" applyBorder="1" applyAlignment="1">
      <alignment horizontal="center" vertical="center"/>
    </xf>
    <xf numFmtId="0" fontId="41" fillId="0" borderId="54" xfId="0" quotePrefix="1" applyFont="1" applyBorder="1" applyAlignment="1">
      <alignment horizontal="center" vertical="center"/>
    </xf>
    <xf numFmtId="0" fontId="41" fillId="0" borderId="57" xfId="0" quotePrefix="1" applyFont="1" applyBorder="1" applyAlignment="1">
      <alignment horizontal="center" vertical="center" wrapText="1"/>
    </xf>
    <xf numFmtId="0" fontId="41" fillId="0" borderId="19" xfId="0" quotePrefix="1" applyFont="1" applyBorder="1" applyAlignment="1">
      <alignment horizontal="center" vertical="center"/>
    </xf>
    <xf numFmtId="0" fontId="41" fillId="0" borderId="16" xfId="0" quotePrefix="1" applyFont="1" applyBorder="1" applyAlignment="1">
      <alignment horizontal="center" vertical="center"/>
    </xf>
    <xf numFmtId="0" fontId="51" fillId="0" borderId="0" xfId="0" quotePrefix="1" applyFont="1" applyBorder="1" applyAlignment="1">
      <alignment horizontal="center"/>
    </xf>
    <xf numFmtId="3" fontId="20" fillId="0" borderId="69" xfId="0" quotePrefix="1" applyNumberFormat="1" applyFont="1" applyBorder="1" applyAlignment="1">
      <alignment horizontal="center"/>
    </xf>
    <xf numFmtId="3" fontId="51" fillId="0" borderId="111" xfId="0" quotePrefix="1" applyNumberFormat="1" applyFont="1" applyBorder="1" applyAlignment="1">
      <alignment horizontal="center"/>
    </xf>
    <xf numFmtId="166" fontId="51" fillId="0" borderId="28" xfId="0" quotePrefix="1" applyNumberFormat="1" applyFont="1" applyBorder="1" applyAlignment="1">
      <alignment horizontal="center"/>
    </xf>
    <xf numFmtId="166" fontId="51" fillId="0" borderId="36" xfId="0" quotePrefix="1" applyNumberFormat="1" applyFont="1" applyBorder="1" applyAlignment="1">
      <alignment horizontal="center"/>
    </xf>
    <xf numFmtId="0" fontId="51" fillId="0" borderId="0" xfId="0" applyFont="1" applyBorder="1" applyAlignment="1">
      <alignment horizontal="center"/>
    </xf>
    <xf numFmtId="3" fontId="51" fillId="0" borderId="55" xfId="0" quotePrefix="1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left"/>
    </xf>
    <xf numFmtId="3" fontId="41" fillId="0" borderId="55" xfId="0" applyNumberFormat="1" applyFont="1" applyBorder="1" applyAlignment="1">
      <alignment horizontal="center"/>
    </xf>
    <xf numFmtId="166" fontId="41" fillId="0" borderId="28" xfId="0" applyNumberFormat="1" applyFont="1" applyBorder="1" applyAlignment="1">
      <alignment horizontal="center"/>
    </xf>
    <xf numFmtId="166" fontId="41" fillId="0" borderId="36" xfId="0" applyNumberFormat="1" applyFont="1" applyBorder="1" applyAlignment="1">
      <alignment horizontal="center"/>
    </xf>
    <xf numFmtId="0" fontId="41" fillId="0" borderId="0" xfId="0" applyFont="1" applyBorder="1" applyAlignment="1">
      <alignment horizontal="left"/>
    </xf>
    <xf numFmtId="1" fontId="41" fillId="0" borderId="55" xfId="0" applyNumberFormat="1" applyFont="1" applyBorder="1" applyAlignment="1">
      <alignment horizontal="center"/>
    </xf>
    <xf numFmtId="1" fontId="22" fillId="0" borderId="2" xfId="0" applyNumberFormat="1" applyFont="1" applyFill="1" applyBorder="1" applyAlignment="1">
      <alignment horizontal="center"/>
    </xf>
    <xf numFmtId="0" fontId="31" fillId="0" borderId="0" xfId="0" applyFont="1" applyBorder="1"/>
    <xf numFmtId="0" fontId="41" fillId="0" borderId="57" xfId="0" quotePrefix="1" applyFont="1" applyBorder="1" applyAlignment="1">
      <alignment horizontal="center" vertical="center"/>
    </xf>
    <xf numFmtId="0" fontId="41" fillId="0" borderId="0" xfId="0" quotePrefix="1" applyFont="1" applyBorder="1" applyAlignment="1">
      <alignment horizontal="center"/>
    </xf>
    <xf numFmtId="3" fontId="41" fillId="0" borderId="36" xfId="0" applyNumberFormat="1" applyFont="1" applyBorder="1"/>
    <xf numFmtId="0" fontId="41" fillId="0" borderId="49" xfId="0" applyFont="1" applyBorder="1" applyAlignment="1">
      <alignment horizontal="left"/>
    </xf>
    <xf numFmtId="1" fontId="22" fillId="0" borderId="3" xfId="0" applyNumberFormat="1" applyFont="1" applyFill="1" applyBorder="1" applyAlignment="1">
      <alignment horizontal="center"/>
    </xf>
    <xf numFmtId="0" fontId="41" fillId="0" borderId="49" xfId="0" quotePrefix="1" applyFont="1" applyBorder="1" applyAlignment="1">
      <alignment horizontal="center"/>
    </xf>
    <xf numFmtId="3" fontId="41" fillId="0" borderId="39" xfId="0" applyNumberFormat="1" applyFont="1" applyBorder="1"/>
    <xf numFmtId="166" fontId="41" fillId="0" borderId="28" xfId="0" applyNumberFormat="1" applyFont="1" applyFill="1" applyBorder="1" applyAlignment="1">
      <alignment horizontal="center"/>
    </xf>
    <xf numFmtId="166" fontId="41" fillId="0" borderId="36" xfId="0" applyNumberFormat="1" applyFont="1" applyFill="1" applyBorder="1" applyAlignment="1">
      <alignment horizontal="center"/>
    </xf>
    <xf numFmtId="166" fontId="41" fillId="0" borderId="29" xfId="0" applyNumberFormat="1" applyFont="1" applyFill="1" applyBorder="1" applyAlignment="1">
      <alignment horizontal="center"/>
    </xf>
    <xf numFmtId="166" fontId="41" fillId="0" borderId="39" xfId="0" applyNumberFormat="1" applyFont="1" applyFill="1" applyBorder="1" applyAlignment="1">
      <alignment horizontal="center"/>
    </xf>
    <xf numFmtId="1" fontId="41" fillId="0" borderId="56" xfId="0" applyNumberFormat="1" applyFont="1" applyBorder="1" applyAlignment="1">
      <alignment horizontal="center"/>
    </xf>
    <xf numFmtId="167" fontId="0" fillId="57" borderId="0" xfId="0" applyNumberFormat="1" applyFill="1"/>
    <xf numFmtId="0" fontId="23" fillId="2" borderId="51" xfId="0" applyFont="1" applyFill="1" applyBorder="1" applyAlignment="1">
      <alignment horizontal="right"/>
    </xf>
    <xf numFmtId="2" fontId="38" fillId="0" borderId="49" xfId="0" applyNumberFormat="1" applyFont="1" applyFill="1" applyBorder="1" applyAlignment="1">
      <alignment horizontal="left" vertical="center" wrapText="1"/>
    </xf>
    <xf numFmtId="0" fontId="23" fillId="2" borderId="129" xfId="0" applyFont="1" applyFill="1" applyBorder="1" applyAlignment="1">
      <alignment horizontal="right"/>
    </xf>
    <xf numFmtId="0" fontId="0" fillId="0" borderId="19" xfId="0" applyFont="1" applyBorder="1" applyAlignment="1">
      <alignment horizontal="right" vertical="top" wrapText="1"/>
    </xf>
    <xf numFmtId="0" fontId="0" fillId="0" borderId="19" xfId="0" applyFont="1" applyBorder="1" applyAlignment="1">
      <alignment horizontal="left" vertical="center" wrapText="1"/>
    </xf>
    <xf numFmtId="2" fontId="0" fillId="57" borderId="0" xfId="0" applyNumberFormat="1" applyFill="1"/>
    <xf numFmtId="167" fontId="0" fillId="17" borderId="52" xfId="0" applyNumberFormat="1" applyFill="1" applyBorder="1"/>
    <xf numFmtId="3" fontId="23" fillId="2" borderId="51" xfId="0" applyNumberFormat="1" applyFont="1" applyFill="1" applyBorder="1"/>
    <xf numFmtId="3" fontId="23" fillId="2" borderId="0" xfId="0" applyNumberFormat="1" applyFont="1" applyFill="1"/>
    <xf numFmtId="0" fontId="23" fillId="2" borderId="51" xfId="0" applyFont="1" applyFill="1" applyBorder="1"/>
    <xf numFmtId="2" fontId="39" fillId="0" borderId="54" xfId="0" applyNumberFormat="1" applyFont="1" applyFill="1" applyBorder="1" applyAlignment="1">
      <alignment horizontal="center" vertical="center" wrapText="1"/>
    </xf>
    <xf numFmtId="2" fontId="39" fillId="0" borderId="19" xfId="0" applyNumberFormat="1" applyFont="1" applyFill="1" applyBorder="1" applyAlignment="1">
      <alignment horizontal="center" vertical="center" wrapText="1"/>
    </xf>
    <xf numFmtId="2" fontId="38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Fill="1"/>
    <xf numFmtId="0" fontId="36" fillId="0" borderId="0" xfId="0" applyFont="1"/>
    <xf numFmtId="0" fontId="0" fillId="0" borderId="0" xfId="0"/>
    <xf numFmtId="0" fontId="17" fillId="0" borderId="0" xfId="0" applyFont="1"/>
    <xf numFmtId="0" fontId="40" fillId="0" borderId="0" xfId="0" applyFont="1"/>
    <xf numFmtId="0" fontId="31" fillId="0" borderId="0" xfId="0" applyFont="1" applyFill="1"/>
    <xf numFmtId="0" fontId="36" fillId="0" borderId="0" xfId="0" applyFont="1"/>
    <xf numFmtId="0" fontId="31" fillId="0" borderId="0" xfId="0" applyFont="1"/>
    <xf numFmtId="189" fontId="0" fillId="0" borderId="0" xfId="0" applyNumberFormat="1"/>
    <xf numFmtId="0" fontId="0" fillId="0" borderId="93" xfId="0" applyBorder="1"/>
    <xf numFmtId="0" fontId="9" fillId="3" borderId="108" xfId="0" applyFont="1" applyFill="1" applyBorder="1" applyAlignment="1">
      <alignment horizontal="center" vertical="center" wrapText="1"/>
    </xf>
    <xf numFmtId="49" fontId="9" fillId="3" borderId="108" xfId="0" applyNumberFormat="1" applyFont="1" applyFill="1" applyBorder="1" applyAlignment="1">
      <alignment horizontal="center" vertical="center" wrapText="1"/>
    </xf>
    <xf numFmtId="0" fontId="41" fillId="3" borderId="15" xfId="0" applyFont="1" applyFill="1" applyBorder="1"/>
    <xf numFmtId="0" fontId="9" fillId="3" borderId="12" xfId="0" applyFont="1" applyFill="1" applyBorder="1" applyAlignment="1">
      <alignment horizontal="center" vertical="center" wrapText="1"/>
    </xf>
    <xf numFmtId="167" fontId="22" fillId="3" borderId="12" xfId="0" applyNumberFormat="1" applyFont="1" applyFill="1" applyBorder="1" applyAlignment="1">
      <alignment horizontal="center" vertical="center" wrapText="1"/>
    </xf>
    <xf numFmtId="167" fontId="9" fillId="3" borderId="12" xfId="0" applyNumberFormat="1" applyFont="1" applyFill="1" applyBorder="1" applyAlignment="1">
      <alignment horizontal="center" vertical="center" wrapText="1"/>
    </xf>
    <xf numFmtId="167" fontId="9" fillId="3" borderId="23" xfId="0" applyNumberFormat="1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168" fontId="20" fillId="9" borderId="15" xfId="0" applyNumberFormat="1" applyFont="1" applyFill="1" applyBorder="1" applyAlignment="1">
      <alignment horizontal="center"/>
    </xf>
    <xf numFmtId="166" fontId="10" fillId="9" borderId="12" xfId="0" applyNumberFormat="1" applyFont="1" applyFill="1" applyBorder="1" applyAlignment="1">
      <alignment horizontal="center"/>
    </xf>
    <xf numFmtId="166" fontId="20" fillId="9" borderId="12" xfId="0" applyNumberFormat="1" applyFont="1" applyFill="1" applyBorder="1" applyAlignment="1">
      <alignment horizontal="center"/>
    </xf>
    <xf numFmtId="168" fontId="20" fillId="9" borderId="12" xfId="0" applyNumberFormat="1" applyFont="1" applyFill="1" applyBorder="1" applyAlignment="1">
      <alignment horizontal="center"/>
    </xf>
    <xf numFmtId="168" fontId="10" fillId="9" borderId="12" xfId="0" applyNumberFormat="1" applyFont="1" applyFill="1" applyBorder="1" applyAlignment="1">
      <alignment horizontal="center"/>
    </xf>
    <xf numFmtId="168" fontId="10" fillId="9" borderId="23" xfId="0" applyNumberFormat="1" applyFont="1" applyFill="1" applyBorder="1" applyAlignment="1">
      <alignment horizontal="center"/>
    </xf>
    <xf numFmtId="0" fontId="41" fillId="3" borderId="28" xfId="0" applyFont="1" applyFill="1" applyBorder="1" applyAlignment="1">
      <alignment horizontal="left"/>
    </xf>
    <xf numFmtId="168" fontId="22" fillId="3" borderId="28" xfId="0" applyNumberFormat="1" applyFont="1" applyFill="1" applyBorder="1" applyAlignment="1">
      <alignment horizontal="center"/>
    </xf>
    <xf numFmtId="166" fontId="9" fillId="3" borderId="2" xfId="0" applyNumberFormat="1" applyFont="1" applyFill="1" applyBorder="1" applyAlignment="1">
      <alignment horizontal="center"/>
    </xf>
    <xf numFmtId="166" fontId="22" fillId="3" borderId="2" xfId="0" applyNumberFormat="1" applyFont="1" applyFill="1" applyBorder="1" applyAlignment="1">
      <alignment horizontal="center"/>
    </xf>
    <xf numFmtId="168" fontId="22" fillId="3" borderId="2" xfId="0" applyNumberFormat="1" applyFont="1" applyFill="1" applyBorder="1" applyAlignment="1">
      <alignment horizontal="center"/>
    </xf>
    <xf numFmtId="0" fontId="41" fillId="0" borderId="28" xfId="0" applyFont="1" applyFill="1" applyBorder="1" applyAlignment="1">
      <alignment horizontal="left"/>
    </xf>
    <xf numFmtId="168" fontId="22" fillId="0" borderId="28" xfId="0" applyNumberFormat="1" applyFont="1" applyFill="1" applyBorder="1" applyAlignment="1">
      <alignment horizontal="center"/>
    </xf>
    <xf numFmtId="166" fontId="9" fillId="0" borderId="2" xfId="0" applyNumberFormat="1" applyFont="1" applyFill="1" applyBorder="1" applyAlignment="1">
      <alignment horizontal="center"/>
    </xf>
    <xf numFmtId="166" fontId="22" fillId="0" borderId="2" xfId="0" applyNumberFormat="1" applyFont="1" applyFill="1" applyBorder="1" applyAlignment="1">
      <alignment horizontal="center"/>
    </xf>
    <xf numFmtId="0" fontId="41" fillId="9" borderId="15" xfId="0" applyFont="1" applyFill="1" applyBorder="1" applyAlignment="1">
      <alignment horizontal="center" vertical="center"/>
    </xf>
    <xf numFmtId="166" fontId="10" fillId="9" borderId="23" xfId="0" applyNumberFormat="1" applyFont="1" applyFill="1" applyBorder="1" applyAlignment="1">
      <alignment horizontal="center"/>
    </xf>
    <xf numFmtId="166" fontId="9" fillId="3" borderId="0" xfId="0" applyNumberFormat="1" applyFont="1" applyFill="1" applyBorder="1" applyAlignment="1">
      <alignment horizontal="center"/>
    </xf>
    <xf numFmtId="168" fontId="22" fillId="0" borderId="2" xfId="0" applyNumberFormat="1" applyFont="1" applyFill="1" applyBorder="1" applyAlignment="1">
      <alignment horizontal="center"/>
    </xf>
    <xf numFmtId="166" fontId="9" fillId="0" borderId="0" xfId="0" applyNumberFormat="1" applyFont="1" applyFill="1" applyBorder="1" applyAlignment="1">
      <alignment horizontal="center"/>
    </xf>
    <xf numFmtId="0" fontId="41" fillId="3" borderId="29" xfId="0" applyFont="1" applyFill="1" applyBorder="1" applyAlignment="1">
      <alignment horizontal="left"/>
    </xf>
    <xf numFmtId="168" fontId="22" fillId="3" borderId="29" xfId="0" applyNumberFormat="1" applyFont="1" applyFill="1" applyBorder="1" applyAlignment="1">
      <alignment horizontal="center"/>
    </xf>
    <xf numFmtId="166" fontId="9" fillId="3" borderId="3" xfId="0" applyNumberFormat="1" applyFont="1" applyFill="1" applyBorder="1" applyAlignment="1">
      <alignment horizontal="center"/>
    </xf>
    <xf numFmtId="166" fontId="22" fillId="3" borderId="3" xfId="0" applyNumberFormat="1" applyFont="1" applyFill="1" applyBorder="1" applyAlignment="1">
      <alignment horizontal="center"/>
    </xf>
    <xf numFmtId="168" fontId="22" fillId="3" borderId="3" xfId="0" applyNumberFormat="1" applyFont="1" applyFill="1" applyBorder="1" applyAlignment="1">
      <alignment horizontal="center"/>
    </xf>
    <xf numFmtId="166" fontId="9" fillId="3" borderId="49" xfId="0" applyNumberFormat="1" applyFont="1" applyFill="1" applyBorder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10" fillId="0" borderId="0" xfId="0" applyNumberFormat="1" applyFont="1" applyFill="1" applyBorder="1" applyAlignment="1">
      <alignment horizontal="center"/>
    </xf>
    <xf numFmtId="2" fontId="9" fillId="0" borderId="27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/>
    <xf numFmtId="0" fontId="23" fillId="0" borderId="0" xfId="0" applyFont="1" applyBorder="1"/>
    <xf numFmtId="0" fontId="23" fillId="0" borderId="0" xfId="0" applyFont="1" applyFill="1" applyBorder="1"/>
    <xf numFmtId="0" fontId="137" fillId="0" borderId="0" xfId="0" applyFont="1"/>
    <xf numFmtId="0" fontId="23" fillId="0" borderId="0" xfId="0" applyFont="1" applyAlignment="1">
      <alignment vertical="center"/>
    </xf>
    <xf numFmtId="0" fontId="9" fillId="0" borderId="0" xfId="0" applyFont="1" applyFill="1" applyBorder="1" applyAlignment="1">
      <alignment horizontal="right"/>
    </xf>
    <xf numFmtId="0" fontId="138" fillId="0" borderId="0" xfId="0" applyFont="1" applyFill="1" applyBorder="1" applyAlignment="1">
      <alignment horizontal="left" vertical="center" wrapText="1"/>
    </xf>
    <xf numFmtId="0" fontId="9" fillId="0" borderId="0" xfId="0" applyFont="1"/>
    <xf numFmtId="2" fontId="38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9" fillId="0" borderId="0" xfId="0" applyFont="1" applyFill="1"/>
    <xf numFmtId="176" fontId="9" fillId="0" borderId="0" xfId="213" applyNumberFormat="1" applyFont="1" applyFill="1" applyBorder="1"/>
    <xf numFmtId="2" fontId="9" fillId="0" borderId="0" xfId="0" applyNumberFormat="1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3" fillId="0" borderId="47" xfId="0" applyFont="1" applyBorder="1" applyAlignment="1">
      <alignment vertical="center"/>
    </xf>
    <xf numFmtId="0" fontId="26" fillId="0" borderId="48" xfId="0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wrapText="1"/>
    </xf>
    <xf numFmtId="0" fontId="23" fillId="0" borderId="105" xfId="0" applyFont="1" applyBorder="1" applyAlignment="1">
      <alignment horizontal="center" vertical="center" wrapText="1"/>
    </xf>
    <xf numFmtId="1" fontId="22" fillId="0" borderId="106" xfId="0" applyNumberFormat="1" applyFont="1" applyBorder="1" applyAlignment="1">
      <alignment horizontal="center" vertical="center"/>
    </xf>
    <xf numFmtId="0" fontId="23" fillId="0" borderId="107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vertical="center"/>
    </xf>
    <xf numFmtId="1" fontId="22" fillId="0" borderId="23" xfId="0" applyNumberFormat="1" applyFont="1" applyBorder="1" applyAlignment="1">
      <alignment horizontal="center" vertical="center"/>
    </xf>
    <xf numFmtId="1" fontId="9" fillId="0" borderId="23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1" fontId="2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23" fillId="9" borderId="15" xfId="0" applyFont="1" applyFill="1" applyBorder="1" applyAlignment="1">
      <alignment horizontal="left" vertical="center" wrapText="1"/>
    </xf>
    <xf numFmtId="0" fontId="23" fillId="9" borderId="12" xfId="0" applyFont="1" applyFill="1" applyBorder="1" applyAlignment="1">
      <alignment horizontal="left" vertical="center" wrapText="1"/>
    </xf>
    <xf numFmtId="0" fontId="34" fillId="9" borderId="14" xfId="0" applyFont="1" applyFill="1" applyBorder="1" applyAlignment="1">
      <alignment horizontal="center" vertical="center" wrapText="1"/>
    </xf>
    <xf numFmtId="0" fontId="34" fillId="9" borderId="15" xfId="0" applyFont="1" applyFill="1" applyBorder="1" applyAlignment="1">
      <alignment horizontal="center" vertical="center" wrapText="1"/>
    </xf>
    <xf numFmtId="0" fontId="26" fillId="9" borderId="102" xfId="0" applyFont="1" applyFill="1" applyBorder="1" applyAlignment="1">
      <alignment horizontal="left" vertical="center" wrapText="1"/>
    </xf>
    <xf numFmtId="0" fontId="10" fillId="9" borderId="69" xfId="0" applyFont="1" applyFill="1" applyBorder="1" applyAlignment="1">
      <alignment horizontal="left"/>
    </xf>
    <xf numFmtId="176" fontId="20" fillId="9" borderId="102" xfId="213" applyNumberFormat="1" applyFont="1" applyFill="1" applyBorder="1" applyAlignment="1">
      <alignment horizontal="center"/>
    </xf>
    <xf numFmtId="166" fontId="10" fillId="9" borderId="69" xfId="213" applyNumberFormat="1" applyFont="1" applyFill="1" applyBorder="1" applyAlignment="1">
      <alignment horizontal="center"/>
    </xf>
    <xf numFmtId="166" fontId="10" fillId="9" borderId="71" xfId="213" applyNumberFormat="1" applyFont="1" applyFill="1" applyBorder="1" applyAlignment="1">
      <alignment horizontal="center"/>
    </xf>
    <xf numFmtId="170" fontId="10" fillId="9" borderId="0" xfId="213" applyNumberFormat="1" applyFont="1" applyFill="1" applyBorder="1" applyAlignment="1">
      <alignment horizontal="center"/>
    </xf>
    <xf numFmtId="176" fontId="20" fillId="9" borderId="28" xfId="213" applyNumberFormat="1" applyFont="1" applyFill="1" applyBorder="1" applyAlignment="1">
      <alignment horizontal="center"/>
    </xf>
    <xf numFmtId="166" fontId="10" fillId="9" borderId="0" xfId="213" applyNumberFormat="1" applyFont="1" applyFill="1" applyBorder="1" applyAlignment="1">
      <alignment horizontal="center"/>
    </xf>
    <xf numFmtId="170" fontId="20" fillId="9" borderId="102" xfId="213" applyNumberFormat="1" applyFont="1" applyFill="1" applyBorder="1" applyAlignment="1">
      <alignment horizontal="center"/>
    </xf>
    <xf numFmtId="0" fontId="23" fillId="30" borderId="28" xfId="0" applyFont="1" applyFill="1" applyBorder="1" applyAlignment="1">
      <alignment horizontal="left"/>
    </xf>
    <xf numFmtId="0" fontId="9" fillId="30" borderId="2" xfId="0" applyFont="1" applyFill="1" applyBorder="1" applyAlignment="1">
      <alignment horizontal="left"/>
    </xf>
    <xf numFmtId="176" fontId="22" fillId="30" borderId="28" xfId="213" applyNumberFormat="1" applyFont="1" applyFill="1" applyBorder="1" applyAlignment="1">
      <alignment horizontal="center"/>
    </xf>
    <xf numFmtId="166" fontId="9" fillId="30" borderId="2" xfId="213" applyNumberFormat="1" applyFont="1" applyFill="1" applyBorder="1" applyAlignment="1">
      <alignment horizontal="center"/>
    </xf>
    <xf numFmtId="166" fontId="9" fillId="30" borderId="0" xfId="213" applyNumberFormat="1" applyFont="1" applyFill="1" applyBorder="1" applyAlignment="1">
      <alignment horizontal="center"/>
    </xf>
    <xf numFmtId="170" fontId="9" fillId="30" borderId="0" xfId="213" applyNumberFormat="1" applyFont="1" applyFill="1" applyBorder="1" applyAlignment="1">
      <alignment horizontal="center"/>
    </xf>
    <xf numFmtId="170" fontId="22" fillId="30" borderId="28" xfId="213" applyNumberFormat="1" applyFont="1" applyFill="1" applyBorder="1" applyAlignment="1">
      <alignment horizontal="center"/>
    </xf>
    <xf numFmtId="0" fontId="9" fillId="10" borderId="28" xfId="0" applyFont="1" applyFill="1" applyBorder="1" applyAlignment="1">
      <alignment horizontal="left" vertical="center" wrapText="1"/>
    </xf>
    <xf numFmtId="0" fontId="10" fillId="11" borderId="2" xfId="0" applyFont="1" applyFill="1" applyBorder="1" applyAlignment="1">
      <alignment horizontal="left"/>
    </xf>
    <xf numFmtId="176" fontId="20" fillId="11" borderId="28" xfId="213" applyNumberFormat="1" applyFont="1" applyFill="1" applyBorder="1" applyAlignment="1">
      <alignment horizontal="center"/>
    </xf>
    <xf numFmtId="166" fontId="10" fillId="11" borderId="2" xfId="213" applyNumberFormat="1" applyFont="1" applyFill="1" applyBorder="1" applyAlignment="1">
      <alignment horizontal="center"/>
    </xf>
    <xf numFmtId="166" fontId="10" fillId="11" borderId="0" xfId="213" applyNumberFormat="1" applyFont="1" applyFill="1" applyBorder="1" applyAlignment="1">
      <alignment horizontal="center"/>
    </xf>
    <xf numFmtId="170" fontId="10" fillId="11" borderId="0" xfId="213" applyNumberFormat="1" applyFont="1" applyFill="1" applyBorder="1" applyAlignment="1">
      <alignment horizontal="center"/>
    </xf>
    <xf numFmtId="170" fontId="20" fillId="11" borderId="28" xfId="213" applyNumberFormat="1" applyFont="1" applyFill="1" applyBorder="1" applyAlignment="1">
      <alignment horizontal="center"/>
    </xf>
    <xf numFmtId="0" fontId="23" fillId="0" borderId="28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176" fontId="22" fillId="0" borderId="28" xfId="213" applyNumberFormat="1" applyFont="1" applyBorder="1" applyAlignment="1">
      <alignment horizontal="center"/>
    </xf>
    <xf numFmtId="166" fontId="9" fillId="0" borderId="2" xfId="213" applyNumberFormat="1" applyFont="1" applyBorder="1" applyAlignment="1">
      <alignment horizontal="center"/>
    </xf>
    <xf numFmtId="166" fontId="9" fillId="0" borderId="0" xfId="213" applyNumberFormat="1" applyFont="1" applyBorder="1" applyAlignment="1">
      <alignment horizontal="center"/>
    </xf>
    <xf numFmtId="170" fontId="9" fillId="0" borderId="0" xfId="213" applyNumberFormat="1" applyFont="1" applyBorder="1" applyAlignment="1">
      <alignment horizontal="center"/>
    </xf>
    <xf numFmtId="170" fontId="22" fillId="0" borderId="28" xfId="213" applyNumberFormat="1" applyFont="1" applyBorder="1" applyAlignment="1">
      <alignment horizontal="center"/>
    </xf>
    <xf numFmtId="0" fontId="23" fillId="0" borderId="28" xfId="0" applyFont="1" applyBorder="1"/>
    <xf numFmtId="0" fontId="23" fillId="0" borderId="29" xfId="0" applyFont="1" applyBorder="1"/>
    <xf numFmtId="0" fontId="9" fillId="0" borderId="3" xfId="0" applyFont="1" applyBorder="1" applyAlignment="1">
      <alignment horizontal="left"/>
    </xf>
    <xf numFmtId="176" fontId="22" fillId="0" borderId="29" xfId="213" applyNumberFormat="1" applyFont="1" applyBorder="1" applyAlignment="1">
      <alignment horizontal="center"/>
    </xf>
    <xf numFmtId="166" fontId="9" fillId="0" borderId="3" xfId="213" applyNumberFormat="1" applyFont="1" applyBorder="1" applyAlignment="1">
      <alignment horizontal="center"/>
    </xf>
    <xf numFmtId="166" fontId="9" fillId="0" borderId="39" xfId="213" applyNumberFormat="1" applyFont="1" applyBorder="1" applyAlignment="1">
      <alignment horizontal="center"/>
    </xf>
    <xf numFmtId="0" fontId="23" fillId="0" borderId="49" xfId="0" applyFont="1" applyBorder="1"/>
    <xf numFmtId="0" fontId="23" fillId="0" borderId="49" xfId="0" applyFont="1" applyFill="1" applyBorder="1"/>
    <xf numFmtId="170" fontId="9" fillId="0" borderId="49" xfId="213" applyNumberFormat="1" applyFont="1" applyBorder="1" applyAlignment="1">
      <alignment horizontal="center"/>
    </xf>
    <xf numFmtId="166" fontId="9" fillId="0" borderId="49" xfId="213" applyNumberFormat="1" applyFont="1" applyBorder="1" applyAlignment="1">
      <alignment horizontal="center"/>
    </xf>
    <xf numFmtId="170" fontId="22" fillId="0" borderId="29" xfId="213" applyNumberFormat="1" applyFont="1" applyBorder="1" applyAlignment="1">
      <alignment horizontal="center"/>
    </xf>
    <xf numFmtId="0" fontId="34" fillId="9" borderId="23" xfId="0" applyFont="1" applyFill="1" applyBorder="1" applyAlignment="1">
      <alignment horizontal="center" vertical="center" wrapText="1"/>
    </xf>
    <xf numFmtId="2" fontId="38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34" fillId="9" borderId="28" xfId="0" applyFont="1" applyFill="1" applyBorder="1" applyAlignment="1">
      <alignment horizontal="center" vertical="center" wrapText="1"/>
    </xf>
    <xf numFmtId="2" fontId="16" fillId="57" borderId="0" xfId="0" applyNumberFormat="1" applyFont="1" applyFill="1"/>
    <xf numFmtId="3" fontId="23" fillId="2" borderId="151" xfId="0" applyNumberFormat="1" applyFont="1" applyFill="1" applyBorder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23" fillId="0" borderId="0" xfId="0" applyFont="1"/>
    <xf numFmtId="0" fontId="8" fillId="0" borderId="0" xfId="0" applyFont="1"/>
    <xf numFmtId="0" fontId="31" fillId="0" borderId="0" xfId="0" applyFont="1" applyFill="1"/>
    <xf numFmtId="0" fontId="9" fillId="0" borderId="0" xfId="0" applyFont="1"/>
    <xf numFmtId="171" fontId="9" fillId="0" borderId="0" xfId="0" applyNumberFormat="1" applyFont="1" applyFill="1" applyBorder="1" applyAlignment="1">
      <alignment horizontal="center"/>
    </xf>
    <xf numFmtId="171" fontId="10" fillId="0" borderId="0" xfId="0" applyNumberFormat="1" applyFont="1" applyFill="1" applyBorder="1" applyAlignment="1">
      <alignment horizontal="center"/>
    </xf>
    <xf numFmtId="171" fontId="26" fillId="9" borderId="32" xfId="0" applyNumberFormat="1" applyFont="1" applyFill="1" applyBorder="1" applyAlignment="1">
      <alignment horizontal="center"/>
    </xf>
    <xf numFmtId="171" fontId="26" fillId="9" borderId="36" xfId="0" applyNumberFormat="1" applyFont="1" applyFill="1" applyBorder="1" applyAlignment="1">
      <alignment horizontal="center"/>
    </xf>
    <xf numFmtId="171" fontId="26" fillId="9" borderId="219" xfId="0" applyNumberFormat="1" applyFont="1" applyFill="1" applyBorder="1" applyAlignment="1">
      <alignment horizontal="center"/>
    </xf>
    <xf numFmtId="171" fontId="26" fillId="9" borderId="225" xfId="0" applyNumberFormat="1" applyFont="1" applyFill="1" applyBorder="1" applyAlignment="1">
      <alignment horizontal="center"/>
    </xf>
    <xf numFmtId="0" fontId="23" fillId="0" borderId="19" xfId="0" applyFont="1" applyBorder="1"/>
    <xf numFmtId="171" fontId="23" fillId="0" borderId="218" xfId="0" applyNumberFormat="1" applyFont="1" applyBorder="1" applyAlignment="1">
      <alignment horizontal="center"/>
    </xf>
    <xf numFmtId="171" fontId="22" fillId="0" borderId="30" xfId="0" applyNumberFormat="1" applyFont="1" applyBorder="1" applyAlignment="1">
      <alignment horizontal="center"/>
    </xf>
    <xf numFmtId="171" fontId="9" fillId="0" borderId="31" xfId="0" applyNumberFormat="1" applyFont="1" applyBorder="1" applyAlignment="1">
      <alignment horizontal="center"/>
    </xf>
    <xf numFmtId="0" fontId="23" fillId="0" borderId="47" xfId="0" applyFont="1" applyBorder="1"/>
    <xf numFmtId="0" fontId="26" fillId="9" borderId="71" xfId="0" applyFont="1" applyFill="1" applyBorder="1"/>
    <xf numFmtId="171" fontId="26" fillId="9" borderId="220" xfId="0" applyNumberFormat="1" applyFont="1" applyFill="1" applyBorder="1" applyAlignment="1">
      <alignment horizontal="center"/>
    </xf>
    <xf numFmtId="171" fontId="26" fillId="9" borderId="69" xfId="0" applyNumberFormat="1" applyFont="1" applyFill="1" applyBorder="1" applyAlignment="1">
      <alignment horizontal="center"/>
    </xf>
    <xf numFmtId="171" fontId="23" fillId="0" borderId="192" xfId="0" applyNumberFormat="1" applyFont="1" applyBorder="1" applyAlignment="1">
      <alignment horizontal="center"/>
    </xf>
    <xf numFmtId="171" fontId="23" fillId="0" borderId="2" xfId="0" applyNumberFormat="1" applyFont="1" applyBorder="1" applyAlignment="1">
      <alignment horizontal="center"/>
    </xf>
    <xf numFmtId="171" fontId="23" fillId="0" borderId="36" xfId="0" applyNumberFormat="1" applyFont="1" applyBorder="1" applyAlignment="1">
      <alignment horizontal="center"/>
    </xf>
    <xf numFmtId="171" fontId="23" fillId="0" borderId="221" xfId="0" applyNumberFormat="1" applyFont="1" applyBorder="1" applyAlignment="1">
      <alignment horizontal="center"/>
    </xf>
    <xf numFmtId="171" fontId="23" fillId="0" borderId="222" xfId="0" applyNumberFormat="1" applyFont="1" applyBorder="1" applyAlignment="1">
      <alignment horizontal="center"/>
    </xf>
    <xf numFmtId="171" fontId="23" fillId="0" borderId="13" xfId="0" applyNumberFormat="1" applyFont="1" applyBorder="1" applyAlignment="1">
      <alignment horizontal="center"/>
    </xf>
    <xf numFmtId="171" fontId="23" fillId="0" borderId="70" xfId="0" applyNumberFormat="1" applyFont="1" applyBorder="1" applyAlignment="1">
      <alignment horizontal="center"/>
    </xf>
    <xf numFmtId="171" fontId="23" fillId="0" borderId="223" xfId="0" applyNumberFormat="1" applyFont="1" applyBorder="1" applyAlignment="1">
      <alignment horizontal="center"/>
    </xf>
    <xf numFmtId="0" fontId="26" fillId="9" borderId="95" xfId="0" applyFont="1" applyFill="1" applyBorder="1"/>
    <xf numFmtId="171" fontId="26" fillId="9" borderId="224" xfId="0" applyNumberFormat="1" applyFont="1" applyFill="1" applyBorder="1" applyAlignment="1">
      <alignment horizontal="center"/>
    </xf>
    <xf numFmtId="171" fontId="9" fillId="0" borderId="0" xfId="0" applyNumberFormat="1" applyFont="1" applyAlignment="1">
      <alignment horizontal="center"/>
    </xf>
    <xf numFmtId="171" fontId="10" fillId="0" borderId="0" xfId="0" applyNumberFormat="1" applyFont="1" applyAlignment="1">
      <alignment horizontal="center"/>
    </xf>
    <xf numFmtId="171" fontId="20" fillId="9" borderId="111" xfId="0" applyNumberFormat="1" applyFont="1" applyFill="1" applyBorder="1" applyAlignment="1">
      <alignment horizontal="center"/>
    </xf>
    <xf numFmtId="171" fontId="22" fillId="0" borderId="55" xfId="0" applyNumberFormat="1" applyFont="1" applyBorder="1" applyAlignment="1">
      <alignment horizontal="center"/>
    </xf>
    <xf numFmtId="171" fontId="22" fillId="0" borderId="103" xfId="0" applyNumberFormat="1" applyFont="1" applyBorder="1" applyAlignment="1">
      <alignment horizontal="center"/>
    </xf>
    <xf numFmtId="171" fontId="20" fillId="9" borderId="104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Fill="1"/>
    <xf numFmtId="0" fontId="31" fillId="0" borderId="0" xfId="0" applyFont="1" applyFill="1"/>
    <xf numFmtId="0" fontId="36" fillId="0" borderId="0" xfId="0" applyFont="1"/>
    <xf numFmtId="0" fontId="31" fillId="0" borderId="0" xfId="0" applyFont="1"/>
    <xf numFmtId="3" fontId="23" fillId="2" borderId="283" xfId="0" applyNumberFormat="1" applyFont="1" applyFill="1" applyBorder="1"/>
    <xf numFmtId="0" fontId="23" fillId="2" borderId="151" xfId="0" applyFont="1" applyFill="1" applyBorder="1"/>
    <xf numFmtId="0" fontId="0" fillId="0" borderId="0" xfId="0"/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center"/>
    </xf>
    <xf numFmtId="0" fontId="22" fillId="0" borderId="99" xfId="0" applyFont="1" applyBorder="1" applyAlignment="1">
      <alignment horizontal="center"/>
    </xf>
    <xf numFmtId="167" fontId="26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23" fillId="0" borderId="0" xfId="0" applyFont="1" applyFill="1" applyBorder="1" applyAlignment="1">
      <alignment horizontal="center"/>
    </xf>
    <xf numFmtId="166" fontId="2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vertical="center"/>
    </xf>
    <xf numFmtId="176" fontId="33" fillId="0" borderId="0" xfId="213" applyNumberFormat="1" applyFont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/>
    <xf numFmtId="168" fontId="9" fillId="0" borderId="0" xfId="0" applyNumberFormat="1" applyFont="1" applyBorder="1"/>
    <xf numFmtId="168" fontId="9" fillId="0" borderId="0" xfId="0" applyNumberFormat="1" applyFont="1" applyFill="1" applyBorder="1"/>
    <xf numFmtId="0" fontId="23" fillId="0" borderId="27" xfId="0" applyFont="1" applyBorder="1"/>
    <xf numFmtId="0" fontId="22" fillId="0" borderId="96" xfId="0" applyFont="1" applyBorder="1" applyAlignment="1">
      <alignment horizontal="center"/>
    </xf>
    <xf numFmtId="0" fontId="23" fillId="0" borderId="97" xfId="0" applyFont="1" applyBorder="1" applyAlignment="1">
      <alignment horizontal="center"/>
    </xf>
    <xf numFmtId="0" fontId="23" fillId="0" borderId="98" xfId="0" applyFont="1" applyBorder="1" applyAlignment="1">
      <alignment horizontal="center"/>
    </xf>
    <xf numFmtId="0" fontId="23" fillId="0" borderId="100" xfId="0" applyFont="1" applyBorder="1" applyAlignment="1">
      <alignment horizontal="center"/>
    </xf>
    <xf numFmtId="0" fontId="0" fillId="9" borderId="23" xfId="0" applyFill="1" applyBorder="1"/>
    <xf numFmtId="0" fontId="26" fillId="0" borderId="28" xfId="0" applyFont="1" applyFill="1" applyBorder="1" applyAlignment="1">
      <alignment horizontal="left" vertical="center" wrapText="1"/>
    </xf>
    <xf numFmtId="166" fontId="26" fillId="0" borderId="28" xfId="0" applyNumberFormat="1" applyFont="1" applyFill="1" applyBorder="1" applyAlignment="1">
      <alignment horizontal="center" vertical="center" wrapText="1"/>
    </xf>
    <xf numFmtId="166" fontId="26" fillId="0" borderId="0" xfId="0" applyNumberFormat="1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left"/>
    </xf>
    <xf numFmtId="166" fontId="23" fillId="0" borderId="28" xfId="0" applyNumberFormat="1" applyFont="1" applyFill="1" applyBorder="1" applyAlignment="1">
      <alignment horizontal="center" vertical="center" wrapText="1"/>
    </xf>
    <xf numFmtId="0" fontId="0" fillId="9" borderId="23" xfId="0" applyFill="1" applyBorder="1" applyAlignment="1">
      <alignment horizontal="left"/>
    </xf>
    <xf numFmtId="0" fontId="26" fillId="0" borderId="29" xfId="0" applyFont="1" applyFill="1" applyBorder="1" applyAlignment="1">
      <alignment horizontal="left" vertical="center" wrapText="1"/>
    </xf>
    <xf numFmtId="166" fontId="26" fillId="0" borderId="37" xfId="0" applyNumberFormat="1" applyFont="1" applyFill="1" applyBorder="1" applyAlignment="1">
      <alignment horizontal="center" vertical="center" wrapText="1"/>
    </xf>
    <xf numFmtId="166" fontId="26" fillId="0" borderId="33" xfId="0" applyNumberFormat="1" applyFont="1" applyFill="1" applyBorder="1" applyAlignment="1">
      <alignment horizontal="center" vertical="center" wrapText="1"/>
    </xf>
    <xf numFmtId="167" fontId="20" fillId="0" borderId="28" xfId="0" applyNumberFormat="1" applyFont="1" applyFill="1" applyBorder="1" applyAlignment="1">
      <alignment horizontal="center" vertical="center" wrapText="1"/>
    </xf>
    <xf numFmtId="167" fontId="22" fillId="0" borderId="28" xfId="0" applyNumberFormat="1" applyFont="1" applyFill="1" applyBorder="1" applyAlignment="1">
      <alignment horizontal="center" vertical="center" wrapText="1"/>
    </xf>
    <xf numFmtId="167" fontId="20" fillId="0" borderId="37" xfId="0" applyNumberFormat="1" applyFont="1" applyFill="1" applyBorder="1" applyAlignment="1">
      <alignment horizontal="center" vertical="center" wrapText="1"/>
    </xf>
    <xf numFmtId="167" fontId="20" fillId="0" borderId="0" xfId="0" applyNumberFormat="1" applyFont="1" applyFill="1" applyBorder="1" applyAlignment="1">
      <alignment horizontal="center" vertical="center" wrapText="1"/>
    </xf>
    <xf numFmtId="167" fontId="22" fillId="0" borderId="0" xfId="0" applyNumberFormat="1" applyFont="1" applyFill="1" applyBorder="1" applyAlignment="1">
      <alignment horizontal="center" vertical="center" wrapText="1"/>
    </xf>
    <xf numFmtId="167" fontId="20" fillId="0" borderId="33" xfId="0" applyNumberFormat="1" applyFont="1" applyFill="1" applyBorder="1" applyAlignment="1">
      <alignment horizontal="center" vertical="center" wrapText="1"/>
    </xf>
    <xf numFmtId="0" fontId="11" fillId="10" borderId="23" xfId="0" applyFont="1" applyFill="1" applyBorder="1" applyAlignment="1"/>
    <xf numFmtId="0" fontId="34" fillId="10" borderId="23" xfId="0" applyFont="1" applyFill="1" applyBorder="1" applyAlignment="1">
      <alignment vertical="center" wrapText="1"/>
    </xf>
    <xf numFmtId="0" fontId="9" fillId="10" borderId="14" xfId="0" applyFont="1" applyFill="1" applyBorder="1" applyAlignment="1">
      <alignment vertical="center" wrapText="1"/>
    </xf>
    <xf numFmtId="0" fontId="9" fillId="10" borderId="23" xfId="0" applyFont="1" applyFill="1" applyBorder="1" applyAlignment="1">
      <alignment vertical="center" wrapText="1"/>
    </xf>
    <xf numFmtId="166" fontId="23" fillId="10" borderId="14" xfId="0" applyNumberFormat="1" applyFont="1" applyFill="1" applyBorder="1" applyAlignment="1">
      <alignment vertical="center" wrapText="1"/>
    </xf>
    <xf numFmtId="166" fontId="23" fillId="10" borderId="23" xfId="0" applyNumberFormat="1" applyFont="1" applyFill="1" applyBorder="1" applyAlignment="1">
      <alignment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167" fontId="10" fillId="0" borderId="33" xfId="0" applyNumberFormat="1" applyFont="1" applyFill="1" applyBorder="1" applyAlignment="1">
      <alignment horizontal="center" vertical="center" wrapText="1"/>
    </xf>
    <xf numFmtId="49" fontId="22" fillId="0" borderId="99" xfId="0" applyNumberFormat="1" applyFont="1" applyBorder="1" applyAlignment="1">
      <alignment horizontal="center"/>
    </xf>
    <xf numFmtId="49" fontId="9" fillId="0" borderId="100" xfId="0" applyNumberFormat="1" applyFont="1" applyBorder="1" applyAlignment="1">
      <alignment horizontal="center"/>
    </xf>
    <xf numFmtId="0" fontId="1" fillId="2" borderId="292" xfId="1" applyFont="1" applyFill="1" applyBorder="1" applyAlignment="1">
      <alignment horizontal="center"/>
    </xf>
    <xf numFmtId="0" fontId="9" fillId="2" borderId="291" xfId="1" applyFont="1" applyFill="1" applyBorder="1" applyAlignment="1">
      <alignment horizontal="center"/>
    </xf>
    <xf numFmtId="0" fontId="9" fillId="2" borderId="290" xfId="1" applyFont="1" applyFill="1" applyBorder="1" applyAlignment="1">
      <alignment horizontal="center"/>
    </xf>
    <xf numFmtId="0" fontId="1" fillId="0" borderId="0" xfId="1"/>
    <xf numFmtId="167" fontId="1" fillId="0" borderId="0" xfId="1" applyNumberFormat="1"/>
    <xf numFmtId="0" fontId="1" fillId="0" borderId="0" xfId="1" applyBorder="1"/>
    <xf numFmtId="0" fontId="1" fillId="0" borderId="0" xfId="1"/>
    <xf numFmtId="0" fontId="9" fillId="2" borderId="0" xfId="1" applyFont="1" applyFill="1" applyAlignment="1">
      <alignment horizontal="left"/>
    </xf>
    <xf numFmtId="0" fontId="8" fillId="2" borderId="0" xfId="1" applyFont="1" applyFill="1"/>
    <xf numFmtId="0" fontId="1" fillId="2" borderId="0" xfId="1" applyFill="1"/>
    <xf numFmtId="167" fontId="1" fillId="0" borderId="0" xfId="1" applyNumberFormat="1"/>
    <xf numFmtId="0" fontId="1" fillId="0" borderId="0" xfId="1" applyBorder="1"/>
    <xf numFmtId="0" fontId="9" fillId="2" borderId="0" xfId="1" applyFont="1" applyFill="1" applyBorder="1"/>
    <xf numFmtId="3" fontId="1" fillId="0" borderId="0" xfId="1" applyNumberFormat="1" applyBorder="1"/>
    <xf numFmtId="166" fontId="9" fillId="2" borderId="36" xfId="1" applyNumberFormat="1" applyFont="1" applyFill="1" applyBorder="1" applyAlignment="1">
      <alignment horizontal="center"/>
    </xf>
    <xf numFmtId="166" fontId="23" fillId="2" borderId="36" xfId="1" applyNumberFormat="1" applyFont="1" applyFill="1" applyBorder="1" applyAlignment="1">
      <alignment horizontal="center"/>
    </xf>
    <xf numFmtId="0" fontId="9" fillId="2" borderId="237" xfId="1" applyFont="1" applyFill="1" applyBorder="1"/>
    <xf numFmtId="0" fontId="9" fillId="2" borderId="243" xfId="1" applyFont="1" applyFill="1" applyBorder="1" applyAlignment="1">
      <alignment horizontal="center"/>
    </xf>
    <xf numFmtId="3" fontId="9" fillId="2" borderId="237" xfId="1" applyNumberFormat="1" applyFont="1" applyFill="1" applyBorder="1"/>
    <xf numFmtId="0" fontId="9" fillId="2" borderId="244" xfId="1" applyFont="1" applyFill="1" applyBorder="1" applyAlignment="1">
      <alignment horizontal="center" wrapText="1"/>
    </xf>
    <xf numFmtId="0" fontId="9" fillId="2" borderId="245" xfId="1" applyFont="1" applyFill="1" applyBorder="1" applyAlignment="1">
      <alignment horizontal="center" wrapText="1"/>
    </xf>
    <xf numFmtId="166" fontId="23" fillId="2" borderId="46" xfId="1" applyNumberFormat="1" applyFont="1" applyFill="1" applyBorder="1" applyAlignment="1">
      <alignment horizontal="center"/>
    </xf>
    <xf numFmtId="166" fontId="9" fillId="2" borderId="51" xfId="1" applyNumberFormat="1" applyFont="1" applyFill="1" applyBorder="1" applyAlignment="1">
      <alignment horizontal="center"/>
    </xf>
    <xf numFmtId="166" fontId="23" fillId="2" borderId="51" xfId="1" applyNumberFormat="1" applyFont="1" applyFill="1" applyBorder="1" applyAlignment="1">
      <alignment horizontal="center"/>
    </xf>
    <xf numFmtId="166" fontId="9" fillId="2" borderId="129" xfId="1" applyNumberFormat="1" applyFont="1" applyFill="1" applyBorder="1" applyAlignment="1">
      <alignment horizontal="center"/>
    </xf>
    <xf numFmtId="9" fontId="1" fillId="0" borderId="0" xfId="3" applyFont="1"/>
    <xf numFmtId="0" fontId="9" fillId="2" borderId="242" xfId="1" applyFont="1" applyFill="1" applyBorder="1"/>
    <xf numFmtId="0" fontId="22" fillId="2" borderId="152" xfId="1" applyFont="1" applyFill="1" applyBorder="1" applyAlignment="1">
      <alignment horizontal="center" wrapText="1"/>
    </xf>
    <xf numFmtId="0" fontId="9" fillId="2" borderId="150" xfId="1" applyFont="1" applyFill="1" applyBorder="1" applyAlignment="1">
      <alignment horizontal="center" wrapText="1"/>
    </xf>
    <xf numFmtId="3" fontId="22" fillId="2" borderId="0" xfId="1" applyNumberFormat="1" applyFont="1" applyFill="1" applyAlignment="1">
      <alignment horizontal="center"/>
    </xf>
    <xf numFmtId="166" fontId="9" fillId="2" borderId="227" xfId="1" applyNumberFormat="1" applyFont="1" applyFill="1" applyBorder="1" applyAlignment="1">
      <alignment horizontal="center"/>
    </xf>
    <xf numFmtId="166" fontId="9" fillId="2" borderId="151" xfId="1" applyNumberFormat="1" applyFont="1" applyFill="1" applyBorder="1" applyAlignment="1">
      <alignment horizontal="center"/>
    </xf>
    <xf numFmtId="166" fontId="9" fillId="2" borderId="46" xfId="1" applyNumberFormat="1" applyFont="1" applyFill="1" applyBorder="1" applyAlignment="1">
      <alignment horizontal="center"/>
    </xf>
    <xf numFmtId="173" fontId="1" fillId="0" borderId="0" xfId="3" applyNumberFormat="1" applyFont="1"/>
    <xf numFmtId="0" fontId="9" fillId="2" borderId="288" xfId="1" applyFont="1" applyFill="1" applyBorder="1" applyAlignment="1">
      <alignment horizontal="left"/>
    </xf>
    <xf numFmtId="3" fontId="20" fillId="2" borderId="45" xfId="1" applyNumberFormat="1" applyFont="1" applyFill="1" applyBorder="1" applyAlignment="1">
      <alignment horizontal="center"/>
    </xf>
    <xf numFmtId="166" fontId="9" fillId="2" borderId="229" xfId="1" applyNumberFormat="1" applyFont="1" applyFill="1" applyBorder="1" applyAlignment="1">
      <alignment horizontal="center"/>
    </xf>
    <xf numFmtId="166" fontId="9" fillId="2" borderId="146" xfId="1" applyNumberFormat="1" applyFont="1" applyFill="1" applyBorder="1" applyAlignment="1">
      <alignment horizontal="center"/>
    </xf>
    <xf numFmtId="0" fontId="10" fillId="2" borderId="289" xfId="1" applyFont="1" applyFill="1" applyBorder="1"/>
    <xf numFmtId="3" fontId="20" fillId="2" borderId="47" xfId="1" applyNumberFormat="1" applyFont="1" applyFill="1" applyBorder="1" applyAlignment="1">
      <alignment horizontal="center"/>
    </xf>
    <xf numFmtId="166" fontId="10" fillId="2" borderId="236" xfId="1" applyNumberFormat="1" applyFont="1" applyFill="1" applyBorder="1" applyAlignment="1">
      <alignment horizontal="center"/>
    </xf>
    <xf numFmtId="166" fontId="10" fillId="2" borderId="241" xfId="1" applyNumberFormat="1" applyFont="1" applyFill="1" applyBorder="1" applyAlignment="1">
      <alignment horizontal="center"/>
    </xf>
    <xf numFmtId="166" fontId="10" fillId="2" borderId="70" xfId="1" applyNumberFormat="1" applyFont="1" applyFill="1" applyBorder="1" applyAlignment="1">
      <alignment horizontal="center"/>
    </xf>
    <xf numFmtId="3" fontId="20" fillId="2" borderId="48" xfId="1" applyNumberFormat="1" applyFont="1" applyFill="1" applyBorder="1" applyAlignment="1">
      <alignment horizontal="center"/>
    </xf>
    <xf numFmtId="1" fontId="20" fillId="2" borderId="45" xfId="1" applyNumberFormat="1" applyFont="1" applyFill="1" applyBorder="1" applyAlignment="1">
      <alignment horizontal="center"/>
    </xf>
    <xf numFmtId="2" fontId="1" fillId="0" borderId="0" xfId="1" applyNumberFormat="1"/>
    <xf numFmtId="0" fontId="1" fillId="0" borderId="0" xfId="1"/>
    <xf numFmtId="0" fontId="1" fillId="0" borderId="0" xfId="1" applyFill="1"/>
    <xf numFmtId="0" fontId="9" fillId="2" borderId="0" xfId="1" applyFont="1" applyFill="1"/>
    <xf numFmtId="0" fontId="9" fillId="2" borderId="0" xfId="1" applyFont="1" applyFill="1" applyAlignment="1">
      <alignment horizontal="left"/>
    </xf>
    <xf numFmtId="166" fontId="9" fillId="2" borderId="0" xfId="1" applyNumberFormat="1" applyFont="1" applyFill="1" applyBorder="1" applyAlignment="1">
      <alignment horizontal="center"/>
    </xf>
    <xf numFmtId="0" fontId="1" fillId="2" borderId="0" xfId="1" applyFill="1"/>
    <xf numFmtId="174" fontId="20" fillId="2" borderId="0" xfId="1" applyNumberFormat="1" applyFont="1" applyFill="1" applyBorder="1" applyAlignment="1">
      <alignment horizontal="center"/>
    </xf>
    <xf numFmtId="0" fontId="1" fillId="0" borderId="0" xfId="1" applyBorder="1"/>
    <xf numFmtId="0" fontId="9" fillId="2" borderId="0" xfId="1" applyFont="1" applyFill="1" applyBorder="1"/>
    <xf numFmtId="0" fontId="9" fillId="0" borderId="0" xfId="1" applyFont="1"/>
    <xf numFmtId="0" fontId="5" fillId="2" borderId="0" xfId="1" applyFont="1" applyFill="1" applyBorder="1"/>
    <xf numFmtId="0" fontId="9" fillId="0" borderId="0" xfId="1" applyFont="1" applyBorder="1"/>
    <xf numFmtId="0" fontId="9" fillId="2" borderId="235" xfId="1" applyFont="1" applyFill="1" applyBorder="1" applyAlignment="1">
      <alignment horizontal="center"/>
    </xf>
    <xf numFmtId="174" fontId="1" fillId="0" borderId="0" xfId="1" applyNumberFormat="1"/>
    <xf numFmtId="166" fontId="9" fillId="0" borderId="230" xfId="1" applyNumberFormat="1" applyFont="1" applyFill="1" applyBorder="1" applyAlignment="1">
      <alignment horizontal="center"/>
    </xf>
    <xf numFmtId="0" fontId="109" fillId="2" borderId="236" xfId="1" applyFont="1" applyFill="1" applyBorder="1"/>
    <xf numFmtId="0" fontId="10" fillId="3" borderId="238" xfId="1" applyFont="1" applyFill="1" applyBorder="1"/>
    <xf numFmtId="0" fontId="9" fillId="2" borderId="46" xfId="1" applyFont="1" applyFill="1" applyBorder="1"/>
    <xf numFmtId="0" fontId="10" fillId="3" borderId="46" xfId="1" applyFont="1" applyFill="1" applyBorder="1"/>
    <xf numFmtId="171" fontId="9" fillId="3" borderId="46" xfId="1" applyNumberFormat="1" applyFont="1" applyFill="1" applyBorder="1" applyAlignment="1">
      <alignment horizontal="left"/>
    </xf>
    <xf numFmtId="166" fontId="9" fillId="0" borderId="52" xfId="1" applyNumberFormat="1" applyFont="1" applyFill="1" applyBorder="1" applyAlignment="1">
      <alignment horizontal="center"/>
    </xf>
    <xf numFmtId="174" fontId="20" fillId="0" borderId="239" xfId="1" applyNumberFormat="1" applyFont="1" applyFill="1" applyBorder="1" applyAlignment="1">
      <alignment horizontal="center"/>
    </xf>
    <xf numFmtId="174" fontId="22" fillId="0" borderId="51" xfId="1" applyNumberFormat="1" applyFont="1" applyFill="1" applyBorder="1" applyAlignment="1">
      <alignment horizontal="center"/>
    </xf>
    <xf numFmtId="174" fontId="20" fillId="0" borderId="51" xfId="1" applyNumberFormat="1" applyFont="1" applyFill="1" applyBorder="1" applyAlignment="1">
      <alignment horizontal="center"/>
    </xf>
    <xf numFmtId="17" fontId="22" fillId="2" borderId="241" xfId="1" applyNumberFormat="1" applyFont="1" applyFill="1" applyBorder="1" applyAlignment="1">
      <alignment horizontal="center" vertical="center" wrapText="1"/>
    </xf>
    <xf numFmtId="0" fontId="9" fillId="2" borderId="242" xfId="1" applyFont="1" applyFill="1" applyBorder="1" applyAlignment="1">
      <alignment horizontal="center"/>
    </xf>
    <xf numFmtId="166" fontId="9" fillId="2" borderId="51" xfId="1" applyNumberFormat="1" applyFont="1" applyFill="1" applyBorder="1" applyAlignment="1">
      <alignment horizontal="center"/>
    </xf>
    <xf numFmtId="166" fontId="9" fillId="2" borderId="129" xfId="1" applyNumberFormat="1" applyFont="1" applyFill="1" applyBorder="1" applyAlignment="1">
      <alignment horizontal="center"/>
    </xf>
    <xf numFmtId="166" fontId="9" fillId="2" borderId="151" xfId="1" applyNumberFormat="1" applyFont="1" applyFill="1" applyBorder="1" applyAlignment="1">
      <alignment horizontal="center"/>
    </xf>
    <xf numFmtId="0" fontId="1" fillId="2" borderId="150" xfId="1" applyFill="1" applyBorder="1"/>
    <xf numFmtId="0" fontId="9" fillId="2" borderId="231" xfId="1" applyFont="1" applyFill="1" applyBorder="1" applyAlignment="1">
      <alignment horizontal="center"/>
    </xf>
    <xf numFmtId="0" fontId="4" fillId="2" borderId="240" xfId="1" applyFont="1" applyFill="1" applyBorder="1"/>
    <xf numFmtId="17" fontId="22" fillId="2" borderId="48" xfId="1" applyNumberFormat="1" applyFont="1" applyFill="1" applyBorder="1" applyAlignment="1">
      <alignment horizontal="center" vertical="center" wrapText="1"/>
    </xf>
    <xf numFmtId="0" fontId="10" fillId="2" borderId="52" xfId="1" applyFont="1" applyFill="1" applyBorder="1"/>
    <xf numFmtId="174" fontId="20" fillId="2" borderId="28" xfId="1" applyNumberFormat="1" applyFont="1" applyFill="1" applyBorder="1" applyAlignment="1">
      <alignment horizontal="center"/>
    </xf>
    <xf numFmtId="0" fontId="23" fillId="2" borderId="52" xfId="1" applyFont="1" applyFill="1" applyBorder="1"/>
    <xf numFmtId="0" fontId="26" fillId="2" borderId="52" xfId="1" applyFont="1" applyFill="1" applyBorder="1"/>
    <xf numFmtId="174" fontId="22" fillId="2" borderId="28" xfId="1" applyNumberFormat="1" applyFont="1" applyFill="1" applyBorder="1" applyAlignment="1">
      <alignment horizontal="center"/>
    </xf>
    <xf numFmtId="0" fontId="10" fillId="2" borderId="228" xfId="1" applyFont="1" applyFill="1" applyBorder="1"/>
    <xf numFmtId="174" fontId="20" fillId="2" borderId="283" xfId="1" applyNumberFormat="1" applyFont="1" applyFill="1" applyBorder="1" applyAlignment="1">
      <alignment horizontal="center"/>
    </xf>
    <xf numFmtId="0" fontId="26" fillId="2" borderId="229" xfId="1" applyFont="1" applyFill="1" applyBorder="1"/>
    <xf numFmtId="174" fontId="22" fillId="2" borderId="129" xfId="1" applyNumberFormat="1" applyFont="1" applyFill="1" applyBorder="1" applyAlignment="1">
      <alignment horizontal="center"/>
    </xf>
    <xf numFmtId="17" fontId="9" fillId="2" borderId="241" xfId="1" applyNumberFormat="1" applyFont="1" applyFill="1" applyBorder="1" applyAlignment="1">
      <alignment horizontal="center" vertical="center" wrapText="1"/>
    </xf>
    <xf numFmtId="17" fontId="9" fillId="2" borderId="52" xfId="1" applyNumberFormat="1" applyFont="1" applyFill="1" applyBorder="1" applyAlignment="1">
      <alignment horizontal="center" vertical="center" wrapText="1"/>
    </xf>
    <xf numFmtId="166" fontId="9" fillId="0" borderId="228" xfId="1" applyNumberFormat="1" applyFont="1" applyFill="1" applyBorder="1" applyAlignment="1">
      <alignment horizontal="center"/>
    </xf>
    <xf numFmtId="171" fontId="9" fillId="0" borderId="52" xfId="1" applyNumberFormat="1" applyFont="1" applyFill="1" applyBorder="1" applyAlignment="1">
      <alignment horizontal="center"/>
    </xf>
    <xf numFmtId="0" fontId="10" fillId="3" borderId="230" xfId="1" applyFont="1" applyFill="1" applyBorder="1"/>
    <xf numFmtId="0" fontId="1" fillId="0" borderId="129" xfId="1" applyBorder="1"/>
    <xf numFmtId="0" fontId="10" fillId="3" borderId="227" xfId="1" applyFont="1" applyFill="1" applyBorder="1"/>
    <xf numFmtId="174" fontId="20" fillId="0" borderId="151" xfId="1" applyNumberFormat="1" applyFont="1" applyFill="1" applyBorder="1" applyAlignment="1">
      <alignment horizontal="center"/>
    </xf>
    <xf numFmtId="0" fontId="1" fillId="0" borderId="0" xfId="1"/>
    <xf numFmtId="0" fontId="1" fillId="0" borderId="0" xfId="1"/>
    <xf numFmtId="0" fontId="9" fillId="2" borderId="0" xfId="1" applyFont="1" applyFill="1"/>
    <xf numFmtId="0" fontId="1" fillId="2" borderId="0" xfId="1" applyFill="1"/>
    <xf numFmtId="0" fontId="23" fillId="0" borderId="0" xfId="1" applyFont="1" applyFill="1"/>
    <xf numFmtId="0" fontId="1" fillId="0" borderId="0" xfId="231" applyFill="1" applyBorder="1"/>
    <xf numFmtId="0" fontId="9" fillId="2" borderId="46" xfId="1" applyFont="1" applyFill="1" applyBorder="1" applyAlignment="1">
      <alignment horizontal="left"/>
    </xf>
    <xf numFmtId="0" fontId="23" fillId="2" borderId="236" xfId="1" applyFont="1" applyFill="1" applyBorder="1" applyAlignment="1">
      <alignment horizontal="left"/>
    </xf>
    <xf numFmtId="0" fontId="10" fillId="2" borderId="229" xfId="1" applyFont="1" applyFill="1" applyBorder="1" applyAlignment="1">
      <alignment horizontal="left"/>
    </xf>
    <xf numFmtId="0" fontId="9" fillId="2" borderId="235" xfId="1" applyFont="1" applyFill="1" applyBorder="1" applyAlignment="1">
      <alignment horizontal="center"/>
    </xf>
    <xf numFmtId="0" fontId="9" fillId="2" borderId="156" xfId="1" applyFont="1" applyFill="1" applyBorder="1" applyAlignment="1">
      <alignment horizontal="center"/>
    </xf>
    <xf numFmtId="0" fontId="83" fillId="0" borderId="0" xfId="231" applyFont="1" applyFill="1"/>
    <xf numFmtId="0" fontId="22" fillId="2" borderId="235" xfId="1" applyFont="1" applyFill="1" applyBorder="1" applyAlignment="1">
      <alignment horizontal="center" wrapText="1"/>
    </xf>
    <xf numFmtId="0" fontId="1" fillId="0" borderId="235" xfId="231" applyBorder="1"/>
    <xf numFmtId="0" fontId="1" fillId="0" borderId="156" xfId="231" applyBorder="1"/>
    <xf numFmtId="0" fontId="1" fillId="0" borderId="283" xfId="231" applyBorder="1"/>
    <xf numFmtId="0" fontId="9" fillId="2" borderId="153" xfId="1" applyFont="1" applyFill="1" applyBorder="1" applyAlignment="1">
      <alignment horizontal="center"/>
    </xf>
    <xf numFmtId="0" fontId="1" fillId="0" borderId="231" xfId="231" applyBorder="1"/>
    <xf numFmtId="0" fontId="1" fillId="0" borderId="150" xfId="231" applyBorder="1"/>
    <xf numFmtId="0" fontId="9" fillId="2" borderId="244" xfId="1" applyFont="1" applyFill="1" applyBorder="1" applyAlignment="1">
      <alignment horizontal="center" wrapText="1"/>
    </xf>
    <xf numFmtId="0" fontId="9" fillId="2" borderId="245" xfId="1" applyFont="1" applyFill="1" applyBorder="1" applyAlignment="1">
      <alignment horizontal="center" wrapText="1"/>
    </xf>
    <xf numFmtId="0" fontId="22" fillId="2" borderId="246" xfId="1" applyFont="1" applyFill="1" applyBorder="1" applyAlignment="1">
      <alignment horizontal="center" wrapText="1"/>
    </xf>
    <xf numFmtId="3" fontId="20" fillId="0" borderId="151" xfId="1" applyNumberFormat="1" applyFont="1" applyBorder="1" applyAlignment="1">
      <alignment horizontal="center"/>
    </xf>
    <xf numFmtId="3" fontId="20" fillId="0" borderId="51" xfId="1" applyNumberFormat="1" applyFont="1" applyBorder="1" applyAlignment="1">
      <alignment horizontal="center"/>
    </xf>
    <xf numFmtId="3" fontId="20" fillId="0" borderId="129" xfId="1" applyNumberFormat="1" applyFont="1" applyBorder="1" applyAlignment="1">
      <alignment horizontal="center"/>
    </xf>
    <xf numFmtId="0" fontId="9" fillId="2" borderId="287" xfId="1" applyFont="1" applyFill="1" applyBorder="1" applyAlignment="1">
      <alignment horizontal="center" wrapText="1"/>
    </xf>
    <xf numFmtId="167" fontId="23" fillId="0" borderId="151" xfId="3" applyNumberFormat="1" applyFont="1" applyBorder="1" applyAlignment="1">
      <alignment horizontal="center"/>
    </xf>
    <xf numFmtId="167" fontId="23" fillId="0" borderId="51" xfId="3" applyNumberFormat="1" applyFont="1" applyBorder="1" applyAlignment="1">
      <alignment horizontal="center"/>
    </xf>
    <xf numFmtId="167" fontId="23" fillId="0" borderId="129" xfId="3" applyNumberFormat="1" applyFont="1" applyBorder="1" applyAlignment="1">
      <alignment horizontal="center"/>
    </xf>
    <xf numFmtId="0" fontId="9" fillId="3" borderId="80" xfId="1" applyFont="1" applyFill="1" applyBorder="1" applyAlignment="1">
      <alignment horizontal="center"/>
    </xf>
    <xf numFmtId="0" fontId="9" fillId="3" borderId="81" xfId="1" applyFont="1" applyFill="1" applyBorder="1" applyAlignment="1">
      <alignment horizontal="center"/>
    </xf>
    <xf numFmtId="0" fontId="9" fillId="3" borderId="82" xfId="1" applyFont="1" applyFill="1" applyBorder="1" applyAlignment="1">
      <alignment horizontal="center"/>
    </xf>
    <xf numFmtId="3" fontId="0" fillId="0" borderId="0" xfId="0" quotePrefix="1" applyNumberFormat="1"/>
    <xf numFmtId="0" fontId="164" fillId="0" borderId="170" xfId="1" applyFont="1" applyBorder="1" applyAlignment="1">
      <alignment horizontal="center" vertical="center"/>
    </xf>
    <xf numFmtId="0" fontId="164" fillId="3" borderId="301" xfId="1" applyFont="1" applyFill="1" applyBorder="1" applyAlignment="1">
      <alignment horizontal="center" vertical="center" wrapText="1"/>
    </xf>
    <xf numFmtId="0" fontId="164" fillId="0" borderId="0" xfId="1" applyFont="1"/>
    <xf numFmtId="0" fontId="164" fillId="0" borderId="0" xfId="1" applyFont="1" applyBorder="1"/>
    <xf numFmtId="0" fontId="164" fillId="0" borderId="156" xfId="1" applyFont="1" applyBorder="1" applyAlignment="1">
      <alignment horizontal="center"/>
    </xf>
    <xf numFmtId="167" fontId="164" fillId="0" borderId="0" xfId="1" applyNumberFormat="1" applyFont="1" applyAlignment="1">
      <alignment horizontal="center"/>
    </xf>
    <xf numFmtId="0" fontId="164" fillId="0" borderId="305" xfId="1" applyFont="1" applyBorder="1" applyAlignment="1">
      <alignment horizontal="center" vertical="center"/>
    </xf>
    <xf numFmtId="0" fontId="164" fillId="3" borderId="57" xfId="1" applyFont="1" applyFill="1" applyBorder="1" applyAlignment="1">
      <alignment horizontal="center" vertical="center" wrapText="1"/>
    </xf>
    <xf numFmtId="0" fontId="1" fillId="0" borderId="0" xfId="1"/>
    <xf numFmtId="0" fontId="173" fillId="3" borderId="0" xfId="1" applyFont="1" applyFill="1"/>
    <xf numFmtId="0" fontId="168" fillId="3" borderId="0" xfId="1" applyFont="1" applyFill="1"/>
    <xf numFmtId="0" fontId="164" fillId="3" borderId="0" xfId="1" applyFont="1" applyFill="1" applyBorder="1"/>
    <xf numFmtId="0" fontId="164" fillId="3" borderId="0" xfId="1" applyFont="1" applyFill="1" applyBorder="1" applyAlignment="1">
      <alignment horizontal="right"/>
    </xf>
    <xf numFmtId="0" fontId="165" fillId="3" borderId="0" xfId="1" applyFont="1" applyFill="1" applyBorder="1"/>
    <xf numFmtId="0" fontId="165" fillId="0" borderId="0" xfId="1" applyFont="1" applyFill="1" applyBorder="1"/>
    <xf numFmtId="0" fontId="164" fillId="3" borderId="93" xfId="1" applyFont="1" applyFill="1" applyBorder="1" applyAlignment="1">
      <alignment horizontal="center"/>
    </xf>
    <xf numFmtId="0" fontId="164" fillId="3" borderId="24" xfId="1" applyFont="1" applyFill="1" applyBorder="1" applyAlignment="1">
      <alignment horizontal="center" wrapText="1"/>
    </xf>
    <xf numFmtId="0" fontId="164" fillId="3" borderId="24" xfId="1" applyFont="1" applyFill="1" applyBorder="1" applyAlignment="1">
      <alignment horizontal="center" vertical="center"/>
    </xf>
    <xf numFmtId="0" fontId="174" fillId="3" borderId="24" xfId="1" applyFont="1" applyFill="1" applyBorder="1" applyAlignment="1">
      <alignment horizontal="center" vertical="center"/>
    </xf>
    <xf numFmtId="0" fontId="164" fillId="3" borderId="0" xfId="1" applyFont="1" applyFill="1" applyBorder="1" applyAlignment="1">
      <alignment horizontal="center"/>
    </xf>
    <xf numFmtId="0" fontId="169" fillId="3" borderId="61" xfId="1" applyFont="1" applyFill="1" applyBorder="1" applyAlignment="1">
      <alignment horizontal="left" wrapText="1" indent="1"/>
    </xf>
    <xf numFmtId="167" fontId="169" fillId="3" borderId="25" xfId="1" applyNumberFormat="1" applyFont="1" applyFill="1" applyBorder="1" applyAlignment="1">
      <alignment horizontal="center"/>
    </xf>
    <xf numFmtId="167" fontId="175" fillId="3" borderId="25" xfId="1" applyNumberFormat="1" applyFont="1" applyFill="1" applyBorder="1" applyAlignment="1">
      <alignment horizontal="center"/>
    </xf>
    <xf numFmtId="167" fontId="169" fillId="3" borderId="0" xfId="1" applyNumberFormat="1" applyFont="1" applyFill="1" applyBorder="1"/>
    <xf numFmtId="0" fontId="164" fillId="3" borderId="61" xfId="1" applyFont="1" applyFill="1" applyBorder="1" applyAlignment="1">
      <alignment horizontal="left" indent="1"/>
    </xf>
    <xf numFmtId="167" fontId="164" fillId="3" borderId="25" xfId="1" applyNumberFormat="1" applyFont="1" applyFill="1" applyBorder="1" applyAlignment="1">
      <alignment horizontal="center"/>
    </xf>
    <xf numFmtId="167" fontId="174" fillId="3" borderId="25" xfId="1" applyNumberFormat="1" applyFont="1" applyFill="1" applyBorder="1" applyAlignment="1">
      <alignment horizontal="center"/>
    </xf>
    <xf numFmtId="167" fontId="164" fillId="3" borderId="0" xfId="1" applyNumberFormat="1" applyFont="1" applyFill="1" applyBorder="1" applyAlignment="1">
      <alignment horizontal="center"/>
    </xf>
    <xf numFmtId="167" fontId="164" fillId="3" borderId="0" xfId="1" applyNumberFormat="1" applyFont="1" applyFill="1" applyBorder="1"/>
    <xf numFmtId="0" fontId="164" fillId="3" borderId="61" xfId="1" applyFont="1" applyFill="1" applyBorder="1" applyAlignment="1">
      <alignment horizontal="left" wrapText="1" indent="1"/>
    </xf>
    <xf numFmtId="0" fontId="169" fillId="3" borderId="62" xfId="1" applyFont="1" applyFill="1" applyBorder="1"/>
    <xf numFmtId="167" fontId="169" fillId="3" borderId="26" xfId="1" applyNumberFormat="1" applyFont="1" applyFill="1" applyBorder="1" applyAlignment="1">
      <alignment horizontal="center"/>
    </xf>
    <xf numFmtId="167" fontId="175" fillId="3" borderId="26" xfId="1" applyNumberFormat="1" applyFont="1" applyFill="1" applyBorder="1" applyAlignment="1">
      <alignment horizontal="center"/>
    </xf>
    <xf numFmtId="167" fontId="164" fillId="3" borderId="0" xfId="1" applyNumberFormat="1" applyFont="1" applyFill="1"/>
    <xf numFmtId="0" fontId="164" fillId="3" borderId="0" xfId="1" applyFont="1" applyFill="1"/>
    <xf numFmtId="0" fontId="165" fillId="3" borderId="0" xfId="1" applyFont="1" applyFill="1"/>
    <xf numFmtId="172" fontId="165" fillId="3" borderId="0" xfId="1" applyNumberFormat="1" applyFont="1" applyFill="1"/>
    <xf numFmtId="0" fontId="164" fillId="3" borderId="302" xfId="1" applyFont="1" applyFill="1" applyBorder="1" applyAlignment="1">
      <alignment horizontal="center" wrapText="1"/>
    </xf>
    <xf numFmtId="167" fontId="169" fillId="3" borderId="303" xfId="1" applyNumberFormat="1" applyFont="1" applyFill="1" applyBorder="1" applyAlignment="1">
      <alignment horizontal="center"/>
    </xf>
    <xf numFmtId="0" fontId="165" fillId="0" borderId="303" xfId="1" applyFont="1" applyFill="1" applyBorder="1"/>
    <xf numFmtId="167" fontId="164" fillId="3" borderId="303" xfId="1" applyNumberFormat="1" applyFont="1" applyFill="1" applyBorder="1" applyAlignment="1">
      <alignment horizontal="center"/>
    </xf>
    <xf numFmtId="167" fontId="169" fillId="3" borderId="304" xfId="1" applyNumberFormat="1" applyFont="1" applyFill="1" applyBorder="1" applyAlignment="1">
      <alignment horizontal="center"/>
    </xf>
    <xf numFmtId="0" fontId="1" fillId="0" borderId="0" xfId="1"/>
    <xf numFmtId="0" fontId="164" fillId="3" borderId="0" xfId="1" applyFont="1" applyFill="1" applyBorder="1"/>
    <xf numFmtId="0" fontId="105" fillId="0" borderId="0" xfId="1" applyFont="1" applyBorder="1"/>
    <xf numFmtId="0" fontId="164" fillId="0" borderId="0" xfId="1" applyFont="1" applyBorder="1"/>
    <xf numFmtId="2" fontId="164" fillId="3" borderId="0" xfId="1" applyNumberFormat="1" applyFont="1" applyFill="1" applyBorder="1" applyAlignment="1">
      <alignment horizontal="right"/>
    </xf>
    <xf numFmtId="0" fontId="105" fillId="3" borderId="28" xfId="1" applyFont="1" applyFill="1" applyBorder="1" applyAlignment="1">
      <alignment wrapText="1"/>
    </xf>
    <xf numFmtId="167" fontId="178" fillId="0" borderId="2" xfId="1" applyNumberFormat="1" applyFont="1" applyFill="1" applyBorder="1"/>
    <xf numFmtId="0" fontId="164" fillId="3" borderId="28" xfId="1" applyFont="1" applyFill="1" applyBorder="1"/>
    <xf numFmtId="0" fontId="105" fillId="0" borderId="2" xfId="1" applyFont="1" applyFill="1" applyBorder="1" applyAlignment="1">
      <alignment horizontal="right"/>
    </xf>
    <xf numFmtId="0" fontId="177" fillId="0" borderId="2" xfId="1" applyFont="1" applyFill="1" applyBorder="1" applyAlignment="1">
      <alignment horizontal="right"/>
    </xf>
    <xf numFmtId="167" fontId="105" fillId="0" borderId="2" xfId="1" applyNumberFormat="1" applyFont="1" applyFill="1" applyBorder="1"/>
    <xf numFmtId="167" fontId="177" fillId="0" borderId="2" xfId="1" applyNumberFormat="1" applyFont="1" applyFill="1" applyBorder="1"/>
    <xf numFmtId="0" fontId="164" fillId="3" borderId="29" xfId="1" applyFont="1" applyFill="1" applyBorder="1"/>
    <xf numFmtId="167" fontId="105" fillId="0" borderId="3" xfId="1" applyNumberFormat="1" applyFont="1" applyFill="1" applyBorder="1"/>
    <xf numFmtId="167" fontId="177" fillId="0" borderId="3" xfId="1" applyNumberFormat="1" applyFont="1" applyFill="1" applyBorder="1"/>
    <xf numFmtId="1" fontId="164" fillId="3" borderId="0" xfId="1" applyNumberFormat="1" applyFont="1" applyFill="1" applyBorder="1" applyAlignment="1">
      <alignment wrapText="1"/>
    </xf>
    <xf numFmtId="167" fontId="165" fillId="0" borderId="0" xfId="1" applyNumberFormat="1" applyFont="1"/>
    <xf numFmtId="166" fontId="178" fillId="3" borderId="169" xfId="1" applyNumberFormat="1" applyFont="1" applyFill="1" applyBorder="1"/>
    <xf numFmtId="166" fontId="204" fillId="3" borderId="169" xfId="1" applyNumberFormat="1" applyFont="1" applyFill="1" applyBorder="1"/>
    <xf numFmtId="166" fontId="204" fillId="3" borderId="300" xfId="1" applyNumberFormat="1" applyFont="1" applyFill="1" applyBorder="1"/>
    <xf numFmtId="0" fontId="164" fillId="3" borderId="306" xfId="1" applyFont="1" applyFill="1" applyBorder="1" applyAlignment="1">
      <alignment horizontal="center" wrapText="1"/>
    </xf>
    <xf numFmtId="0" fontId="164" fillId="3" borderId="14" xfId="1" applyFont="1" applyFill="1" applyBorder="1" applyAlignment="1">
      <alignment horizontal="center" wrapText="1"/>
    </xf>
    <xf numFmtId="0" fontId="171" fillId="2" borderId="0" xfId="1" applyFont="1" applyFill="1"/>
    <xf numFmtId="0" fontId="165" fillId="2" borderId="0" xfId="1" applyFont="1" applyFill="1" applyBorder="1"/>
    <xf numFmtId="0" fontId="170" fillId="2" borderId="0" xfId="1" applyFont="1" applyFill="1" applyBorder="1" applyAlignment="1">
      <alignment horizontal="center"/>
    </xf>
    <xf numFmtId="0" fontId="1" fillId="0" borderId="0" xfId="1"/>
    <xf numFmtId="0" fontId="164" fillId="3" borderId="0" xfId="1" applyFont="1" applyFill="1" applyBorder="1"/>
    <xf numFmtId="0" fontId="165" fillId="3" borderId="0" xfId="1" applyFont="1" applyFill="1" applyBorder="1"/>
    <xf numFmtId="0" fontId="164" fillId="3" borderId="0" xfId="1" applyFont="1" applyFill="1"/>
    <xf numFmtId="0" fontId="164" fillId="3" borderId="28" xfId="1" applyFont="1" applyFill="1" applyBorder="1"/>
    <xf numFmtId="0" fontId="164" fillId="3" borderId="54" xfId="1" applyFont="1" applyFill="1" applyBorder="1"/>
    <xf numFmtId="0" fontId="164" fillId="3" borderId="48" xfId="1" applyFont="1" applyFill="1" applyBorder="1"/>
    <xf numFmtId="0" fontId="164" fillId="3" borderId="13" xfId="1" applyFont="1" applyFill="1" applyBorder="1" applyAlignment="1">
      <alignment horizontal="center"/>
    </xf>
    <xf numFmtId="0" fontId="174" fillId="3" borderId="13" xfId="1" applyFont="1" applyFill="1" applyBorder="1" applyAlignment="1">
      <alignment horizontal="center"/>
    </xf>
    <xf numFmtId="3" fontId="164" fillId="3" borderId="2" xfId="1" applyNumberFormat="1" applyFont="1" applyFill="1" applyBorder="1" applyAlignment="1">
      <alignment horizontal="center"/>
    </xf>
    <xf numFmtId="3" fontId="174" fillId="3" borderId="2" xfId="1" applyNumberFormat="1" applyFont="1" applyFill="1" applyBorder="1" applyAlignment="1">
      <alignment horizontal="center"/>
    </xf>
    <xf numFmtId="166" fontId="164" fillId="3" borderId="2" xfId="1" applyNumberFormat="1" applyFont="1" applyFill="1" applyBorder="1" applyAlignment="1">
      <alignment horizontal="center"/>
    </xf>
    <xf numFmtId="167" fontId="164" fillId="3" borderId="2" xfId="1" applyNumberFormat="1" applyFont="1" applyFill="1" applyBorder="1" applyAlignment="1">
      <alignment horizontal="center"/>
    </xf>
    <xf numFmtId="167" fontId="174" fillId="3" borderId="2" xfId="1" applyNumberFormat="1" applyFont="1" applyFill="1" applyBorder="1" applyAlignment="1">
      <alignment horizontal="center"/>
    </xf>
    <xf numFmtId="0" fontId="169" fillId="3" borderId="29" xfId="1" applyFont="1" applyFill="1" applyBorder="1"/>
    <xf numFmtId="3" fontId="169" fillId="3" borderId="3" xfId="1" applyNumberFormat="1" applyFont="1" applyFill="1" applyBorder="1" applyAlignment="1">
      <alignment horizontal="center"/>
    </xf>
    <xf numFmtId="3" fontId="175" fillId="3" borderId="3" xfId="1" applyNumberFormat="1" applyFont="1" applyFill="1" applyBorder="1" applyAlignment="1">
      <alignment horizontal="center"/>
    </xf>
    <xf numFmtId="166" fontId="169" fillId="3" borderId="3" xfId="1" applyNumberFormat="1" applyFont="1" applyFill="1" applyBorder="1" applyAlignment="1">
      <alignment horizontal="center"/>
    </xf>
    <xf numFmtId="167" fontId="169" fillId="3" borderId="3" xfId="1" applyNumberFormat="1" applyFont="1" applyFill="1" applyBorder="1" applyAlignment="1">
      <alignment horizontal="center"/>
    </xf>
    <xf numFmtId="167" fontId="175" fillId="3" borderId="3" xfId="1" applyNumberFormat="1" applyFont="1" applyFill="1" applyBorder="1" applyAlignment="1">
      <alignment horizontal="center"/>
    </xf>
    <xf numFmtId="3" fontId="164" fillId="3" borderId="0" xfId="1" applyNumberFormat="1" applyFont="1" applyFill="1" applyBorder="1"/>
    <xf numFmtId="3" fontId="174" fillId="3" borderId="0" xfId="1" applyNumberFormat="1" applyFont="1" applyFill="1" applyBorder="1"/>
    <xf numFmtId="0" fontId="164" fillId="3" borderId="307" xfId="1" applyFont="1" applyFill="1" applyBorder="1" applyAlignment="1">
      <alignment horizontal="center"/>
    </xf>
    <xf numFmtId="166" fontId="164" fillId="3" borderId="308" xfId="1" applyNumberFormat="1" applyFont="1" applyFill="1" applyBorder="1" applyAlignment="1">
      <alignment horizontal="center"/>
    </xf>
    <xf numFmtId="166" fontId="169" fillId="3" borderId="309" xfId="1" applyNumberFormat="1" applyFont="1" applyFill="1" applyBorder="1" applyAlignment="1">
      <alignment horizontal="center"/>
    </xf>
    <xf numFmtId="3" fontId="1" fillId="0" borderId="0" xfId="0" quotePrefix="1" applyNumberFormat="1" applyFont="1"/>
    <xf numFmtId="3" fontId="1" fillId="2" borderId="0" xfId="0" quotePrefix="1" applyNumberFormat="1" applyFont="1" applyFill="1"/>
    <xf numFmtId="0" fontId="1" fillId="0" borderId="0" xfId="0" quotePrefix="1" applyFont="1"/>
    <xf numFmtId="0" fontId="1" fillId="0" borderId="0" xfId="1"/>
    <xf numFmtId="0" fontId="165" fillId="0" borderId="0" xfId="1" applyFont="1" applyFill="1"/>
    <xf numFmtId="0" fontId="164" fillId="3" borderId="0" xfId="1" applyFont="1" applyFill="1" applyBorder="1"/>
    <xf numFmtId="0" fontId="164" fillId="3" borderId="0" xfId="1" applyFont="1" applyFill="1" applyBorder="1" applyAlignment="1">
      <alignment horizontal="right"/>
    </xf>
    <xf numFmtId="0" fontId="165" fillId="3" borderId="0" xfId="1" applyFont="1" applyFill="1" applyBorder="1"/>
    <xf numFmtId="0" fontId="165" fillId="0" borderId="0" xfId="1" applyFont="1" applyFill="1" applyBorder="1"/>
    <xf numFmtId="167" fontId="164" fillId="3" borderId="0" xfId="1" applyNumberFormat="1" applyFont="1" applyFill="1" applyBorder="1" applyAlignment="1">
      <alignment horizontal="center"/>
    </xf>
    <xf numFmtId="167" fontId="164" fillId="3" borderId="0" xfId="1" applyNumberFormat="1" applyFont="1" applyFill="1"/>
    <xf numFmtId="0" fontId="164" fillId="3" borderId="0" xfId="1" applyFont="1" applyFill="1"/>
    <xf numFmtId="0" fontId="165" fillId="3" borderId="0" xfId="1" applyFont="1" applyFill="1"/>
    <xf numFmtId="0" fontId="165" fillId="0" borderId="0" xfId="1" applyFont="1"/>
    <xf numFmtId="0" fontId="164" fillId="3" borderId="28" xfId="1" applyFont="1" applyFill="1" applyBorder="1"/>
    <xf numFmtId="0" fontId="164" fillId="3" borderId="29" xfId="1" applyFont="1" applyFill="1" applyBorder="1"/>
    <xf numFmtId="166" fontId="164" fillId="3" borderId="2" xfId="1" applyNumberFormat="1" applyFont="1" applyFill="1" applyBorder="1" applyAlignment="1">
      <alignment horizontal="center"/>
    </xf>
    <xf numFmtId="0" fontId="164" fillId="3" borderId="54" xfId="1" applyFont="1" applyFill="1" applyBorder="1" applyAlignment="1">
      <alignment horizontal="center"/>
    </xf>
    <xf numFmtId="0" fontId="164" fillId="3" borderId="8" xfId="1" applyFont="1" applyFill="1" applyBorder="1" applyAlignment="1">
      <alignment horizontal="center" vertical="center" wrapText="1"/>
    </xf>
    <xf numFmtId="0" fontId="174" fillId="3" borderId="8" xfId="1" applyFont="1" applyFill="1" applyBorder="1" applyAlignment="1">
      <alignment horizontal="center" vertical="center" wrapText="1"/>
    </xf>
    <xf numFmtId="0" fontId="164" fillId="3" borderId="30" xfId="1" applyFont="1" applyFill="1" applyBorder="1" applyAlignment="1">
      <alignment horizontal="center" vertical="center" wrapText="1"/>
    </xf>
    <xf numFmtId="16" fontId="165" fillId="0" borderId="0" xfId="1" applyNumberFormat="1" applyFont="1"/>
    <xf numFmtId="0" fontId="164" fillId="3" borderId="48" xfId="1" applyFont="1" applyFill="1" applyBorder="1" applyAlignment="1">
      <alignment horizontal="center"/>
    </xf>
    <xf numFmtId="0" fontId="164" fillId="3" borderId="12" xfId="1" applyFont="1" applyFill="1" applyBorder="1" applyAlignment="1">
      <alignment horizontal="center" vertical="center"/>
    </xf>
    <xf numFmtId="16" fontId="165" fillId="0" borderId="0" xfId="1" applyNumberFormat="1" applyFont="1" applyBorder="1"/>
    <xf numFmtId="0" fontId="164" fillId="3" borderId="28" xfId="1" applyFont="1" applyFill="1" applyBorder="1" applyAlignment="1">
      <alignment wrapText="1"/>
    </xf>
    <xf numFmtId="165" fontId="105" fillId="3" borderId="2" xfId="214" applyNumberFormat="1" applyFont="1" applyFill="1" applyBorder="1" applyAlignment="1">
      <alignment horizontal="center"/>
    </xf>
    <xf numFmtId="165" fontId="174" fillId="3" borderId="2" xfId="214" applyNumberFormat="1" applyFont="1" applyFill="1" applyBorder="1" applyAlignment="1">
      <alignment horizontal="center"/>
    </xf>
    <xf numFmtId="165" fontId="105" fillId="3" borderId="28" xfId="214" applyNumberFormat="1" applyFont="1" applyFill="1" applyBorder="1" applyAlignment="1">
      <alignment horizontal="center"/>
    </xf>
    <xf numFmtId="0" fontId="165" fillId="0" borderId="0" xfId="1" applyFont="1" applyBorder="1"/>
    <xf numFmtId="165" fontId="105" fillId="3" borderId="3" xfId="214" applyNumberFormat="1" applyFont="1" applyFill="1" applyBorder="1" applyAlignment="1">
      <alignment horizontal="center"/>
    </xf>
    <xf numFmtId="165" fontId="174" fillId="3" borderId="3" xfId="214" applyNumberFormat="1" applyFont="1" applyFill="1" applyBorder="1" applyAlignment="1">
      <alignment horizontal="center"/>
    </xf>
    <xf numFmtId="165" fontId="105" fillId="3" borderId="29" xfId="214" applyNumberFormat="1" applyFont="1" applyFill="1" applyBorder="1" applyAlignment="1">
      <alignment horizontal="center"/>
    </xf>
    <xf numFmtId="0" fontId="172" fillId="3" borderId="0" xfId="1" applyFont="1" applyFill="1"/>
    <xf numFmtId="165" fontId="174" fillId="3" borderId="0" xfId="214" applyNumberFormat="1" applyFont="1" applyFill="1" applyBorder="1" applyAlignment="1">
      <alignment horizontal="center"/>
    </xf>
    <xf numFmtId="3" fontId="165" fillId="3" borderId="0" xfId="1" applyNumberFormat="1" applyFont="1" applyFill="1" applyBorder="1"/>
    <xf numFmtId="3" fontId="165" fillId="0" borderId="0" xfId="1" applyNumberFormat="1" applyFont="1" applyBorder="1"/>
    <xf numFmtId="166" fontId="164" fillId="3" borderId="145" xfId="1" applyNumberFormat="1" applyFont="1" applyFill="1" applyBorder="1" applyAlignment="1">
      <alignment horizontal="center"/>
    </xf>
    <xf numFmtId="0" fontId="164" fillId="3" borderId="296" xfId="1" applyFont="1" applyFill="1" applyBorder="1" applyAlignment="1">
      <alignment horizontal="center" vertical="center" wrapText="1"/>
    </xf>
    <xf numFmtId="165" fontId="164" fillId="3" borderId="297" xfId="214" applyNumberFormat="1" applyFont="1" applyFill="1" applyBorder="1" applyAlignment="1">
      <alignment horizontal="center"/>
    </xf>
    <xf numFmtId="165" fontId="164" fillId="3" borderId="298" xfId="214" applyNumberFormat="1" applyFont="1" applyFill="1" applyBorder="1" applyAlignment="1">
      <alignment horizontal="center"/>
    </xf>
    <xf numFmtId="0" fontId="164" fillId="3" borderId="299" xfId="1" applyFont="1" applyFill="1" applyBorder="1" applyAlignment="1">
      <alignment horizontal="center" vertical="center" wrapText="1"/>
    </xf>
    <xf numFmtId="0" fontId="9" fillId="3" borderId="83" xfId="1" applyFont="1" applyFill="1" applyBorder="1" applyAlignment="1">
      <alignment horizontal="center"/>
    </xf>
    <xf numFmtId="0" fontId="9" fillId="3" borderId="84" xfId="1" applyFont="1" applyFill="1" applyBorder="1" applyAlignment="1">
      <alignment horizontal="center"/>
    </xf>
    <xf numFmtId="0" fontId="9" fillId="3" borderId="85" xfId="1" applyFont="1" applyFill="1" applyBorder="1" applyAlignment="1">
      <alignment horizontal="center"/>
    </xf>
    <xf numFmtId="0" fontId="9" fillId="3" borderId="86" xfId="1" applyFont="1" applyFill="1" applyBorder="1" applyAlignment="1">
      <alignment horizontal="center"/>
    </xf>
    <xf numFmtId="0" fontId="9" fillId="3" borderId="88" xfId="1" applyFont="1" applyFill="1" applyBorder="1" applyAlignment="1">
      <alignment horizontal="center"/>
    </xf>
    <xf numFmtId="0" fontId="9" fillId="3" borderId="89" xfId="1" applyFont="1" applyFill="1" applyBorder="1" applyAlignment="1">
      <alignment horizontal="center"/>
    </xf>
    <xf numFmtId="0" fontId="9" fillId="3" borderId="90" xfId="1" applyFont="1" applyFill="1" applyBorder="1" applyAlignment="1">
      <alignment horizontal="center"/>
    </xf>
    <xf numFmtId="0" fontId="1" fillId="0" borderId="0" xfId="1"/>
    <xf numFmtId="0" fontId="1" fillId="3" borderId="0" xfId="1" applyFill="1"/>
    <xf numFmtId="0" fontId="7" fillId="0" borderId="0" xfId="1" applyFont="1"/>
    <xf numFmtId="0" fontId="9" fillId="3" borderId="0" xfId="1" applyFont="1" applyFill="1" applyAlignment="1">
      <alignment horizontal="right"/>
    </xf>
    <xf numFmtId="3" fontId="10" fillId="3" borderId="28" xfId="1" applyNumberFormat="1" applyFont="1" applyFill="1" applyBorder="1"/>
    <xf numFmtId="0" fontId="9" fillId="3" borderId="12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left"/>
    </xf>
    <xf numFmtId="0" fontId="1" fillId="3" borderId="0" xfId="1" applyFill="1" applyBorder="1"/>
    <xf numFmtId="0" fontId="9" fillId="3" borderId="28" xfId="1" applyFont="1" applyFill="1" applyBorder="1" applyAlignment="1">
      <alignment horizontal="center"/>
    </xf>
    <xf numFmtId="0" fontId="10" fillId="3" borderId="28" xfId="1" applyFont="1" applyFill="1" applyBorder="1"/>
    <xf numFmtId="0" fontId="9" fillId="3" borderId="28" xfId="1" applyFont="1" applyFill="1" applyBorder="1"/>
    <xf numFmtId="0" fontId="9" fillId="3" borderId="48" xfId="1" applyFont="1" applyFill="1" applyBorder="1"/>
    <xf numFmtId="0" fontId="10" fillId="3" borderId="87" xfId="1" applyFont="1" applyFill="1" applyBorder="1"/>
    <xf numFmtId="0" fontId="9" fillId="3" borderId="2" xfId="1" applyFont="1" applyFill="1" applyBorder="1"/>
    <xf numFmtId="0" fontId="10" fillId="3" borderId="0" xfId="1" applyFont="1" applyFill="1" applyBorder="1"/>
    <xf numFmtId="0" fontId="9" fillId="3" borderId="125" xfId="1" applyFont="1" applyFill="1" applyBorder="1"/>
    <xf numFmtId="0" fontId="10" fillId="3" borderId="29" xfId="1" applyFont="1" applyFill="1" applyBorder="1"/>
    <xf numFmtId="0" fontId="22" fillId="3" borderId="48" xfId="1" applyFont="1" applyFill="1" applyBorder="1" applyAlignment="1">
      <alignment horizontal="center"/>
    </xf>
    <xf numFmtId="0" fontId="22" fillId="3" borderId="47" xfId="1" applyFont="1" applyFill="1" applyBorder="1" applyAlignment="1">
      <alignment horizontal="center"/>
    </xf>
    <xf numFmtId="3" fontId="22" fillId="3" borderId="28" xfId="1" applyNumberFormat="1" applyFont="1" applyFill="1" applyBorder="1" applyAlignment="1">
      <alignment horizontal="center"/>
    </xf>
    <xf numFmtId="3" fontId="9" fillId="3" borderId="2" xfId="1" applyNumberFormat="1" applyFont="1" applyFill="1" applyBorder="1" applyAlignment="1">
      <alignment horizontal="center"/>
    </xf>
    <xf numFmtId="3" fontId="20" fillId="3" borderId="0" xfId="1" applyNumberFormat="1" applyFont="1" applyFill="1" applyBorder="1" applyAlignment="1">
      <alignment horizontal="center"/>
    </xf>
    <xf numFmtId="3" fontId="10" fillId="3" borderId="91" xfId="1" applyNumberFormat="1" applyFont="1" applyFill="1" applyBorder="1" applyAlignment="1">
      <alignment horizontal="center"/>
    </xf>
    <xf numFmtId="3" fontId="20" fillId="3" borderId="87" xfId="1" applyNumberFormat="1" applyFont="1" applyFill="1" applyBorder="1" applyAlignment="1">
      <alignment horizontal="center"/>
    </xf>
    <xf numFmtId="3" fontId="20" fillId="3" borderId="92" xfId="1" applyNumberFormat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0" fontId="22" fillId="3" borderId="28" xfId="1" applyFont="1" applyFill="1" applyBorder="1" applyAlignment="1">
      <alignment horizontal="center"/>
    </xf>
    <xf numFmtId="0" fontId="20" fillId="3" borderId="0" xfId="1" applyFont="1" applyFill="1" applyBorder="1" applyAlignment="1">
      <alignment horizontal="center"/>
    </xf>
    <xf numFmtId="3" fontId="10" fillId="3" borderId="3" xfId="1" applyNumberFormat="1" applyFont="1" applyFill="1" applyBorder="1" applyAlignment="1">
      <alignment horizontal="center"/>
    </xf>
    <xf numFmtId="3" fontId="20" fillId="3" borderId="29" xfId="1" applyNumberFormat="1" applyFont="1" applyFill="1" applyBorder="1" applyAlignment="1">
      <alignment horizontal="center"/>
    </xf>
    <xf numFmtId="3" fontId="20" fillId="3" borderId="49" xfId="1" applyNumberFormat="1" applyFont="1" applyFill="1" applyBorder="1" applyAlignment="1">
      <alignment horizontal="center"/>
    </xf>
    <xf numFmtId="0" fontId="1" fillId="0" borderId="0" xfId="1"/>
    <xf numFmtId="0" fontId="1" fillId="3" borderId="0" xfId="1" applyFill="1"/>
    <xf numFmtId="0" fontId="7" fillId="0" borderId="0" xfId="1" applyFont="1" applyAlignment="1">
      <alignment horizontal="center" wrapText="1"/>
    </xf>
    <xf numFmtId="0" fontId="9" fillId="3" borderId="0" xfId="1" applyFont="1" applyFill="1" applyAlignment="1">
      <alignment horizontal="right"/>
    </xf>
    <xf numFmtId="0" fontId="9" fillId="3" borderId="0" xfId="1" applyFont="1" applyFill="1" applyAlignment="1">
      <alignment horizontal="left"/>
    </xf>
    <xf numFmtId="0" fontId="7" fillId="3" borderId="0" xfId="1" applyFont="1" applyFill="1" applyBorder="1" applyAlignment="1">
      <alignment horizontal="left" wrapText="1"/>
    </xf>
    <xf numFmtId="0" fontId="9" fillId="3" borderId="12" xfId="1" applyFont="1" applyFill="1" applyBorder="1" applyAlignment="1">
      <alignment horizontal="center"/>
    </xf>
    <xf numFmtId="0" fontId="9" fillId="3" borderId="28" xfId="1" applyFont="1" applyFill="1" applyBorder="1" applyAlignment="1">
      <alignment horizontal="center"/>
    </xf>
    <xf numFmtId="0" fontId="10" fillId="3" borderId="28" xfId="1" applyFont="1" applyFill="1" applyBorder="1"/>
    <xf numFmtId="0" fontId="9" fillId="3" borderId="28" xfId="1" applyFont="1" applyFill="1" applyBorder="1"/>
    <xf numFmtId="0" fontId="11" fillId="3" borderId="28" xfId="1" applyFont="1" applyFill="1" applyBorder="1"/>
    <xf numFmtId="0" fontId="9" fillId="3" borderId="48" xfId="1" applyFont="1" applyFill="1" applyBorder="1"/>
    <xf numFmtId="0" fontId="9" fillId="3" borderId="54" xfId="1" applyFont="1" applyFill="1" applyBorder="1"/>
    <xf numFmtId="0" fontId="9" fillId="3" borderId="29" xfId="1" applyFont="1" applyFill="1" applyBorder="1"/>
    <xf numFmtId="0" fontId="22" fillId="3" borderId="48" xfId="1" applyFont="1" applyFill="1" applyBorder="1" applyAlignment="1">
      <alignment horizontal="center"/>
    </xf>
    <xf numFmtId="0" fontId="22" fillId="3" borderId="47" xfId="1" applyFont="1" applyFill="1" applyBorder="1" applyAlignment="1">
      <alignment horizontal="center"/>
    </xf>
    <xf numFmtId="3" fontId="10" fillId="3" borderId="2" xfId="1" applyNumberFormat="1" applyFont="1" applyFill="1" applyBorder="1" applyAlignment="1">
      <alignment horizontal="center"/>
    </xf>
    <xf numFmtId="3" fontId="22" fillId="3" borderId="28" xfId="1" applyNumberFormat="1" applyFont="1" applyFill="1" applyBorder="1" applyAlignment="1">
      <alignment horizontal="center"/>
    </xf>
    <xf numFmtId="3" fontId="22" fillId="3" borderId="0" xfId="1" applyNumberFormat="1" applyFont="1" applyFill="1" applyBorder="1" applyAlignment="1">
      <alignment horizontal="center"/>
    </xf>
    <xf numFmtId="3" fontId="9" fillId="3" borderId="2" xfId="1" applyNumberFormat="1" applyFont="1" applyFill="1" applyBorder="1" applyAlignment="1">
      <alignment horizontal="center"/>
    </xf>
    <xf numFmtId="3" fontId="11" fillId="3" borderId="2" xfId="1" applyNumberFormat="1" applyFont="1" applyFill="1" applyBorder="1" applyAlignment="1">
      <alignment horizontal="center"/>
    </xf>
    <xf numFmtId="3" fontId="98" fillId="3" borderId="28" xfId="1" applyNumberFormat="1" applyFont="1" applyFill="1" applyBorder="1" applyAlignment="1">
      <alignment horizontal="center"/>
    </xf>
    <xf numFmtId="3" fontId="98" fillId="3" borderId="0" xfId="1" applyNumberFormat="1" applyFont="1" applyFill="1" applyBorder="1" applyAlignment="1">
      <alignment horizontal="center"/>
    </xf>
    <xf numFmtId="3" fontId="9" fillId="3" borderId="3" xfId="1" applyNumberFormat="1" applyFont="1" applyFill="1" applyBorder="1" applyAlignment="1">
      <alignment horizontal="center"/>
    </xf>
    <xf numFmtId="3" fontId="22" fillId="3" borderId="29" xfId="1" applyNumberFormat="1" applyFont="1" applyFill="1" applyBorder="1" applyAlignment="1">
      <alignment horizontal="center"/>
    </xf>
    <xf numFmtId="3" fontId="22" fillId="3" borderId="49" xfId="1" applyNumberFormat="1" applyFont="1" applyFill="1" applyBorder="1" applyAlignment="1">
      <alignment horizontal="center"/>
    </xf>
    <xf numFmtId="3" fontId="20" fillId="3" borderId="0" xfId="1" applyNumberFormat="1" applyFont="1" applyFill="1" applyBorder="1" applyAlignment="1">
      <alignment horizontal="center"/>
    </xf>
    <xf numFmtId="3" fontId="20" fillId="3" borderId="28" xfId="1" applyNumberFormat="1" applyFont="1" applyFill="1" applyBorder="1" applyAlignment="1">
      <alignment horizontal="center"/>
    </xf>
    <xf numFmtId="0" fontId="1" fillId="3" borderId="0" xfId="1" applyFill="1"/>
    <xf numFmtId="0" fontId="9" fillId="3" borderId="0" xfId="1" applyFont="1" applyFill="1" applyAlignment="1">
      <alignment horizontal="right"/>
    </xf>
    <xf numFmtId="0" fontId="9" fillId="3" borderId="12" xfId="1" applyFont="1" applyFill="1" applyBorder="1" applyAlignment="1">
      <alignment horizontal="center"/>
    </xf>
    <xf numFmtId="0" fontId="9" fillId="3" borderId="28" xfId="1" applyFont="1" applyFill="1" applyBorder="1" applyAlignment="1">
      <alignment horizontal="center"/>
    </xf>
    <xf numFmtId="0" fontId="9" fillId="3" borderId="87" xfId="1" applyFont="1" applyFill="1" applyBorder="1"/>
    <xf numFmtId="0" fontId="10" fillId="3" borderId="28" xfId="1" applyFont="1" applyFill="1" applyBorder="1"/>
    <xf numFmtId="0" fontId="9" fillId="3" borderId="28" xfId="1" applyFont="1" applyFill="1" applyBorder="1"/>
    <xf numFmtId="0" fontId="11" fillId="3" borderId="28" xfId="1" applyFont="1" applyFill="1" applyBorder="1"/>
    <xf numFmtId="0" fontId="9" fillId="3" borderId="0" xfId="1" applyFont="1" applyFill="1" applyBorder="1"/>
    <xf numFmtId="0" fontId="1" fillId="3" borderId="0" xfId="1" applyFont="1" applyFill="1" applyBorder="1"/>
    <xf numFmtId="0" fontId="9" fillId="3" borderId="54" xfId="1" applyFont="1" applyFill="1" applyBorder="1"/>
    <xf numFmtId="0" fontId="9" fillId="3" borderId="29" xfId="1" applyFont="1" applyFill="1" applyBorder="1"/>
    <xf numFmtId="3" fontId="10" fillId="3" borderId="2" xfId="1" applyNumberFormat="1" applyFont="1" applyFill="1" applyBorder="1" applyAlignment="1">
      <alignment horizontal="center"/>
    </xf>
    <xf numFmtId="3" fontId="22" fillId="3" borderId="28" xfId="1" applyNumberFormat="1" applyFont="1" applyFill="1" applyBorder="1" applyAlignment="1">
      <alignment horizontal="center"/>
    </xf>
    <xf numFmtId="3" fontId="22" fillId="3" borderId="0" xfId="1" applyNumberFormat="1" applyFont="1" applyFill="1" applyBorder="1" applyAlignment="1">
      <alignment horizontal="center"/>
    </xf>
    <xf numFmtId="3" fontId="9" fillId="3" borderId="2" xfId="1" applyNumberFormat="1" applyFont="1" applyFill="1" applyBorder="1" applyAlignment="1">
      <alignment horizontal="center"/>
    </xf>
    <xf numFmtId="3" fontId="11" fillId="3" borderId="2" xfId="1" applyNumberFormat="1" applyFont="1" applyFill="1" applyBorder="1" applyAlignment="1">
      <alignment horizontal="center"/>
    </xf>
    <xf numFmtId="3" fontId="98" fillId="3" borderId="28" xfId="1" applyNumberFormat="1" applyFont="1" applyFill="1" applyBorder="1" applyAlignment="1">
      <alignment horizontal="center"/>
    </xf>
    <xf numFmtId="3" fontId="98" fillId="3" borderId="0" xfId="1" applyNumberFormat="1" applyFont="1" applyFill="1" applyBorder="1" applyAlignment="1">
      <alignment horizontal="center"/>
    </xf>
    <xf numFmtId="3" fontId="9" fillId="3" borderId="3" xfId="1" applyNumberFormat="1" applyFont="1" applyFill="1" applyBorder="1" applyAlignment="1">
      <alignment horizontal="center"/>
    </xf>
    <xf numFmtId="3" fontId="22" fillId="3" borderId="29" xfId="1" applyNumberFormat="1" applyFont="1" applyFill="1" applyBorder="1" applyAlignment="1">
      <alignment horizontal="center"/>
    </xf>
    <xf numFmtId="3" fontId="22" fillId="3" borderId="49" xfId="1" applyNumberFormat="1" applyFont="1" applyFill="1" applyBorder="1" applyAlignment="1">
      <alignment horizontal="center"/>
    </xf>
    <xf numFmtId="3" fontId="20" fillId="3" borderId="0" xfId="1" applyNumberFormat="1" applyFont="1" applyFill="1" applyBorder="1" applyAlignment="1">
      <alignment horizontal="center"/>
    </xf>
    <xf numFmtId="3" fontId="20" fillId="3" borderId="28" xfId="1" applyNumberFormat="1" applyFont="1" applyFill="1" applyBorder="1" applyAlignment="1">
      <alignment horizontal="center"/>
    </xf>
    <xf numFmtId="0" fontId="22" fillId="3" borderId="15" xfId="1" applyFont="1" applyFill="1" applyBorder="1" applyAlignment="1">
      <alignment horizontal="center"/>
    </xf>
    <xf numFmtId="0" fontId="22" fillId="3" borderId="23" xfId="1" applyFont="1" applyFill="1" applyBorder="1" applyAlignment="1">
      <alignment horizontal="center"/>
    </xf>
  </cellXfs>
  <cellStyles count="349">
    <cellStyle name="_AnnéeCentrée" xfId="307" xr:uid="{819018D3-577B-402A-A039-291C4A16554D}"/>
    <cellStyle name="_DonnéeCentrée" xfId="10" xr:uid="{00000000-0005-0000-0000-000000000000}"/>
    <cellStyle name="_DonnéeCentrée 10" xfId="339" xr:uid="{04C1C25B-08B3-455E-ACCD-3A2A0E3BAA6C}"/>
    <cellStyle name="_DonnéeCentrée 2" xfId="104" xr:uid="{00000000-0005-0000-0000-000001000000}"/>
    <cellStyle name="_DonnéeCentrée 3" xfId="111" xr:uid="{00000000-0005-0000-0000-000002000000}"/>
    <cellStyle name="_DonnéeCentrée 4" xfId="119" xr:uid="{00000000-0005-0000-0000-000003000000}"/>
    <cellStyle name="_DonnéeCentrée 5" xfId="127" xr:uid="{00000000-0005-0000-0000-000004000000}"/>
    <cellStyle name="_DonnéeCentrée 6" xfId="137" xr:uid="{00000000-0005-0000-0000-000005000000}"/>
    <cellStyle name="_DonnéeCentrée 7" xfId="139" xr:uid="{00000000-0005-0000-0000-000006000000}"/>
    <cellStyle name="_DonnéeCentrée 8" xfId="308" xr:uid="{55CDFFE8-09E8-4909-BF01-762BE0E5F7CB}"/>
    <cellStyle name="_DonnéeCentrée 9" xfId="333" xr:uid="{F41B381E-E93D-4B44-836E-549C7E72FE13}"/>
    <cellStyle name="_DonnéeGrasCentrée" xfId="11" xr:uid="{00000000-0005-0000-0000-000007000000}"/>
    <cellStyle name="_DonnéeGrasCentrée 2" xfId="106" xr:uid="{00000000-0005-0000-0000-000008000000}"/>
    <cellStyle name="_DonnéeGrasCentrée 3" xfId="113" xr:uid="{00000000-0005-0000-0000-000009000000}"/>
    <cellStyle name="_DonnéeGrasCentrée 4" xfId="121" xr:uid="{00000000-0005-0000-0000-00000A000000}"/>
    <cellStyle name="_DonnéeGrasCentrée 5" xfId="128" xr:uid="{00000000-0005-0000-0000-00000B000000}"/>
    <cellStyle name="_DonnéeGrasCentrée 6" xfId="138" xr:uid="{00000000-0005-0000-0000-00000C000000}"/>
    <cellStyle name="_DonnéeGrasCentrée 7" xfId="140" xr:uid="{00000000-0005-0000-0000-00000D000000}"/>
    <cellStyle name="_DonnéeGrasCentrée 8" xfId="332" xr:uid="{55334780-99AD-48A8-BDD4-977928C978E7}"/>
    <cellStyle name="_Renvoi" xfId="309" xr:uid="{3C76A9F7-10A7-4FA4-8F3B-A4CE4DE18C45}"/>
    <cellStyle name="_Renvoi 2" xfId="335" xr:uid="{B7E64EF5-C84A-4696-A026-3E2EC1F51D06}"/>
    <cellStyle name="_Source" xfId="310" xr:uid="{739AB984-7F39-43BB-BD8B-936015ABDA09}"/>
    <cellStyle name="_Source 2" xfId="336" xr:uid="{D960D460-D307-46DE-94A9-07B0689E9BDD}"/>
    <cellStyle name="_TêteLigneCentrée" xfId="311" xr:uid="{47D1FA48-E884-4EC1-9482-1EF30C337EEA}"/>
    <cellStyle name="_TêteLigneCentrée 2" xfId="330" xr:uid="{76DC80B8-6217-470E-8976-7077D2E5EDA9}"/>
    <cellStyle name="_TêteLigneGauche" xfId="201" xr:uid="{D1163BD8-656A-4A7F-8FC8-0574C5CA3AE3}"/>
    <cellStyle name="_TêteLigneGauche 2" xfId="329" xr:uid="{CD95A5D2-5BA1-4800-90B8-9216934CCB64}"/>
    <cellStyle name="_TêteLigneGauche 3" xfId="337" xr:uid="{4F2003BF-35E3-4CE3-8F23-59055D303F23}"/>
    <cellStyle name="_TêteLigneGaucheDont" xfId="312" xr:uid="{AADB278C-C3A3-4B58-A033-F4BAA14935BE}"/>
    <cellStyle name="_TêteLigneGaucheDont 2" xfId="328" xr:uid="{E0050182-36B6-402B-BB11-990DC51D711C}"/>
    <cellStyle name="_TêteLigneGaucheDontDont" xfId="313" xr:uid="{821CE782-0656-419B-AAD5-25C6918F6D01}"/>
    <cellStyle name="_TêteLigneGaucheDontDont 2" xfId="327" xr:uid="{74088BEF-D171-4F3D-98F4-9C52AF4B120F}"/>
    <cellStyle name="_TêteLigneGaucheRetrait" xfId="314" xr:uid="{A6EB2A02-D2DE-405A-AE22-873AC6D92006}"/>
    <cellStyle name="_TêteLigneGaucheRetrait 2" xfId="326" xr:uid="{501FC12E-4549-4BE7-A89E-E48900DDE522}"/>
    <cellStyle name="_TêteLigneGrasCentrée" xfId="315" xr:uid="{8DCA2AF8-B3AD-402F-8221-0358A089F7BB}"/>
    <cellStyle name="_TêteLigneGrasCentrée 2" xfId="325" xr:uid="{A1FE7CF4-3FF9-4B0C-8EBC-814404E1B2C4}"/>
    <cellStyle name="_TêteLigneGrasGauche" xfId="202" xr:uid="{7C611B4B-0E63-4595-BFF3-862F8D25C8AD}"/>
    <cellStyle name="_TêteLigneGrasGauche 2" xfId="324" xr:uid="{DBA72CB7-9353-4809-98E7-943C11E8831A}"/>
    <cellStyle name="_TêtièreColonne" xfId="316" xr:uid="{A77CFBFE-EFF7-44E7-860D-6CBC4521B311}"/>
    <cellStyle name="_TêtièreColonne 2" xfId="323" xr:uid="{224E8660-1D6E-49A4-8954-9F84CAF1F950}"/>
    <cellStyle name="_TitreTablo" xfId="317" xr:uid="{030CAE41-7FE0-4723-9C44-4507F5472F40}"/>
    <cellStyle name="_TitreTablo 2" xfId="322" xr:uid="{E39FDCB0-1880-4FFE-AEFA-A71C2FAB92DE}"/>
    <cellStyle name="_TitreTabloGras" xfId="318" xr:uid="{9B032C8B-F0AE-41E5-AE53-1A41C7D3EDBE}"/>
    <cellStyle name="_TitreTabloGras 2" xfId="338" xr:uid="{5742ACC6-1567-47AE-8188-EAE778D57FDF}"/>
    <cellStyle name="_Unité" xfId="319" xr:uid="{430D3F7A-C234-460A-9F0E-5057619A9B5F}"/>
    <cellStyle name="20 % - Accent1 2" xfId="258" xr:uid="{DDDA6C58-7F77-4762-B94E-8BD4EFFA2701}"/>
    <cellStyle name="20 % - Accent2 2" xfId="257" xr:uid="{23B1C1CC-FF42-4607-8B54-1C365C0F1E32}"/>
    <cellStyle name="20 % - Accent3 2" xfId="256" xr:uid="{A81160D6-CD3D-4D81-90CC-F950D9A2136A}"/>
    <cellStyle name="20 % - Accent4 2" xfId="245" xr:uid="{E4DF6E96-655E-4AD5-935E-555428C05D0C}"/>
    <cellStyle name="20 % - Accent5 2" xfId="255" xr:uid="{21668A53-3719-42B4-A68F-F250EB32749E}"/>
    <cellStyle name="20 % - Accent6 2" xfId="254" xr:uid="{E6420F3D-E883-4121-AB23-FA51449BC51B}"/>
    <cellStyle name="40 % - Accent1 2" xfId="253" xr:uid="{0B67D279-BFF6-4B45-ACDF-7131CA6DEE04}"/>
    <cellStyle name="40 % - Accent2 2" xfId="252" xr:uid="{3AD884E9-E48F-437F-80F5-6382163D3030}"/>
    <cellStyle name="40 % - Accent3 2" xfId="264" xr:uid="{7967B07D-D8D9-4878-B17D-57259BD9232A}"/>
    <cellStyle name="40 % - Accent4 2" xfId="251" xr:uid="{A9E909DF-B7F3-4506-9D1B-713C7161D2E8}"/>
    <cellStyle name="40 % - Accent5 2" xfId="250" xr:uid="{73F203FC-E58E-4568-8501-7A3C92597B8C}"/>
    <cellStyle name="40 % - Accent6 2" xfId="259" xr:uid="{482DEA3C-9EC6-4551-9C7F-22F6B12AA505}"/>
    <cellStyle name="60 % - Accent1 2" xfId="249" xr:uid="{C2F21370-D4D7-4B0C-B1D6-62F11FD5F5A6}"/>
    <cellStyle name="60 % - Accent2 2" xfId="248" xr:uid="{D76471CF-35C4-48B8-AFA0-F231405D8470}"/>
    <cellStyle name="60 % - Accent3 2" xfId="247" xr:uid="{762C14D4-DF72-4A28-980D-6DCE40B28658}"/>
    <cellStyle name="60 % - Accent4 2" xfId="246" xr:uid="{7ABF692F-98FE-4505-9D94-326AA92372F3}"/>
    <cellStyle name="60 % - Accent5 2" xfId="261" xr:uid="{5D577C38-E700-4902-96BB-07E78CEFF6DF}"/>
    <cellStyle name="60 % - Accent6 2" xfId="262" xr:uid="{F2164F11-6767-45D7-B6FB-FEA2E5CCF503}"/>
    <cellStyle name="Accent1 2" xfId="263" xr:uid="{8770D5D9-5013-4631-8A56-F1396AEF205C}"/>
    <cellStyle name="Accent2 2" xfId="265" xr:uid="{C62A5874-3310-4F84-A8B8-804128AED376}"/>
    <cellStyle name="Accent3 2" xfId="266" xr:uid="{82D7D5DB-A893-4818-AAF8-F9FF4D3E3F3C}"/>
    <cellStyle name="Accent4 2" xfId="267" xr:uid="{D252017D-A774-44CC-8F6B-477EF9E70989}"/>
    <cellStyle name="Accent5 2" xfId="268" xr:uid="{925E0891-6134-4880-B23B-232249131CD5}"/>
    <cellStyle name="Accent6 2" xfId="269" xr:uid="{D4591214-DF64-4BCD-86B8-BA2E686A12E6}"/>
    <cellStyle name="Avertissement 2" xfId="270" xr:uid="{02D65721-5E32-41E3-9EBC-D8E50939D1FE}"/>
    <cellStyle name="bilans texte" xfId="291" xr:uid="{10282295-0A1E-4EEE-AF68-A72614C08388}"/>
    <cellStyle name="Body" xfId="179" xr:uid="{00000000-0005-0000-0000-00000E000000}"/>
    <cellStyle name="Body 2" xfId="203" xr:uid="{CE4A3957-8B8C-4162-97DB-DD6D1D013496}"/>
    <cellStyle name="Calcul 2" xfId="271" xr:uid="{E0731E76-C35D-4E0B-A98C-962ECEADA50E}"/>
    <cellStyle name="Calcul 3" xfId="343" xr:uid="{86E3EF48-0EA9-464E-B341-E084689522CB}"/>
    <cellStyle name="Cellule liée 2" xfId="272" xr:uid="{ECC12939-9F06-451D-BEB8-7FD2725BCB18}"/>
    <cellStyle name="Comma 2" xfId="204" xr:uid="{98F8E40F-AB1D-4D76-95FC-5B45E785F0E7}"/>
    <cellStyle name="Commentaire" xfId="273" xr:uid="{8E7E3A0D-F087-4D9C-B63A-D9EC53EC45B4}"/>
    <cellStyle name="Commentaire 2" xfId="344" xr:uid="{A76A11BC-AD0E-4085-8EDF-C337EB0C01FF}"/>
    <cellStyle name="Date" xfId="205" xr:uid="{74CC6F8C-8D9F-462F-AD69-7139FF8C591B}"/>
    <cellStyle name="Date 2" xfId="293" xr:uid="{2DB81ED0-6641-4421-8FAC-08F352772FD3}"/>
    <cellStyle name="En-tête 1" xfId="206" xr:uid="{CE2E45B6-CD1F-429F-8E17-5348BC6F5CB2}"/>
    <cellStyle name="En-tête 1 2" xfId="294" xr:uid="{F267167A-8CB4-4830-94BA-F496DF66B946}"/>
    <cellStyle name="En-tête 2" xfId="207" xr:uid="{870FD76E-6AFD-4937-82FE-F0032D978679}"/>
    <cellStyle name="En-tête 2 2" xfId="290" xr:uid="{9716C029-7EAA-45D0-BBE0-C2EC68C48874}"/>
    <cellStyle name="Entrée 2" xfId="274" xr:uid="{53ACB7FC-1E7F-44DF-B99C-0EBF5FEC7EED}"/>
    <cellStyle name="Entrée 3" xfId="345" xr:uid="{C10FC4A5-186A-452A-A008-2FA8E8999D64}"/>
    <cellStyle name="Euro" xfId="195" xr:uid="{AAF802CB-1D8E-455B-93C1-C453FAE2E0A6}"/>
    <cellStyle name="Euro 2" xfId="197" xr:uid="{16CC4BEF-697B-42D0-89B3-F81CAA794B03}"/>
    <cellStyle name="Euro 2 2" xfId="303" xr:uid="{7AB57C78-1B9B-496C-81FB-750BDF2E4741}"/>
    <cellStyle name="Euro 3" xfId="295" xr:uid="{D6E3A207-3359-44C1-B8A6-55FD5C16BC8F}"/>
    <cellStyle name="Euro 3 2" xfId="304" xr:uid="{431C4778-A506-4BDE-A7F4-AC8E508A9123}"/>
    <cellStyle name="Euro 4" xfId="302" xr:uid="{DDA54E8E-538F-44FB-B614-D95F26A4303F}"/>
    <cellStyle name="Excel Built-in Explanatory Text" xfId="320" xr:uid="{AEE2635F-6720-4B93-9A72-5CA430059BE5}"/>
    <cellStyle name="Financier" xfId="296" xr:uid="{2688F4F7-646A-4E86-A2A6-84AC75221393}"/>
    <cellStyle name="Financier0" xfId="208" xr:uid="{02383788-E1FC-4DE5-AE1A-1FCCA922B2D4}"/>
    <cellStyle name="Financier0 2" xfId="297" xr:uid="{F52366C7-2A47-4E12-8BF5-98DEFC34D3CC}"/>
    <cellStyle name="gras" xfId="292" xr:uid="{C6BF2F40-2264-48C8-A9DE-E718ECEE9258}"/>
    <cellStyle name="Header" xfId="209" xr:uid="{5311A3E0-F0D0-40E6-A97E-52B6B62EB93F}"/>
    <cellStyle name="Header 2" xfId="210" xr:uid="{AB9ACE43-A438-4956-950B-9062CBB39C3D}"/>
    <cellStyle name="Heading" xfId="211" xr:uid="{E6EE9320-2ED2-4E6B-ACCC-381FC7116AC4}"/>
    <cellStyle name="Heading1" xfId="212" xr:uid="{EE5A17B5-58F1-43CC-93E1-332385ECA063}"/>
    <cellStyle name="Insatisfaisant 2" xfId="275" xr:uid="{38C0781B-B767-4EF4-BB1D-CE22E33E7779}"/>
    <cellStyle name="Lien hypertexte" xfId="300" builtinId="8"/>
    <cellStyle name="Milliers 10" xfId="26" xr:uid="{00000000-0005-0000-0000-00000F000000}"/>
    <cellStyle name="Milliers 100" xfId="185" xr:uid="{00000000-0005-0000-0000-000010000000}"/>
    <cellStyle name="Milliers 101" xfId="186" xr:uid="{00000000-0005-0000-0000-000011000000}"/>
    <cellStyle name="Milliers 102" xfId="194" xr:uid="{5C4FE64B-0812-4582-8947-6C60A47E23CA}"/>
    <cellStyle name="Milliers 11" xfId="27" xr:uid="{00000000-0005-0000-0000-000012000000}"/>
    <cellStyle name="Milliers 12" xfId="30" xr:uid="{00000000-0005-0000-0000-000013000000}"/>
    <cellStyle name="Milliers 13" xfId="31" xr:uid="{00000000-0005-0000-0000-000014000000}"/>
    <cellStyle name="Milliers 14" xfId="32" xr:uid="{00000000-0005-0000-0000-000015000000}"/>
    <cellStyle name="Milliers 15" xfId="33" xr:uid="{00000000-0005-0000-0000-000016000000}"/>
    <cellStyle name="Milliers 16" xfId="36" xr:uid="{00000000-0005-0000-0000-000017000000}"/>
    <cellStyle name="Milliers 17" xfId="37" xr:uid="{00000000-0005-0000-0000-000018000000}"/>
    <cellStyle name="Milliers 18" xfId="38" xr:uid="{00000000-0005-0000-0000-000019000000}"/>
    <cellStyle name="Milliers 19" xfId="41" xr:uid="{00000000-0005-0000-0000-00001A000000}"/>
    <cellStyle name="Milliers 2" xfId="2" xr:uid="{00000000-0005-0000-0000-00001B000000}"/>
    <cellStyle name="Milliers 2 10" xfId="61" xr:uid="{00000000-0005-0000-0000-00001C000000}"/>
    <cellStyle name="Milliers 2 11" xfId="67" xr:uid="{00000000-0005-0000-0000-00001D000000}"/>
    <cellStyle name="Milliers 2 12" xfId="72" xr:uid="{00000000-0005-0000-0000-00001E000000}"/>
    <cellStyle name="Milliers 2 13" xfId="78" xr:uid="{00000000-0005-0000-0000-00001F000000}"/>
    <cellStyle name="Milliers 2 14" xfId="83" xr:uid="{00000000-0005-0000-0000-000020000000}"/>
    <cellStyle name="Milliers 2 15" xfId="89" xr:uid="{00000000-0005-0000-0000-000021000000}"/>
    <cellStyle name="Milliers 2 16" xfId="94" xr:uid="{00000000-0005-0000-0000-000022000000}"/>
    <cellStyle name="Milliers 2 17" xfId="100" xr:uid="{00000000-0005-0000-0000-000023000000}"/>
    <cellStyle name="Milliers 2 18" xfId="107" xr:uid="{00000000-0005-0000-0000-000024000000}"/>
    <cellStyle name="Milliers 2 19" xfId="115" xr:uid="{00000000-0005-0000-0000-000025000000}"/>
    <cellStyle name="Milliers 2 2" xfId="15" xr:uid="{00000000-0005-0000-0000-000026000000}"/>
    <cellStyle name="Milliers 2 2 2" xfId="214" xr:uid="{E9FBCC51-F542-4DA5-B374-BA486C734CEC}"/>
    <cellStyle name="Milliers 2 2 3" xfId="340" xr:uid="{175BDD10-088F-459B-A250-0434C6EFBAEB}"/>
    <cellStyle name="Milliers 2 20" xfId="122" xr:uid="{00000000-0005-0000-0000-000027000000}"/>
    <cellStyle name="Milliers 2 21" xfId="131" xr:uid="{00000000-0005-0000-0000-000028000000}"/>
    <cellStyle name="Milliers 2 22" xfId="134" xr:uid="{00000000-0005-0000-0000-000029000000}"/>
    <cellStyle name="Milliers 2 23" xfId="161" xr:uid="{00000000-0005-0000-0000-00002A000000}"/>
    <cellStyle name="Milliers 2 24" xfId="213" xr:uid="{9C3E6108-DB0B-482A-9264-ACB83A6B7448}"/>
    <cellStyle name="Milliers 2 25" xfId="306" xr:uid="{C19E113A-C6E3-4928-96AD-F11B41CC1A43}"/>
    <cellStyle name="Milliers 2 26" xfId="334" xr:uid="{9F50D669-F9D5-485C-B54C-721C8F0BF89F}"/>
    <cellStyle name="Milliers 2 3" xfId="23" xr:uid="{00000000-0005-0000-0000-00002B000000}"/>
    <cellStyle name="Milliers 2 3 2" xfId="215" xr:uid="{82CE4C91-DD7A-4F81-9988-5D669BD30E26}"/>
    <cellStyle name="Milliers 2 3 3" xfId="341" xr:uid="{49948FFA-1D4F-4955-B4B2-734607979B35}"/>
    <cellStyle name="Milliers 2 4" xfId="28" xr:uid="{00000000-0005-0000-0000-00002C000000}"/>
    <cellStyle name="Milliers 2 4 2" xfId="216" xr:uid="{3F3D5F06-FB03-4239-97B3-7FDD612C3CE0}"/>
    <cellStyle name="Milliers 2 5" xfId="34" xr:uid="{00000000-0005-0000-0000-00002D000000}"/>
    <cellStyle name="Milliers 2 6" xfId="39" xr:uid="{00000000-0005-0000-0000-00002E000000}"/>
    <cellStyle name="Milliers 2 7" xfId="45" xr:uid="{00000000-0005-0000-0000-00002F000000}"/>
    <cellStyle name="Milliers 2 8" xfId="50" xr:uid="{00000000-0005-0000-0000-000030000000}"/>
    <cellStyle name="Milliers 2 9" xfId="56" xr:uid="{00000000-0005-0000-0000-000031000000}"/>
    <cellStyle name="Milliers 20" xfId="42" xr:uid="{00000000-0005-0000-0000-000032000000}"/>
    <cellStyle name="Milliers 21" xfId="43" xr:uid="{00000000-0005-0000-0000-000033000000}"/>
    <cellStyle name="Milliers 22" xfId="44" xr:uid="{00000000-0005-0000-0000-000034000000}"/>
    <cellStyle name="Milliers 23" xfId="47" xr:uid="{00000000-0005-0000-0000-000035000000}"/>
    <cellStyle name="Milliers 24" xfId="48" xr:uid="{00000000-0005-0000-0000-000036000000}"/>
    <cellStyle name="Milliers 25" xfId="49" xr:uid="{00000000-0005-0000-0000-000037000000}"/>
    <cellStyle name="Milliers 26" xfId="52" xr:uid="{00000000-0005-0000-0000-000038000000}"/>
    <cellStyle name="Milliers 27" xfId="53" xr:uid="{00000000-0005-0000-0000-000039000000}"/>
    <cellStyle name="Milliers 28" xfId="54" xr:uid="{00000000-0005-0000-0000-00003A000000}"/>
    <cellStyle name="Milliers 29" xfId="55" xr:uid="{00000000-0005-0000-0000-00003B000000}"/>
    <cellStyle name="Milliers 3" xfId="5" xr:uid="{00000000-0005-0000-0000-00003C000000}"/>
    <cellStyle name="Milliers 3 10" xfId="62" xr:uid="{00000000-0005-0000-0000-00003D000000}"/>
    <cellStyle name="Milliers 3 11" xfId="68" xr:uid="{00000000-0005-0000-0000-00003E000000}"/>
    <cellStyle name="Milliers 3 12" xfId="73" xr:uid="{00000000-0005-0000-0000-00003F000000}"/>
    <cellStyle name="Milliers 3 13" xfId="79" xr:uid="{00000000-0005-0000-0000-000040000000}"/>
    <cellStyle name="Milliers 3 14" xfId="84" xr:uid="{00000000-0005-0000-0000-000041000000}"/>
    <cellStyle name="Milliers 3 15" xfId="90" xr:uid="{00000000-0005-0000-0000-000042000000}"/>
    <cellStyle name="Milliers 3 16" xfId="95" xr:uid="{00000000-0005-0000-0000-000043000000}"/>
    <cellStyle name="Milliers 3 17" xfId="101" xr:uid="{00000000-0005-0000-0000-000044000000}"/>
    <cellStyle name="Milliers 3 18" xfId="108" xr:uid="{00000000-0005-0000-0000-000045000000}"/>
    <cellStyle name="Milliers 3 19" xfId="116" xr:uid="{00000000-0005-0000-0000-000046000000}"/>
    <cellStyle name="Milliers 3 2" xfId="18" xr:uid="{00000000-0005-0000-0000-000047000000}"/>
    <cellStyle name="Milliers 3 20" xfId="123" xr:uid="{00000000-0005-0000-0000-000048000000}"/>
    <cellStyle name="Milliers 3 21" xfId="132" xr:uid="{00000000-0005-0000-0000-000049000000}"/>
    <cellStyle name="Milliers 3 22" xfId="182" xr:uid="{00000000-0005-0000-0000-00004A000000}"/>
    <cellStyle name="Milliers 3 23" xfId="217" xr:uid="{459F97B0-81A2-4CBA-A84E-91BE4E63E6F9}"/>
    <cellStyle name="Milliers 3 3" xfId="24" xr:uid="{00000000-0005-0000-0000-00004B000000}"/>
    <cellStyle name="Milliers 3 4" xfId="29" xr:uid="{00000000-0005-0000-0000-00004C000000}"/>
    <cellStyle name="Milliers 3 5" xfId="35" xr:uid="{00000000-0005-0000-0000-00004D000000}"/>
    <cellStyle name="Milliers 3 6" xfId="40" xr:uid="{00000000-0005-0000-0000-00004E000000}"/>
    <cellStyle name="Milliers 3 7" xfId="46" xr:uid="{00000000-0005-0000-0000-00004F000000}"/>
    <cellStyle name="Milliers 3 8" xfId="51" xr:uid="{00000000-0005-0000-0000-000050000000}"/>
    <cellStyle name="Milliers 3 9" xfId="57" xr:uid="{00000000-0005-0000-0000-000051000000}"/>
    <cellStyle name="Milliers 30" xfId="58" xr:uid="{00000000-0005-0000-0000-000052000000}"/>
    <cellStyle name="Milliers 31" xfId="59" xr:uid="{00000000-0005-0000-0000-000053000000}"/>
    <cellStyle name="Milliers 32" xfId="60" xr:uid="{00000000-0005-0000-0000-000054000000}"/>
    <cellStyle name="Milliers 33" xfId="63" xr:uid="{00000000-0005-0000-0000-000055000000}"/>
    <cellStyle name="Milliers 34" xfId="64" xr:uid="{00000000-0005-0000-0000-000056000000}"/>
    <cellStyle name="Milliers 35" xfId="65" xr:uid="{00000000-0005-0000-0000-000057000000}"/>
    <cellStyle name="Milliers 36" xfId="66" xr:uid="{00000000-0005-0000-0000-000058000000}"/>
    <cellStyle name="Milliers 37" xfId="69" xr:uid="{00000000-0005-0000-0000-000059000000}"/>
    <cellStyle name="Milliers 38" xfId="70" xr:uid="{00000000-0005-0000-0000-00005A000000}"/>
    <cellStyle name="Milliers 39" xfId="71" xr:uid="{00000000-0005-0000-0000-00005B000000}"/>
    <cellStyle name="Milliers 4" xfId="7" xr:uid="{00000000-0005-0000-0000-00005C000000}"/>
    <cellStyle name="Milliers 4 2" xfId="218" xr:uid="{80E888B2-B59C-4402-95A2-039BCDC56A2F}"/>
    <cellStyle name="Milliers 40" xfId="74" xr:uid="{00000000-0005-0000-0000-00005D000000}"/>
    <cellStyle name="Milliers 41" xfId="75" xr:uid="{00000000-0005-0000-0000-00005E000000}"/>
    <cellStyle name="Milliers 42" xfId="76" xr:uid="{00000000-0005-0000-0000-00005F000000}"/>
    <cellStyle name="Milliers 43" xfId="77" xr:uid="{00000000-0005-0000-0000-000060000000}"/>
    <cellStyle name="Milliers 44" xfId="80" xr:uid="{00000000-0005-0000-0000-000061000000}"/>
    <cellStyle name="Milliers 45" xfId="81" xr:uid="{00000000-0005-0000-0000-000062000000}"/>
    <cellStyle name="Milliers 46" xfId="82" xr:uid="{00000000-0005-0000-0000-000063000000}"/>
    <cellStyle name="Milliers 47" xfId="85" xr:uid="{00000000-0005-0000-0000-000064000000}"/>
    <cellStyle name="Milliers 48" xfId="86" xr:uid="{00000000-0005-0000-0000-000065000000}"/>
    <cellStyle name="Milliers 49" xfId="87" xr:uid="{00000000-0005-0000-0000-000066000000}"/>
    <cellStyle name="Milliers 5" xfId="12" xr:uid="{00000000-0005-0000-0000-000067000000}"/>
    <cellStyle name="Milliers 50" xfId="88" xr:uid="{00000000-0005-0000-0000-000068000000}"/>
    <cellStyle name="Milliers 51" xfId="91" xr:uid="{00000000-0005-0000-0000-000069000000}"/>
    <cellStyle name="Milliers 52" xfId="92" xr:uid="{00000000-0005-0000-0000-00006A000000}"/>
    <cellStyle name="Milliers 53" xfId="93" xr:uid="{00000000-0005-0000-0000-00006B000000}"/>
    <cellStyle name="Milliers 54" xfId="96" xr:uid="{00000000-0005-0000-0000-00006C000000}"/>
    <cellStyle name="Milliers 55" xfId="97" xr:uid="{00000000-0005-0000-0000-00006D000000}"/>
    <cellStyle name="Milliers 56" xfId="98" xr:uid="{00000000-0005-0000-0000-00006E000000}"/>
    <cellStyle name="Milliers 57" xfId="99" xr:uid="{00000000-0005-0000-0000-00006F000000}"/>
    <cellStyle name="Milliers 58" xfId="102" xr:uid="{00000000-0005-0000-0000-000070000000}"/>
    <cellStyle name="Milliers 59" xfId="103" xr:uid="{00000000-0005-0000-0000-000071000000}"/>
    <cellStyle name="Milliers 6" xfId="14" xr:uid="{00000000-0005-0000-0000-000072000000}"/>
    <cellStyle name="Milliers 60" xfId="105" xr:uid="{00000000-0005-0000-0000-000073000000}"/>
    <cellStyle name="Milliers 61" xfId="109" xr:uid="{00000000-0005-0000-0000-000074000000}"/>
    <cellStyle name="Milliers 62" xfId="110" xr:uid="{00000000-0005-0000-0000-000075000000}"/>
    <cellStyle name="Milliers 63" xfId="112" xr:uid="{00000000-0005-0000-0000-000076000000}"/>
    <cellStyle name="Milliers 64" xfId="114" xr:uid="{00000000-0005-0000-0000-000077000000}"/>
    <cellStyle name="Milliers 65" xfId="117" xr:uid="{00000000-0005-0000-0000-000078000000}"/>
    <cellStyle name="Milliers 66" xfId="118" xr:uid="{00000000-0005-0000-0000-000079000000}"/>
    <cellStyle name="Milliers 67" xfId="120" xr:uid="{00000000-0005-0000-0000-00007A000000}"/>
    <cellStyle name="Milliers 68" xfId="124" xr:uid="{00000000-0005-0000-0000-00007B000000}"/>
    <cellStyle name="Milliers 69" xfId="125" xr:uid="{00000000-0005-0000-0000-00007C000000}"/>
    <cellStyle name="Milliers 7" xfId="21" xr:uid="{00000000-0005-0000-0000-00007D000000}"/>
    <cellStyle name="Milliers 70" xfId="126" xr:uid="{00000000-0005-0000-0000-00007E000000}"/>
    <cellStyle name="Milliers 71" xfId="130" xr:uid="{00000000-0005-0000-0000-00007F000000}"/>
    <cellStyle name="Milliers 72" xfId="133" xr:uid="{00000000-0005-0000-0000-000080000000}"/>
    <cellStyle name="Milliers 73" xfId="135" xr:uid="{00000000-0005-0000-0000-000081000000}"/>
    <cellStyle name="Milliers 74" xfId="141" xr:uid="{00000000-0005-0000-0000-000082000000}"/>
    <cellStyle name="Milliers 75" xfId="142" xr:uid="{00000000-0005-0000-0000-000083000000}"/>
    <cellStyle name="Milliers 76" xfId="148" xr:uid="{00000000-0005-0000-0000-000084000000}"/>
    <cellStyle name="Milliers 77" xfId="149" xr:uid="{00000000-0005-0000-0000-000085000000}"/>
    <cellStyle name="Milliers 78" xfId="150" xr:uid="{00000000-0005-0000-0000-000086000000}"/>
    <cellStyle name="Milliers 79" xfId="151" xr:uid="{00000000-0005-0000-0000-000087000000}"/>
    <cellStyle name="Milliers 8" xfId="22" xr:uid="{00000000-0005-0000-0000-000088000000}"/>
    <cellStyle name="Milliers 80" xfId="152" xr:uid="{00000000-0005-0000-0000-000089000000}"/>
    <cellStyle name="Milliers 81" xfId="153" xr:uid="{00000000-0005-0000-0000-00008A000000}"/>
    <cellStyle name="Milliers 82" xfId="154" xr:uid="{00000000-0005-0000-0000-00008B000000}"/>
    <cellStyle name="Milliers 83" xfId="155" xr:uid="{00000000-0005-0000-0000-00008C000000}"/>
    <cellStyle name="Milliers 84" xfId="156" xr:uid="{00000000-0005-0000-0000-00008D000000}"/>
    <cellStyle name="Milliers 85" xfId="159" xr:uid="{00000000-0005-0000-0000-00008E000000}"/>
    <cellStyle name="Milliers 86" xfId="162" xr:uid="{00000000-0005-0000-0000-00008F000000}"/>
    <cellStyle name="Milliers 87" xfId="165" xr:uid="{00000000-0005-0000-0000-000090000000}"/>
    <cellStyle name="Milliers 88" xfId="168" xr:uid="{00000000-0005-0000-0000-000091000000}"/>
    <cellStyle name="Milliers 89" xfId="169" xr:uid="{00000000-0005-0000-0000-000092000000}"/>
    <cellStyle name="Milliers 9" xfId="25" xr:uid="{00000000-0005-0000-0000-000093000000}"/>
    <cellStyle name="Milliers 90" xfId="170" xr:uid="{00000000-0005-0000-0000-000094000000}"/>
    <cellStyle name="Milliers 91" xfId="171" xr:uid="{00000000-0005-0000-0000-000095000000}"/>
    <cellStyle name="Milliers 92" xfId="172" xr:uid="{00000000-0005-0000-0000-000096000000}"/>
    <cellStyle name="Milliers 93" xfId="173" xr:uid="{00000000-0005-0000-0000-000097000000}"/>
    <cellStyle name="Milliers 94" xfId="174" xr:uid="{00000000-0005-0000-0000-000098000000}"/>
    <cellStyle name="Milliers 95" xfId="175" xr:uid="{00000000-0005-0000-0000-000099000000}"/>
    <cellStyle name="Milliers 96" xfId="176" xr:uid="{00000000-0005-0000-0000-00009A000000}"/>
    <cellStyle name="Milliers 97" xfId="177" xr:uid="{00000000-0005-0000-0000-00009B000000}"/>
    <cellStyle name="Milliers 98" xfId="183" xr:uid="{00000000-0005-0000-0000-00009C000000}"/>
    <cellStyle name="Milliers 99" xfId="184" xr:uid="{00000000-0005-0000-0000-00009D000000}"/>
    <cellStyle name="Monétaire0" xfId="219" xr:uid="{6E00443F-78D8-48D1-8C56-3A97F77610B0}"/>
    <cellStyle name="Monétaire0 2" xfId="298" xr:uid="{0F0E6FC4-4AC4-4105-A212-C17688E747AD}"/>
    <cellStyle name="Neutre 2" xfId="276" xr:uid="{F8A3649D-44DB-4E2D-8068-2F3DBA75DC38}"/>
    <cellStyle name="Normal" xfId="0" builtinId="0"/>
    <cellStyle name="Normal 10" xfId="199" xr:uid="{3C329F4B-4D62-4190-93F6-3AE44931F42D}"/>
    <cellStyle name="Normal 11" xfId="200" xr:uid="{46177060-9CB6-43BD-828B-230438A14730}"/>
    <cellStyle name="Normal 12" xfId="301" xr:uid="{493B669C-CCD1-4F39-A7A3-E734C598087F}"/>
    <cellStyle name="Normal 13" xfId="220" xr:uid="{8B7E8703-C538-4F8C-8088-58903A5897CD}"/>
    <cellStyle name="Normal 2" xfId="1" xr:uid="{00000000-0005-0000-0000-00009F000000}"/>
    <cellStyle name="Normal 2 2" xfId="9" xr:uid="{00000000-0005-0000-0000-0000A0000000}"/>
    <cellStyle name="Normal 2 2 2" xfId="166" xr:uid="{00000000-0005-0000-0000-0000A1000000}"/>
    <cellStyle name="Normal 2 2 2 2" xfId="221" xr:uid="{6374C360-D341-436D-BA04-7E56F07936C0}"/>
    <cellStyle name="Normal 2 2 3" xfId="167" xr:uid="{00000000-0005-0000-0000-0000A2000000}"/>
    <cellStyle name="Normal 2 3" xfId="222" xr:uid="{C9D61152-49E5-4A38-AE2D-9F2BC9682B6E}"/>
    <cellStyle name="Normal 2 3 2" xfId="223" xr:uid="{9ACB2522-926C-4F30-9659-26DB6C66B81B}"/>
    <cellStyle name="Normal 2 3 3" xfId="224" xr:uid="{E90F7AFE-1F2F-492B-81C3-E0BA7CBFB435}"/>
    <cellStyle name="Normal 2 4" xfId="225" xr:uid="{A50CF865-D283-4FB5-A3F3-DD90F8DFB9A2}"/>
    <cellStyle name="Normal 2 5" xfId="226" xr:uid="{EB70E20B-A672-44A0-98D2-2E7AF80DCEA8}"/>
    <cellStyle name="Normal 2 6" xfId="277" xr:uid="{23A42E41-E805-4289-BE37-2EC78248B3DE}"/>
    <cellStyle name="Normal 2_g1" xfId="13" xr:uid="{00000000-0005-0000-0000-0000A3000000}"/>
    <cellStyle name="Normal 25" xfId="227" xr:uid="{7AA7D714-5B2F-413F-A027-F33AD44F94E5}"/>
    <cellStyle name="Normal 3" xfId="4" xr:uid="{00000000-0005-0000-0000-0000A4000000}"/>
    <cellStyle name="Normal 3 2" xfId="180" xr:uid="{00000000-0005-0000-0000-0000A5000000}"/>
    <cellStyle name="Normal 3 2 2" xfId="228" xr:uid="{363FBD49-36CC-424E-82E9-B575419A82AF}"/>
    <cellStyle name="Normal 3 2 3" xfId="342" xr:uid="{8E22B0B0-954F-47C0-B716-D7753BDF7B72}"/>
    <cellStyle name="Normal 3 3" xfId="190" xr:uid="{1480E541-24C5-4CB5-BC75-D05154BEE687}"/>
    <cellStyle name="Normal 3 3 2" xfId="229" xr:uid="{833A863F-4AE3-4F13-B759-CD9EFEB5E02F}"/>
    <cellStyle name="Normal 3 4" xfId="230" xr:uid="{498B4B81-4800-42FC-A9BB-5AA0CDA2A226}"/>
    <cellStyle name="Normal 3 5" xfId="305" xr:uid="{2559A576-0ACD-49DF-A1E9-D87FD0D70829}"/>
    <cellStyle name="Normal 3 6" xfId="331" xr:uid="{D951739A-5535-46EB-9097-B34B557C23D5}"/>
    <cellStyle name="Normal 4" xfId="8" xr:uid="{00000000-0005-0000-0000-0000A6000000}"/>
    <cellStyle name="Normal 4 2" xfId="17" xr:uid="{00000000-0005-0000-0000-0000A7000000}"/>
    <cellStyle name="Normal 4 2 2" xfId="231" xr:uid="{1B2B2036-567F-4487-AB12-BEE5699766DE}"/>
    <cellStyle name="Normal 4 3" xfId="129" xr:uid="{00000000-0005-0000-0000-0000A8000000}"/>
    <cellStyle name="Normal 4 3 2" xfId="232" xr:uid="{C33F49AF-A275-4FC7-AECA-5B21DB9F3D84}"/>
    <cellStyle name="Normal 4 4" xfId="157" xr:uid="{00000000-0005-0000-0000-0000A9000000}"/>
    <cellStyle name="Normal 5" xfId="20" xr:uid="{00000000-0005-0000-0000-0000AA000000}"/>
    <cellStyle name="Normal 5 2" xfId="146" xr:uid="{00000000-0005-0000-0000-0000AB000000}"/>
    <cellStyle name="Normal 5 2 2" xfId="233" xr:uid="{3CD6C578-A706-42E4-89EA-EE785D37890A}"/>
    <cellStyle name="Normal 5 3" xfId="147" xr:uid="{00000000-0005-0000-0000-0000AC000000}"/>
    <cellStyle name="Normal 5 3 2" xfId="234" xr:uid="{802BF5DC-5EAE-4E6F-9F67-D6D13839E510}"/>
    <cellStyle name="Normal 5 4" xfId="181" xr:uid="{00000000-0005-0000-0000-0000AD000000}"/>
    <cellStyle name="Normal 5 5" xfId="189" xr:uid="{F64359C7-55DE-48DA-8EF7-327C19479459}"/>
    <cellStyle name="Normal 5 6" xfId="260" xr:uid="{D2DA2652-0A5F-4561-B266-4EE2FE30BF70}"/>
    <cellStyle name="Normal 6" xfId="144" xr:uid="{00000000-0005-0000-0000-0000AE000000}"/>
    <cellStyle name="Normal 6 2" xfId="158" xr:uid="{00000000-0005-0000-0000-0000AF000000}"/>
    <cellStyle name="Normal 6 3" xfId="235" xr:uid="{A039104E-27C7-41E8-AC6D-2468568ECE60}"/>
    <cellStyle name="Normal 7" xfId="145" xr:uid="{00000000-0005-0000-0000-0000B0000000}"/>
    <cellStyle name="Normal 7 2" xfId="236" xr:uid="{D6BE1A7A-F615-486A-B417-84CD9F4DC104}"/>
    <cellStyle name="Normal 8" xfId="187" xr:uid="{2A55C699-BC9D-4706-B793-AF2CF7FBA345}"/>
    <cellStyle name="Normal 9" xfId="198" xr:uid="{ED76226E-73C2-4D95-A3B4-9CBC12ABA259}"/>
    <cellStyle name="Normal_2016_bilan_FEL_ancd " xfId="193" xr:uid="{44CE07CC-1CC1-407B-88BB-95296F7A7505}"/>
    <cellStyle name="Normal_2016_bilan_FEL_ancd  2" xfId="164" xr:uid="{00000000-0005-0000-0000-0000B1000000}"/>
    <cellStyle name="Normal_exportations_vins_Bilans2015" xfId="196" xr:uid="{41ADF340-E726-4F31-B93B-080A20F56F27}"/>
    <cellStyle name="Normal_exportations_vins_Bilans2015 2" xfId="163" xr:uid="{00000000-0005-0000-0000-0000B2000000}"/>
    <cellStyle name="Note 2" xfId="278" xr:uid="{EF0F85C5-FF22-42BD-B32D-9DD4B8173C35}"/>
    <cellStyle name="Note 3" xfId="346" xr:uid="{D4FFFC4D-C14A-4179-B44C-F936F71EEC86}"/>
    <cellStyle name="Pourcentage" xfId="143" builtinId="5"/>
    <cellStyle name="Pourcentage 2" xfId="3" xr:uid="{00000000-0005-0000-0000-0000B5000000}"/>
    <cellStyle name="Pourcentage 2 2" xfId="16" xr:uid="{00000000-0005-0000-0000-0000B6000000}"/>
    <cellStyle name="Pourcentage 2 2 2" xfId="237" xr:uid="{984161BE-FDA7-432E-907F-FE1F10FBDAE8}"/>
    <cellStyle name="Pourcentage 2 2 3" xfId="321" xr:uid="{D367E57C-8A7A-412C-8651-C0C284A664B5}"/>
    <cellStyle name="Pourcentage 3" xfId="6" xr:uid="{00000000-0005-0000-0000-0000B7000000}"/>
    <cellStyle name="Pourcentage 3 2" xfId="238" xr:uid="{D4AF91A7-4FCA-4577-9373-0535023C9145}"/>
    <cellStyle name="Pourcentage 4" xfId="19" xr:uid="{00000000-0005-0000-0000-0000B8000000}"/>
    <cellStyle name="Pourcentage 4 2" xfId="239" xr:uid="{BCE08402-D086-428A-A4D6-EDD301E370F4}"/>
    <cellStyle name="Pourcentage 5" xfId="136" xr:uid="{00000000-0005-0000-0000-0000B9000000}"/>
    <cellStyle name="Pourcentage 6" xfId="160" xr:uid="{00000000-0005-0000-0000-0000BA000000}"/>
    <cellStyle name="Pourcentage 7" xfId="188" xr:uid="{AD376559-6420-4CA6-9DFF-DDC69D7AB4D9}"/>
    <cellStyle name="Refdb standard" xfId="240" xr:uid="{13793EFE-764E-41D3-B8A5-EC9608ACDBAA}"/>
    <cellStyle name="Result" xfId="241" xr:uid="{F859F2C6-8E01-4315-BFF6-51333B1CAA58}"/>
    <cellStyle name="Result2" xfId="242" xr:uid="{D8747796-90DC-4B33-9CCE-9247B7B63FEC}"/>
    <cellStyle name="Rubrique" xfId="191" xr:uid="{C9278E21-48C1-41FD-A9EF-AEBC6A234703}"/>
    <cellStyle name="Satisfaisant" xfId="178" builtinId="26"/>
    <cellStyle name="Satisfaisant 2" xfId="279" xr:uid="{A4FF34E0-17DC-4CD2-AF5C-21B5F58E2207}"/>
    <cellStyle name="Sortie 2" xfId="280" xr:uid="{091947A8-571D-48AE-912F-D7E54265A5F7}"/>
    <cellStyle name="Sortie 3" xfId="347" xr:uid="{6B6AC249-F0D7-4656-9CD8-01242F2DE8D7}"/>
    <cellStyle name="Table du pilote - Valeur" xfId="192" xr:uid="{9D1F06A6-DB16-40D4-B7B1-E052000890CF}"/>
    <cellStyle name="Texte explicatif 2" xfId="281" xr:uid="{F104E398-8578-4D30-9209-054BEC74CC72}"/>
    <cellStyle name="Titre 2" xfId="282" xr:uid="{3014BE1B-917A-4930-90E7-6B9090431CCF}"/>
    <cellStyle name="Titre 1 2" xfId="283" xr:uid="{D7F6E697-D283-43ED-93F5-0C18670D2F4E}"/>
    <cellStyle name="Titre 2 2" xfId="284" xr:uid="{69DC5158-040F-4F8C-A38A-65D9E8FFBDC5}"/>
    <cellStyle name="Titre 3 2" xfId="285" xr:uid="{BE2D16EF-BC26-4357-9BB2-BA86158E30DC}"/>
    <cellStyle name="Titre 4 2" xfId="286" xr:uid="{F05E4CDB-8242-4DB3-86D3-FEBAA1ED2636}"/>
    <cellStyle name="tot_1" xfId="287" xr:uid="{5678020B-0035-467A-A610-33837A02F2F8}"/>
    <cellStyle name="Total 2" xfId="243" xr:uid="{9A93E999-3DCB-42D0-B4DC-FA4D22D2F281}"/>
    <cellStyle name="Total 3" xfId="288" xr:uid="{D4EFFB2D-A495-41E8-8B49-0100BE29F0DB}"/>
    <cellStyle name="Total 4" xfId="348" xr:uid="{EF0EA820-2724-4833-8267-4C2257A1FE7C}"/>
    <cellStyle name="Vérification 2" xfId="289" xr:uid="{3A278DFC-F04D-4369-A4D5-EDF9E3C35DD2}"/>
    <cellStyle name="Virgule fixe" xfId="244" xr:uid="{67979116-8527-487D-9A67-E7916E4F885E}"/>
    <cellStyle name="Virgule fixe 2" xfId="299" xr:uid="{AEF58B76-45CA-453E-89CC-4472CF1EC82E}"/>
  </cellStyles>
  <dxfs count="70"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theme="6"/>
        </patternFill>
      </fill>
    </dxf>
    <dxf>
      <fill>
        <patternFill>
          <bgColor theme="0" tint="-0.24994659260841701"/>
        </patternFill>
      </fill>
    </dxf>
    <dxf>
      <font>
        <color auto="1"/>
      </font>
      <fill>
        <patternFill>
          <bgColor rgb="FFC0C0C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6"/>
        </patternFill>
      </fill>
    </dxf>
    <dxf>
      <fill>
        <patternFill>
          <bgColor theme="0" tint="-0.24994659260841701"/>
        </patternFill>
      </fill>
    </dxf>
    <dxf>
      <font>
        <color auto="1"/>
      </font>
      <fill>
        <patternFill>
          <bgColor rgb="FFC0C0C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6"/>
        </patternFill>
      </fill>
    </dxf>
    <dxf>
      <fill>
        <patternFill>
          <bgColor theme="0" tint="-0.24994659260841701"/>
        </patternFill>
      </fill>
    </dxf>
    <dxf>
      <font>
        <color auto="1"/>
      </font>
      <fill>
        <patternFill>
          <bgColor rgb="FFC0C0C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6"/>
        </patternFill>
      </fill>
    </dxf>
    <dxf>
      <fill>
        <patternFill>
          <bgColor theme="0" tint="-0.24994659260841701"/>
        </patternFill>
      </fill>
    </dxf>
    <dxf>
      <font>
        <color auto="1"/>
      </font>
      <fill>
        <patternFill>
          <bgColor rgb="FFC0C0C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CCCCFF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theme="0" tint="-0.24994659260841701"/>
        </patternFill>
      </fill>
    </dxf>
    <dxf>
      <font>
        <color rgb="FFCCCCFF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theme="0" tint="-0.24994659260841701"/>
        </patternFill>
      </fill>
    </dxf>
    <dxf>
      <font>
        <color rgb="FFCCCCFF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theme="0" tint="-0.24994659260841701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theme="0" tint="-0.24994659260841701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theme="0" tint="-0.24994659260841701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theme="0" tint="-0.24994659260841701"/>
        </patternFill>
      </fill>
    </dxf>
    <dxf>
      <font>
        <color theme="1"/>
      </font>
      <fill>
        <patternFill>
          <bgColor theme="0" tint="-0.24994659260841701"/>
        </patternFill>
      </fill>
    </dxf>
    <dxf>
      <font>
        <color rgb="FFCCCCFF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indexed="22"/>
        </patternFill>
      </fill>
    </dxf>
    <dxf>
      <fill>
        <patternFill patternType="solid">
          <bgColor indexed="9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0000"/>
      <color rgb="FFFF00FF"/>
      <color rgb="FF66FFCC"/>
      <color rgb="FFCC6600"/>
      <color rgb="FFFF9966"/>
      <color rgb="FFCC0099"/>
      <color rgb="FF99FF33"/>
      <color rgb="FFCC00CC"/>
      <color rgb="FFFF66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1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2.xml"/><Relationship Id="rId118" Type="http://schemas.openxmlformats.org/officeDocument/2006/relationships/calcChain" Target="calcChain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.xml"/><Relationship Id="rId108" Type="http://schemas.openxmlformats.org/officeDocument/2006/relationships/externalLink" Target="externalLinks/externalLink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9.xml"/><Relationship Id="rId115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1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9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1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5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5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9.xml"/><Relationship Id="rId1" Type="http://schemas.openxmlformats.org/officeDocument/2006/relationships/themeOverride" Target="../theme/themeOverride1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3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7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1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2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4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1000" b="1"/>
              <a:t>Production en poids</a:t>
            </a:r>
          </a:p>
        </c:rich>
      </c:tx>
      <c:layout>
        <c:manualLayout>
          <c:xMode val="edge"/>
          <c:yMode val="edge"/>
          <c:x val="0.41878219579399045"/>
          <c:y val="3.3419023136246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09319218915064"/>
          <c:y val="0.18766066838046272"/>
          <c:w val="0.80137506670587333"/>
          <c:h val="0.6078641657207035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Oleopro_annex_Legumes_G1Bis!$A$6</c:f>
              <c:strCache>
                <c:ptCount val="1"/>
                <c:pt idx="0">
                  <c:v>Chou- fleur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Oleopro_annex_Legumes_G1Bis!$B$4:$D$4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Oleopro_annex_Legumes_G1Bis!$B$6:$D$6</c:f>
              <c:numCache>
                <c:formatCode>#,##0</c:formatCode>
                <c:ptCount val="3"/>
                <c:pt idx="0">
                  <c:v>197.9795</c:v>
                </c:pt>
                <c:pt idx="1">
                  <c:v>206.37530000000001</c:v>
                </c:pt>
                <c:pt idx="2">
                  <c:v>221.13978494623655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DB-43A0-91B1-7190F2D65488}"/>
            </c:ext>
          </c:extLst>
        </c:ser>
        <c:ser>
          <c:idx val="0"/>
          <c:order val="1"/>
          <c:tx>
            <c:strRef>
              <c:f>Oleopro_annex_Legumes_G1Bis!$A$5</c:f>
              <c:strCache>
                <c:ptCount val="1"/>
                <c:pt idx="0">
                  <c:v>Carotte en frais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Oleopro_annex_Legumes_G1Bis!$B$4:$D$4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Oleopro_annex_Legumes_G1Bis!$B$5:$D$5</c:f>
              <c:numCache>
                <c:formatCode>#,##0</c:formatCode>
                <c:ptCount val="3"/>
                <c:pt idx="0">
                  <c:v>320.47969999999998</c:v>
                </c:pt>
                <c:pt idx="1">
                  <c:v>341.79219999999998</c:v>
                </c:pt>
                <c:pt idx="2">
                  <c:v>356.10210000000001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DB-43A0-91B1-7190F2D65488}"/>
            </c:ext>
          </c:extLst>
        </c:ser>
        <c:ser>
          <c:idx val="8"/>
          <c:order val="2"/>
          <c:tx>
            <c:strRef>
              <c:f>Oleopro_annex_Legumes_G1Bis!$A$8</c:f>
              <c:strCache>
                <c:ptCount val="1"/>
                <c:pt idx="0">
                  <c:v>Poireau 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Oleopro_annex_Legumes_G1Bis!$B$4:$D$4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Oleopro_annex_Legumes_G1Bis!$B$8:$D$8</c:f>
              <c:numCache>
                <c:formatCode>#,##0</c:formatCode>
                <c:ptCount val="3"/>
                <c:pt idx="0">
                  <c:v>168.01249999999999</c:v>
                </c:pt>
                <c:pt idx="1">
                  <c:v>187.16159999999999</c:v>
                </c:pt>
                <c:pt idx="2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DB-43A0-91B1-7190F2D65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3797936"/>
        <c:axId val="1"/>
      </c:barChart>
      <c:catAx>
        <c:axId val="31379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609228825649907E-2"/>
              <c:y val="0.2750642673521850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313797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1319197133553336E-2"/>
          <c:y val="0.10796915167095116"/>
          <c:w val="0.8334638045762951"/>
          <c:h val="3.598971722365039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Production en</a:t>
            </a:r>
            <a:r>
              <a:rPr lang="fr-FR" b="1" baseline="0"/>
              <a:t> poids</a:t>
            </a:r>
            <a:endParaRPr lang="fr-FR" b="1"/>
          </a:p>
        </c:rich>
      </c:tx>
      <c:layout>
        <c:manualLayout>
          <c:xMode val="edge"/>
          <c:yMode val="edge"/>
          <c:x val="0.37481592688617649"/>
          <c:y val="2.91971175828975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22540027362338"/>
          <c:y val="0.12165465659540663"/>
          <c:w val="0.8326120307800341"/>
          <c:h val="0.6743223739836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Oleopro_annex_Legumes_G1Bis!$B$4</c:f>
              <c:strCache>
                <c:ptCount val="1"/>
                <c:pt idx="0">
                  <c:v>2020-2021</c:v>
                </c:pt>
              </c:strCache>
            </c:strRef>
          </c:tx>
          <c:spPr>
            <a:solidFill>
              <a:srgbClr val="FAADA0"/>
            </a:solidFill>
            <a:ln>
              <a:noFill/>
            </a:ln>
            <a:effectLst/>
          </c:spPr>
          <c:invertIfNegative val="0"/>
          <c:cat>
            <c:strRef>
              <c:f>Oleopro_annex_Legumes_G1Bis!$A$5:$A$8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Oleopro_annex_Legumes_G1Bis!$B$5:$B$8</c:f>
              <c:numCache>
                <c:formatCode>#,##0</c:formatCode>
                <c:ptCount val="4"/>
                <c:pt idx="0">
                  <c:v>320.47969999999998</c:v>
                </c:pt>
                <c:pt idx="1">
                  <c:v>197.9795</c:v>
                </c:pt>
                <c:pt idx="2">
                  <c:v>171.124</c:v>
                </c:pt>
                <c:pt idx="3">
                  <c:v>168.01249999999999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FB-4FB4-B0D5-AF464250712D}"/>
            </c:ext>
          </c:extLst>
        </c:ser>
        <c:ser>
          <c:idx val="1"/>
          <c:order val="1"/>
          <c:tx>
            <c:strRef>
              <c:f>Oleopro_annex_Legumes_G1Bis!$C$4</c:f>
              <c:strCache>
                <c:ptCount val="1"/>
                <c:pt idx="0">
                  <c:v>2021-2022</c:v>
                </c:pt>
              </c:strCache>
            </c:strRef>
          </c:tx>
          <c:spPr>
            <a:solidFill>
              <a:srgbClr val="FF5050"/>
            </a:solidFill>
            <a:ln>
              <a:noFill/>
            </a:ln>
            <a:effectLst/>
          </c:spPr>
          <c:invertIfNegative val="0"/>
          <c:cat>
            <c:strRef>
              <c:f>Oleopro_annex_Legumes_G1Bis!$A$5:$A$8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Oleopro_annex_Legumes_G1Bis!$C$5:$C$8</c:f>
              <c:numCache>
                <c:formatCode>#,##0</c:formatCode>
                <c:ptCount val="4"/>
                <c:pt idx="0">
                  <c:v>341.79219999999998</c:v>
                </c:pt>
                <c:pt idx="1">
                  <c:v>206.37530000000001</c:v>
                </c:pt>
                <c:pt idx="2">
                  <c:v>157.4119</c:v>
                </c:pt>
                <c:pt idx="3">
                  <c:v>187.16159999999999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FB-4FB4-B0D5-AF464250712D}"/>
            </c:ext>
          </c:extLst>
        </c:ser>
        <c:ser>
          <c:idx val="2"/>
          <c:order val="2"/>
          <c:tx>
            <c:strRef>
              <c:f>Oleopro_annex_Legumes_G1Bis!$D$4</c:f>
              <c:strCache>
                <c:ptCount val="1"/>
                <c:pt idx="0">
                  <c:v>2022-2023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Oleopro_annex_Legumes_G1Bis!$A$5:$A$8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Oleopro_annex_Legumes_G1Bis!$D$5:$D$8</c:f>
              <c:numCache>
                <c:formatCode>#,##0</c:formatCode>
                <c:ptCount val="4"/>
                <c:pt idx="0">
                  <c:v>356.10210000000001</c:v>
                </c:pt>
                <c:pt idx="1">
                  <c:v>221.13978494623655</c:v>
                </c:pt>
                <c:pt idx="2">
                  <c:v>135.196</c:v>
                </c:pt>
                <c:pt idx="3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FB-4FB4-B0D5-AF4642507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6838608"/>
        <c:axId val="416515216"/>
      </c:barChart>
      <c:catAx>
        <c:axId val="47683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16515216"/>
        <c:crosses val="autoZero"/>
        <c:auto val="1"/>
        <c:lblAlgn val="ctr"/>
        <c:lblOffset val="100"/>
        <c:noMultiLvlLbl val="0"/>
      </c:catAx>
      <c:valAx>
        <c:axId val="41651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8105374398746382E-2"/>
              <c:y val="0.378807694960368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7683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902837761408037"/>
          <c:y val="0.9069204576514075"/>
          <c:w val="0.25951602218736108"/>
          <c:h val="6.0638300589817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41878216999524809"/>
          <c:y val="3.34191027104412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09319218915064"/>
          <c:y val="0.18766066838046272"/>
          <c:w val="0.80137506670587333"/>
          <c:h val="0.6078641657207035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'Legumes_G1Bis (2)'!$A$6</c:f>
              <c:strCache>
                <c:ptCount val="1"/>
                <c:pt idx="0">
                  <c:v>Chou- fleur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'Legumes_G1Bis (2)'!$B$4:$D$4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'Legumes_G1Bis (2)'!$B$6:$D$6</c:f>
              <c:numCache>
                <c:formatCode>#,##0</c:formatCode>
                <c:ptCount val="3"/>
                <c:pt idx="0">
                  <c:v>197.9795</c:v>
                </c:pt>
                <c:pt idx="1">
                  <c:v>206.37530000000001</c:v>
                </c:pt>
                <c:pt idx="2">
                  <c:v>221.13978494623655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D0-49FA-9981-A8BC74A501D7}"/>
            </c:ext>
          </c:extLst>
        </c:ser>
        <c:ser>
          <c:idx val="0"/>
          <c:order val="1"/>
          <c:tx>
            <c:strRef>
              <c:f>'Legumes_G1Bis (2)'!$A$5</c:f>
              <c:strCache>
                <c:ptCount val="1"/>
                <c:pt idx="0">
                  <c:v>Carotte en frais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'Legumes_G1Bis (2)'!$B$4:$D$4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'Legumes_G1Bis (2)'!$B$5:$D$5</c:f>
              <c:numCache>
                <c:formatCode>#,##0</c:formatCode>
                <c:ptCount val="3"/>
                <c:pt idx="0">
                  <c:v>320.47969999999998</c:v>
                </c:pt>
                <c:pt idx="1">
                  <c:v>341.79219999999998</c:v>
                </c:pt>
                <c:pt idx="2">
                  <c:v>356.10210000000001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0-49FA-9981-A8BC74A501D7}"/>
            </c:ext>
          </c:extLst>
        </c:ser>
        <c:ser>
          <c:idx val="8"/>
          <c:order val="2"/>
          <c:tx>
            <c:strRef>
              <c:f>'Legumes_G1Bis (2)'!$A$8</c:f>
              <c:strCache>
                <c:ptCount val="1"/>
                <c:pt idx="0">
                  <c:v>Poireau 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'Legumes_G1Bis (2)'!$B$4:$D$4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'Legumes_G1Bis (2)'!$B$8:$D$8</c:f>
              <c:numCache>
                <c:formatCode>#,##0</c:formatCode>
                <c:ptCount val="3"/>
                <c:pt idx="0">
                  <c:v>168.01249999999999</c:v>
                </c:pt>
                <c:pt idx="1">
                  <c:v>187.16159999999999</c:v>
                </c:pt>
                <c:pt idx="2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D0-49FA-9981-A8BC74A50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7551391"/>
        <c:axId val="1"/>
      </c:barChart>
      <c:catAx>
        <c:axId val="209755139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60931469860684E-2"/>
              <c:y val="0.275064327032830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97551391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1319130793929944E-2"/>
          <c:y val="0.10796907143363836"/>
          <c:w val="0.83346381194736441"/>
          <c:h val="3.598960449354150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3748159486653954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2540027362338"/>
          <c:y val="0.12165465659540663"/>
          <c:w val="0.8326120307800341"/>
          <c:h val="0.6743223739836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'Legumes_G1Bis (2)'!$B$4</c:f>
              <c:strCache>
                <c:ptCount val="1"/>
                <c:pt idx="0">
                  <c:v>2020-2021</c:v>
                </c:pt>
              </c:strCache>
            </c:strRef>
          </c:tx>
          <c:spPr>
            <a:solidFill>
              <a:srgbClr val="FAADA0"/>
            </a:solidFill>
            <a:ln w="25400">
              <a:noFill/>
            </a:ln>
          </c:spPr>
          <c:invertIfNegative val="0"/>
          <c:cat>
            <c:strRef>
              <c:f>'Legumes_G1Bis (2)'!$A$5:$A$8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'Legumes_G1Bis (2)'!$B$5:$B$8</c:f>
              <c:numCache>
                <c:formatCode>#,##0</c:formatCode>
                <c:ptCount val="4"/>
                <c:pt idx="0">
                  <c:v>320.47969999999998</c:v>
                </c:pt>
                <c:pt idx="1">
                  <c:v>197.9795</c:v>
                </c:pt>
                <c:pt idx="2">
                  <c:v>171.124</c:v>
                </c:pt>
                <c:pt idx="3">
                  <c:v>168.01249999999999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6-4E24-9023-3A0A261301EA}"/>
            </c:ext>
          </c:extLst>
        </c:ser>
        <c:ser>
          <c:idx val="1"/>
          <c:order val="1"/>
          <c:tx>
            <c:strRef>
              <c:f>'Legumes_G1Bis (2)'!$C$4</c:f>
              <c:strCache>
                <c:ptCount val="1"/>
                <c:pt idx="0">
                  <c:v>2021-2022</c:v>
                </c:pt>
              </c:strCache>
            </c:strRef>
          </c:tx>
          <c:spPr>
            <a:solidFill>
              <a:srgbClr val="FF5050"/>
            </a:solidFill>
            <a:ln w="25400">
              <a:noFill/>
            </a:ln>
          </c:spPr>
          <c:invertIfNegative val="0"/>
          <c:cat>
            <c:strRef>
              <c:f>'Legumes_G1Bis (2)'!$A$5:$A$8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'Legumes_G1Bis (2)'!$C$5:$C$8</c:f>
              <c:numCache>
                <c:formatCode>#,##0</c:formatCode>
                <c:ptCount val="4"/>
                <c:pt idx="0">
                  <c:v>341.79219999999998</c:v>
                </c:pt>
                <c:pt idx="1">
                  <c:v>206.37530000000001</c:v>
                </c:pt>
                <c:pt idx="2">
                  <c:v>157.4119</c:v>
                </c:pt>
                <c:pt idx="3">
                  <c:v>187.16159999999999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B6-4E24-9023-3A0A261301EA}"/>
            </c:ext>
          </c:extLst>
        </c:ser>
        <c:ser>
          <c:idx val="2"/>
          <c:order val="2"/>
          <c:tx>
            <c:strRef>
              <c:f>'Legumes_G1Bis (2)'!$D$4</c:f>
              <c:strCache>
                <c:ptCount val="1"/>
                <c:pt idx="0">
                  <c:v>2022-2023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Ref>
              <c:f>'Legumes_G1Bis (2)'!$A$5:$A$8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'Legumes_G1Bis (2)'!$D$5:$D$8</c:f>
              <c:numCache>
                <c:formatCode>#,##0</c:formatCode>
                <c:ptCount val="4"/>
                <c:pt idx="0">
                  <c:v>356.10210000000001</c:v>
                </c:pt>
                <c:pt idx="1">
                  <c:v>221.13978494623655</c:v>
                </c:pt>
                <c:pt idx="2">
                  <c:v>135.196</c:v>
                </c:pt>
                <c:pt idx="3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B6-4E24-9023-3A0A26130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17438191"/>
        <c:axId val="1"/>
      </c:barChart>
      <c:catAx>
        <c:axId val="1617438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8105350093182338E-2"/>
              <c:y val="0.378807722027447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617438191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902839575036645"/>
          <c:y val="0.90692032109125043"/>
          <c:w val="0.25951597071782823"/>
          <c:h val="6.06384785843375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4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41878216999524809"/>
          <c:y val="3.34191027104412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09319218915064"/>
          <c:y val="0.18766066838046272"/>
          <c:w val="0.80137506670587333"/>
          <c:h val="0.6078641657207035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Oleopro_Legumes_G1Bis!$A$6</c:f>
              <c:strCache>
                <c:ptCount val="1"/>
                <c:pt idx="0">
                  <c:v>Chou- fleur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Oleopro_Legumes_G1Bis!$B$4:$D$4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Oleopro_Legumes_G1Bis!$B$6:$D$6</c:f>
              <c:numCache>
                <c:formatCode>#,##0</c:formatCode>
                <c:ptCount val="3"/>
                <c:pt idx="0">
                  <c:v>197.9795</c:v>
                </c:pt>
                <c:pt idx="1">
                  <c:v>206.37530000000001</c:v>
                </c:pt>
                <c:pt idx="2">
                  <c:v>221.13978494623655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E-4046-A6F4-D00FCE8E3AF8}"/>
            </c:ext>
          </c:extLst>
        </c:ser>
        <c:ser>
          <c:idx val="0"/>
          <c:order val="1"/>
          <c:tx>
            <c:strRef>
              <c:f>Oleopro_Legumes_G1Bis!$A$5</c:f>
              <c:strCache>
                <c:ptCount val="1"/>
                <c:pt idx="0">
                  <c:v>Carotte en frais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Oleopro_Legumes_G1Bis!$B$4:$D$4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Oleopro_Legumes_G1Bis!$B$5:$D$5</c:f>
              <c:numCache>
                <c:formatCode>#,##0</c:formatCode>
                <c:ptCount val="3"/>
                <c:pt idx="0">
                  <c:v>320.47969999999998</c:v>
                </c:pt>
                <c:pt idx="1">
                  <c:v>341.79219999999998</c:v>
                </c:pt>
                <c:pt idx="2">
                  <c:v>356.10210000000001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E-4046-A6F4-D00FCE8E3AF8}"/>
            </c:ext>
          </c:extLst>
        </c:ser>
        <c:ser>
          <c:idx val="8"/>
          <c:order val="2"/>
          <c:tx>
            <c:strRef>
              <c:f>Oleopro_Legumes_G1Bis!$A$8</c:f>
              <c:strCache>
                <c:ptCount val="1"/>
                <c:pt idx="0">
                  <c:v>Poireau 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Oleopro_Legumes_G1Bis!$B$4:$D$4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Oleopro_Legumes_G1Bis!$B$8:$D$8</c:f>
              <c:numCache>
                <c:formatCode>#,##0</c:formatCode>
                <c:ptCount val="3"/>
                <c:pt idx="0">
                  <c:v>168.01249999999999</c:v>
                </c:pt>
                <c:pt idx="1">
                  <c:v>187.16159999999999</c:v>
                </c:pt>
                <c:pt idx="2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FE-4046-A6F4-D00FCE8E3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5094367"/>
        <c:axId val="1"/>
      </c:barChart>
      <c:catAx>
        <c:axId val="1505094367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60931469860684E-2"/>
              <c:y val="0.275064327032830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05094367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1319130793929944E-2"/>
          <c:y val="0.10796907143363836"/>
          <c:w val="0.83346381194736441"/>
          <c:h val="3.598960449354150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3748159486653954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2540027362338"/>
          <c:y val="0.12165465659540663"/>
          <c:w val="0.8326120307800341"/>
          <c:h val="0.6743223739836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Oleopro_Legumes_G1Bis!$B$4</c:f>
              <c:strCache>
                <c:ptCount val="1"/>
                <c:pt idx="0">
                  <c:v>2020-2021</c:v>
                </c:pt>
              </c:strCache>
            </c:strRef>
          </c:tx>
          <c:spPr>
            <a:solidFill>
              <a:srgbClr val="FAADA0"/>
            </a:solidFill>
            <a:ln w="25400">
              <a:noFill/>
            </a:ln>
          </c:spPr>
          <c:invertIfNegative val="0"/>
          <c:cat>
            <c:strRef>
              <c:f>Oleopro_Legumes_G1Bis!$A$5:$A$8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Oleopro_Legumes_G1Bis!$B$5:$B$8</c:f>
              <c:numCache>
                <c:formatCode>#,##0</c:formatCode>
                <c:ptCount val="4"/>
                <c:pt idx="0">
                  <c:v>320.47969999999998</c:v>
                </c:pt>
                <c:pt idx="1">
                  <c:v>197.9795</c:v>
                </c:pt>
                <c:pt idx="2">
                  <c:v>171.124</c:v>
                </c:pt>
                <c:pt idx="3">
                  <c:v>168.01249999999999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C1-4A61-B9F8-58CDE5CDA000}"/>
            </c:ext>
          </c:extLst>
        </c:ser>
        <c:ser>
          <c:idx val="1"/>
          <c:order val="1"/>
          <c:tx>
            <c:strRef>
              <c:f>Oleopro_Legumes_G1Bis!$C$4</c:f>
              <c:strCache>
                <c:ptCount val="1"/>
                <c:pt idx="0">
                  <c:v>2021-2022</c:v>
                </c:pt>
              </c:strCache>
            </c:strRef>
          </c:tx>
          <c:spPr>
            <a:solidFill>
              <a:srgbClr val="FF5050"/>
            </a:solidFill>
            <a:ln w="25400">
              <a:noFill/>
            </a:ln>
          </c:spPr>
          <c:invertIfNegative val="0"/>
          <c:cat>
            <c:strRef>
              <c:f>Oleopro_Legumes_G1Bis!$A$5:$A$8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Oleopro_Legumes_G1Bis!$C$5:$C$8</c:f>
              <c:numCache>
                <c:formatCode>#,##0</c:formatCode>
                <c:ptCount val="4"/>
                <c:pt idx="0">
                  <c:v>341.79219999999998</c:v>
                </c:pt>
                <c:pt idx="1">
                  <c:v>206.37530000000001</c:v>
                </c:pt>
                <c:pt idx="2">
                  <c:v>157.4119</c:v>
                </c:pt>
                <c:pt idx="3">
                  <c:v>187.16159999999999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C1-4A61-B9F8-58CDE5CDA000}"/>
            </c:ext>
          </c:extLst>
        </c:ser>
        <c:ser>
          <c:idx val="2"/>
          <c:order val="2"/>
          <c:tx>
            <c:strRef>
              <c:f>Oleopro_Legumes_G1Bis!$D$4</c:f>
              <c:strCache>
                <c:ptCount val="1"/>
                <c:pt idx="0">
                  <c:v>2022-2023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Ref>
              <c:f>Oleopro_Legumes_G1Bis!$A$5:$A$8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Oleopro_Legumes_G1Bis!$D$5:$D$8</c:f>
              <c:numCache>
                <c:formatCode>#,##0</c:formatCode>
                <c:ptCount val="4"/>
                <c:pt idx="0">
                  <c:v>356.10210000000001</c:v>
                </c:pt>
                <c:pt idx="1">
                  <c:v>221.13978494623655</c:v>
                </c:pt>
                <c:pt idx="2">
                  <c:v>135.196</c:v>
                </c:pt>
                <c:pt idx="3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C1-4A61-B9F8-58CDE5CDA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5093951"/>
        <c:axId val="1"/>
      </c:barChart>
      <c:catAx>
        <c:axId val="150509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8105350093182338E-2"/>
              <c:y val="0.378807722027447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505093951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902839575036645"/>
          <c:y val="0.90692032109125043"/>
          <c:w val="0.25951597071782823"/>
          <c:h val="6.06384785843375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1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41878216999524809"/>
          <c:y val="3.34191027104412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09319218915064"/>
          <c:y val="0.18766066838046272"/>
          <c:w val="0.80137506670587333"/>
          <c:h val="0.6078641657207035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Cereales_annex_Legumes_G1Bis!$A$6</c:f>
              <c:strCache>
                <c:ptCount val="1"/>
                <c:pt idx="0">
                  <c:v>Chou- fleur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Cereales_annex_Legumes_G1Bis!$B$4:$D$4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Cereales_annex_Legumes_G1Bis!$B$6:$D$6</c:f>
              <c:numCache>
                <c:formatCode>#,##0</c:formatCode>
                <c:ptCount val="3"/>
                <c:pt idx="0">
                  <c:v>197.9795</c:v>
                </c:pt>
                <c:pt idx="1">
                  <c:v>206.37530000000001</c:v>
                </c:pt>
                <c:pt idx="2">
                  <c:v>221.13978494623655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0-4C0F-B3D2-3B80FE128295}"/>
            </c:ext>
          </c:extLst>
        </c:ser>
        <c:ser>
          <c:idx val="0"/>
          <c:order val="1"/>
          <c:tx>
            <c:strRef>
              <c:f>Cereales_annex_Legumes_G1Bis!$A$5</c:f>
              <c:strCache>
                <c:ptCount val="1"/>
                <c:pt idx="0">
                  <c:v>Carotte en frais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Cereales_annex_Legumes_G1Bis!$B$4:$D$4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Cereales_annex_Legumes_G1Bis!$B$5:$D$5</c:f>
              <c:numCache>
                <c:formatCode>#,##0</c:formatCode>
                <c:ptCount val="3"/>
                <c:pt idx="0">
                  <c:v>320.47969999999998</c:v>
                </c:pt>
                <c:pt idx="1">
                  <c:v>341.79219999999998</c:v>
                </c:pt>
                <c:pt idx="2">
                  <c:v>356.10210000000001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0-4C0F-B3D2-3B80FE128295}"/>
            </c:ext>
          </c:extLst>
        </c:ser>
        <c:ser>
          <c:idx val="8"/>
          <c:order val="2"/>
          <c:tx>
            <c:strRef>
              <c:f>Cereales_annex_Legumes_G1Bis!$A$8</c:f>
              <c:strCache>
                <c:ptCount val="1"/>
                <c:pt idx="0">
                  <c:v>Poireau 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Cereales_annex_Legumes_G1Bis!$B$4:$D$4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Cereales_annex_Legumes_G1Bis!$B$8:$D$8</c:f>
              <c:numCache>
                <c:formatCode>#,##0</c:formatCode>
                <c:ptCount val="3"/>
                <c:pt idx="0">
                  <c:v>168.01249999999999</c:v>
                </c:pt>
                <c:pt idx="1">
                  <c:v>187.16159999999999</c:v>
                </c:pt>
                <c:pt idx="2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B0-4C0F-B3D2-3B80FE128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873552"/>
        <c:axId val="1"/>
      </c:barChart>
      <c:catAx>
        <c:axId val="2026873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60931469860684E-2"/>
              <c:y val="0.275064327032830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26873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1319130793929944E-2"/>
          <c:y val="0.10796907143363836"/>
          <c:w val="0.83346381194736441"/>
          <c:h val="3.598960449354150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3748159486653954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2540027362338"/>
          <c:y val="0.12165465659540663"/>
          <c:w val="0.8326120307800341"/>
          <c:h val="0.6743223739836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Cereales_annex_Legumes_G1Bis!$B$4</c:f>
              <c:strCache>
                <c:ptCount val="1"/>
                <c:pt idx="0">
                  <c:v>2020-2021</c:v>
                </c:pt>
              </c:strCache>
            </c:strRef>
          </c:tx>
          <c:spPr>
            <a:solidFill>
              <a:srgbClr val="FAADA0"/>
            </a:solidFill>
            <a:ln w="25400">
              <a:noFill/>
            </a:ln>
          </c:spPr>
          <c:invertIfNegative val="0"/>
          <c:cat>
            <c:strRef>
              <c:f>Cereales_annex_Legumes_G1Bis!$A$5:$A$8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Cereales_annex_Legumes_G1Bis!$B$5:$B$8</c:f>
              <c:numCache>
                <c:formatCode>#,##0</c:formatCode>
                <c:ptCount val="4"/>
                <c:pt idx="0">
                  <c:v>320.47969999999998</c:v>
                </c:pt>
                <c:pt idx="1">
                  <c:v>197.9795</c:v>
                </c:pt>
                <c:pt idx="2">
                  <c:v>171.124</c:v>
                </c:pt>
                <c:pt idx="3">
                  <c:v>168.01249999999999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D-4041-8592-17E2EE7C8AC6}"/>
            </c:ext>
          </c:extLst>
        </c:ser>
        <c:ser>
          <c:idx val="1"/>
          <c:order val="1"/>
          <c:tx>
            <c:strRef>
              <c:f>Cereales_annex_Legumes_G1Bis!$C$4</c:f>
              <c:strCache>
                <c:ptCount val="1"/>
                <c:pt idx="0">
                  <c:v>2021-2022</c:v>
                </c:pt>
              </c:strCache>
            </c:strRef>
          </c:tx>
          <c:spPr>
            <a:solidFill>
              <a:srgbClr val="FF5050"/>
            </a:solidFill>
            <a:ln w="25400">
              <a:noFill/>
            </a:ln>
          </c:spPr>
          <c:invertIfNegative val="0"/>
          <c:cat>
            <c:strRef>
              <c:f>Cereales_annex_Legumes_G1Bis!$A$5:$A$8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Cereales_annex_Legumes_G1Bis!$C$5:$C$8</c:f>
              <c:numCache>
                <c:formatCode>#,##0</c:formatCode>
                <c:ptCount val="4"/>
                <c:pt idx="0">
                  <c:v>341.79219999999998</c:v>
                </c:pt>
                <c:pt idx="1">
                  <c:v>206.37530000000001</c:v>
                </c:pt>
                <c:pt idx="2">
                  <c:v>157.4119</c:v>
                </c:pt>
                <c:pt idx="3">
                  <c:v>187.16159999999999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D-4041-8592-17E2EE7C8AC6}"/>
            </c:ext>
          </c:extLst>
        </c:ser>
        <c:ser>
          <c:idx val="2"/>
          <c:order val="2"/>
          <c:tx>
            <c:strRef>
              <c:f>Cereales_annex_Legumes_G1Bis!$D$4</c:f>
              <c:strCache>
                <c:ptCount val="1"/>
                <c:pt idx="0">
                  <c:v>2022-2023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Ref>
              <c:f>Cereales_annex_Legumes_G1Bis!$A$5:$A$8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Cereales_annex_Legumes_G1Bis!$D$5:$D$8</c:f>
              <c:numCache>
                <c:formatCode>#,##0</c:formatCode>
                <c:ptCount val="4"/>
                <c:pt idx="0">
                  <c:v>356.10210000000001</c:v>
                </c:pt>
                <c:pt idx="1">
                  <c:v>221.13978494623655</c:v>
                </c:pt>
                <c:pt idx="2">
                  <c:v>135.196</c:v>
                </c:pt>
                <c:pt idx="3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FD-4041-8592-17E2EE7C8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6873968"/>
        <c:axId val="1"/>
      </c:barChart>
      <c:catAx>
        <c:axId val="2026873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8105350093182338E-2"/>
              <c:y val="0.378807722027447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268739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902839575036645"/>
          <c:y val="0.90692032109125043"/>
          <c:w val="0.25951597071782823"/>
          <c:h val="6.06384785843375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1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41878216999524809"/>
          <c:y val="3.34191027104412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09319218915064"/>
          <c:y val="0.18766066838046272"/>
          <c:w val="0.80137506670587333"/>
          <c:h val="0.6078641657207035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Cereales_Legumes_G1Bis!$A$6</c:f>
              <c:strCache>
                <c:ptCount val="1"/>
                <c:pt idx="0">
                  <c:v>Chou- fleur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Cereales_Legumes_G1Bis!$B$4:$D$4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Cereales_Legumes_G1Bis!$B$6:$D$6</c:f>
              <c:numCache>
                <c:formatCode>#,##0</c:formatCode>
                <c:ptCount val="3"/>
                <c:pt idx="0">
                  <c:v>197.9795</c:v>
                </c:pt>
                <c:pt idx="1">
                  <c:v>206.37530000000001</c:v>
                </c:pt>
                <c:pt idx="2">
                  <c:v>221.13978494623655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BB-44BD-BF7E-F207642A500F}"/>
            </c:ext>
          </c:extLst>
        </c:ser>
        <c:ser>
          <c:idx val="0"/>
          <c:order val="1"/>
          <c:tx>
            <c:strRef>
              <c:f>Cereales_Legumes_G1Bis!$A$5</c:f>
              <c:strCache>
                <c:ptCount val="1"/>
                <c:pt idx="0">
                  <c:v>Carotte en frais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Cereales_Legumes_G1Bis!$B$4:$D$4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Cereales_Legumes_G1Bis!$B$5:$D$5</c:f>
              <c:numCache>
                <c:formatCode>#,##0</c:formatCode>
                <c:ptCount val="3"/>
                <c:pt idx="0">
                  <c:v>320.47969999999998</c:v>
                </c:pt>
                <c:pt idx="1">
                  <c:v>341.79219999999998</c:v>
                </c:pt>
                <c:pt idx="2">
                  <c:v>356.10210000000001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BB-44BD-BF7E-F207642A500F}"/>
            </c:ext>
          </c:extLst>
        </c:ser>
        <c:ser>
          <c:idx val="8"/>
          <c:order val="2"/>
          <c:tx>
            <c:strRef>
              <c:f>Cereales_Legumes_G1Bis!$A$8</c:f>
              <c:strCache>
                <c:ptCount val="1"/>
                <c:pt idx="0">
                  <c:v>Poireau 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Cereales_Legumes_G1Bis!$B$4:$D$4</c:f>
              <c:strCache>
                <c:ptCount val="3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</c:strCache>
            </c:strRef>
          </c:cat>
          <c:val>
            <c:numRef>
              <c:f>Cereales_Legumes_G1Bis!$B$8:$D$8</c:f>
              <c:numCache>
                <c:formatCode>#,##0</c:formatCode>
                <c:ptCount val="3"/>
                <c:pt idx="0">
                  <c:v>168.01249999999999</c:v>
                </c:pt>
                <c:pt idx="1">
                  <c:v>187.16159999999999</c:v>
                </c:pt>
                <c:pt idx="2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BB-44BD-BF7E-F207642A5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352000"/>
        <c:axId val="1"/>
      </c:barChart>
      <c:catAx>
        <c:axId val="2039352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60931469860684E-2"/>
              <c:y val="0.275064327032830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39352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1319130793929944E-2"/>
          <c:y val="0.10796907143363836"/>
          <c:w val="0.83346381194736441"/>
          <c:h val="3.598960449354150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3748159486653954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2540027362338"/>
          <c:y val="0.12165465659540663"/>
          <c:w val="0.8326120307800341"/>
          <c:h val="0.6743223739836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Cereales_Legumes_G1Bis!$B$4</c:f>
              <c:strCache>
                <c:ptCount val="1"/>
                <c:pt idx="0">
                  <c:v>2020-2021</c:v>
                </c:pt>
              </c:strCache>
            </c:strRef>
          </c:tx>
          <c:spPr>
            <a:solidFill>
              <a:srgbClr val="FAADA0"/>
            </a:solidFill>
            <a:ln w="25400">
              <a:noFill/>
            </a:ln>
          </c:spPr>
          <c:invertIfNegative val="0"/>
          <c:cat>
            <c:strRef>
              <c:f>Cereales_Legumes_G1Bis!$A$5:$A$8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Cereales_Legumes_G1Bis!$B$5:$B$8</c:f>
              <c:numCache>
                <c:formatCode>#,##0</c:formatCode>
                <c:ptCount val="4"/>
                <c:pt idx="0">
                  <c:v>320.47969999999998</c:v>
                </c:pt>
                <c:pt idx="1">
                  <c:v>197.9795</c:v>
                </c:pt>
                <c:pt idx="2">
                  <c:v>171.124</c:v>
                </c:pt>
                <c:pt idx="3">
                  <c:v>168.01249999999999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09-4B3D-A4EB-7D3922DFD112}"/>
            </c:ext>
          </c:extLst>
        </c:ser>
        <c:ser>
          <c:idx val="1"/>
          <c:order val="1"/>
          <c:tx>
            <c:strRef>
              <c:f>Cereales_Legumes_G1Bis!$C$4</c:f>
              <c:strCache>
                <c:ptCount val="1"/>
                <c:pt idx="0">
                  <c:v>2021-2022</c:v>
                </c:pt>
              </c:strCache>
            </c:strRef>
          </c:tx>
          <c:spPr>
            <a:solidFill>
              <a:srgbClr val="FF5050"/>
            </a:solidFill>
            <a:ln w="25400">
              <a:noFill/>
            </a:ln>
          </c:spPr>
          <c:invertIfNegative val="0"/>
          <c:cat>
            <c:strRef>
              <c:f>Cereales_Legumes_G1Bis!$A$5:$A$8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Cereales_Legumes_G1Bis!$C$5:$C$8</c:f>
              <c:numCache>
                <c:formatCode>#,##0</c:formatCode>
                <c:ptCount val="4"/>
                <c:pt idx="0">
                  <c:v>341.79219999999998</c:v>
                </c:pt>
                <c:pt idx="1">
                  <c:v>206.37530000000001</c:v>
                </c:pt>
                <c:pt idx="2">
                  <c:v>157.4119</c:v>
                </c:pt>
                <c:pt idx="3">
                  <c:v>187.16159999999999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09-4B3D-A4EB-7D3922DFD112}"/>
            </c:ext>
          </c:extLst>
        </c:ser>
        <c:ser>
          <c:idx val="2"/>
          <c:order val="2"/>
          <c:tx>
            <c:strRef>
              <c:f>Cereales_Legumes_G1Bis!$D$4</c:f>
              <c:strCache>
                <c:ptCount val="1"/>
                <c:pt idx="0">
                  <c:v>2022-2023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Ref>
              <c:f>Cereales_Legumes_G1Bis!$A$5:$A$8</c:f>
              <c:strCache>
                <c:ptCount val="4"/>
                <c:pt idx="0">
                  <c:v>Carotte en frais</c:v>
                </c:pt>
                <c:pt idx="1">
                  <c:v>Chou- fleur</c:v>
                </c:pt>
                <c:pt idx="2">
                  <c:v>Endives</c:v>
                </c:pt>
                <c:pt idx="3">
                  <c:v>Poireau </c:v>
                </c:pt>
              </c:strCache>
            </c:strRef>
          </c:cat>
          <c:val>
            <c:numRef>
              <c:f>Cereales_Legumes_G1Bis!$D$5:$D$8</c:f>
              <c:numCache>
                <c:formatCode>#,##0</c:formatCode>
                <c:ptCount val="4"/>
                <c:pt idx="0">
                  <c:v>356.10210000000001</c:v>
                </c:pt>
                <c:pt idx="1">
                  <c:v>221.13978494623655</c:v>
                </c:pt>
                <c:pt idx="2">
                  <c:v>135.196</c:v>
                </c:pt>
                <c:pt idx="3">
                  <c:v>154.20599999999999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09-4B3D-A4EB-7D3922DFD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356160"/>
        <c:axId val="1"/>
      </c:barChart>
      <c:catAx>
        <c:axId val="203935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8105350093182338E-2"/>
              <c:y val="0.378807722027447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0393561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902839575036645"/>
          <c:y val="0.90692032109125043"/>
          <c:w val="0.25951597071782823"/>
          <c:h val="6.06384785843375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4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2025 - des températures élevées jusqu'en août</a:t>
            </a:r>
          </a:p>
        </c:rich>
      </c:tx>
      <c:layout>
        <c:manualLayout>
          <c:xMode val="edge"/>
          <c:yMode val="edge"/>
          <c:x val="0.28198258089711103"/>
          <c:y val="2.05590637803937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489460443742106E-2"/>
          <c:y val="0.10722374426695204"/>
          <c:w val="0.84286534252422596"/>
          <c:h val="0.6593527764357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[7]G1!$A$22</c:f>
              <c:strCache>
                <c:ptCount val="1"/>
                <c:pt idx="0">
                  <c:v>Précipitations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[7]G1!$B$25:$B$35</c:f>
              <c:numCache>
                <c:formatCode>General</c:formatCode>
                <c:ptCount val="1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</c:numCache>
            </c:numRef>
          </c:cat>
          <c:val>
            <c:numRef>
              <c:f>[7]G1!$C$25:$C$35</c:f>
              <c:numCache>
                <c:formatCode>General</c:formatCode>
                <c:ptCount val="11"/>
                <c:pt idx="0">
                  <c:v>92.928571428571416</c:v>
                </c:pt>
                <c:pt idx="1">
                  <c:v>38.114285714285714</c:v>
                </c:pt>
                <c:pt idx="2">
                  <c:v>48.800000000000004</c:v>
                </c:pt>
                <c:pt idx="3">
                  <c:v>64.242857142857147</c:v>
                </c:pt>
                <c:pt idx="4">
                  <c:v>42.771428571428572</c:v>
                </c:pt>
                <c:pt idx="5">
                  <c:v>37.257142857142853</c:v>
                </c:pt>
                <c:pt idx="6">
                  <c:v>53.01428571428572</c:v>
                </c:pt>
                <c:pt idx="7">
                  <c:v>59.628571428571433</c:v>
                </c:pt>
                <c:pt idx="8">
                  <c:v>75.528571428571439</c:v>
                </c:pt>
                <c:pt idx="9">
                  <c:v>68.7</c:v>
                </c:pt>
                <c:pt idx="10">
                  <c:v>73.599999999999994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0E-4048-A7BF-4A78F4FA8F1A}"/>
            </c:ext>
          </c:extLst>
        </c:ser>
        <c:ser>
          <c:idx val="1"/>
          <c:order val="1"/>
          <c:tx>
            <c:strRef>
              <c:f>[7]G1!$A$37</c:f>
              <c:strCache>
                <c:ptCount val="1"/>
                <c:pt idx="0">
                  <c:v>Précipitations normales 1991-2020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numRef>
              <c:f>[7]G1!$B$25:$B$35</c:f>
              <c:numCache>
                <c:formatCode>General</c:formatCode>
                <c:ptCount val="1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</c:numCache>
            </c:numRef>
          </c:cat>
          <c:val>
            <c:numRef>
              <c:f>[7]G1!$C$40:$C$50</c:f>
              <c:numCache>
                <c:formatCode>General</c:formatCode>
                <c:ptCount val="11"/>
                <c:pt idx="0">
                  <c:v>61.062857142857141</c:v>
                </c:pt>
                <c:pt idx="1">
                  <c:v>49.842857142857149</c:v>
                </c:pt>
                <c:pt idx="2">
                  <c:v>51.654285714285713</c:v>
                </c:pt>
                <c:pt idx="3">
                  <c:v>59.778571428571425</c:v>
                </c:pt>
                <c:pt idx="4">
                  <c:v>64.482857142857142</c:v>
                </c:pt>
                <c:pt idx="5">
                  <c:v>55.037142857142847</c:v>
                </c:pt>
                <c:pt idx="6">
                  <c:v>47.587142857142865</c:v>
                </c:pt>
                <c:pt idx="7">
                  <c:v>51.44</c:v>
                </c:pt>
                <c:pt idx="8">
                  <c:v>65.705714285714279</c:v>
                </c:pt>
                <c:pt idx="9">
                  <c:v>79.348571428571432</c:v>
                </c:pt>
                <c:pt idx="10">
                  <c:v>83.9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0E-4048-A7BF-4A78F4FA8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4629471"/>
        <c:axId val="1"/>
      </c:barChart>
      <c:lineChart>
        <c:grouping val="standard"/>
        <c:varyColors val="0"/>
        <c:ser>
          <c:idx val="0"/>
          <c:order val="2"/>
          <c:tx>
            <c:strRef>
              <c:f>[7]G1!$A$52</c:f>
              <c:strCache>
                <c:ptCount val="1"/>
                <c:pt idx="0">
                  <c:v>Températures moyennes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[7]G1!$B$25:$B$35</c:f>
              <c:numCache>
                <c:formatCode>General</c:formatCode>
                <c:ptCount val="1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</c:numCache>
            </c:numRef>
          </c:cat>
          <c:val>
            <c:numRef>
              <c:f>[7]G1!$C$55:$C$65</c:f>
              <c:numCache>
                <c:formatCode>General</c:formatCode>
                <c:ptCount val="11"/>
                <c:pt idx="0">
                  <c:v>6.2857142857142856</c:v>
                </c:pt>
                <c:pt idx="1">
                  <c:v>7.7142857142857144</c:v>
                </c:pt>
                <c:pt idx="2">
                  <c:v>9.8809523809523814</c:v>
                </c:pt>
                <c:pt idx="3">
                  <c:v>13.485714285714284</c:v>
                </c:pt>
                <c:pt idx="4">
                  <c:v>16.30952380952381</c:v>
                </c:pt>
                <c:pt idx="5">
                  <c:v>22.30952380952381</c:v>
                </c:pt>
                <c:pt idx="6">
                  <c:v>22.271428571428572</c:v>
                </c:pt>
                <c:pt idx="7">
                  <c:v>22.709523809523812</c:v>
                </c:pt>
                <c:pt idx="8">
                  <c:v>17.88095238095238</c:v>
                </c:pt>
                <c:pt idx="9">
                  <c:v>14.3</c:v>
                </c:pt>
                <c:pt idx="1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0E-4048-A7BF-4A78F4FA8F1A}"/>
            </c:ext>
          </c:extLst>
        </c:ser>
        <c:ser>
          <c:idx val="1"/>
          <c:order val="3"/>
          <c:tx>
            <c:strRef>
              <c:f>[7]G1!$A$67</c:f>
              <c:strCache>
                <c:ptCount val="1"/>
                <c:pt idx="0">
                  <c:v>Températures normales 1991-2020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numRef>
              <c:f>[7]G1!$B$25:$B$35</c:f>
              <c:numCache>
                <c:formatCode>General</c:formatCode>
                <c:ptCount val="11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</c:numCache>
            </c:numRef>
          </c:cat>
          <c:val>
            <c:numRef>
              <c:f>[7]G1!$C$70:$C$80</c:f>
              <c:numCache>
                <c:formatCode>General</c:formatCode>
                <c:ptCount val="11"/>
                <c:pt idx="0">
                  <c:v>5.7785714285714294</c:v>
                </c:pt>
                <c:pt idx="1">
                  <c:v>6.3414285714285707</c:v>
                </c:pt>
                <c:pt idx="2">
                  <c:v>9.2328571428571422</c:v>
                </c:pt>
                <c:pt idx="3">
                  <c:v>11.898571428571429</c:v>
                </c:pt>
                <c:pt idx="4">
                  <c:v>15.585714285714285</c:v>
                </c:pt>
                <c:pt idx="5">
                  <c:v>19.111428571428569</c:v>
                </c:pt>
                <c:pt idx="6">
                  <c:v>21.349999999999998</c:v>
                </c:pt>
                <c:pt idx="7">
                  <c:v>21.374285714285715</c:v>
                </c:pt>
                <c:pt idx="8">
                  <c:v>17.851428571428574</c:v>
                </c:pt>
                <c:pt idx="9">
                  <c:v>14.077142857142857</c:v>
                </c:pt>
                <c:pt idx="10">
                  <c:v>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0E-4048-A7BF-4A78F4FA8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24629471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Précipitations (mm)
</a:t>
                </a:r>
              </a:p>
            </c:rich>
          </c:tx>
          <c:layout>
            <c:manualLayout>
              <c:xMode val="edge"/>
              <c:yMode val="edge"/>
              <c:x val="4.5642045609350732E-3"/>
              <c:y val="0.3263175766395537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2462947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At val="0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Tempérartures (°C)</a:t>
                </a:r>
              </a:p>
            </c:rich>
          </c:tx>
          <c:layout>
            <c:manualLayout>
              <c:xMode val="edge"/>
              <c:yMode val="edge"/>
              <c:x val="0.96271803394817856"/>
              <c:y val="0.3434300910406001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1924365855652123E-2"/>
          <c:y val="0.8389283022790468"/>
          <c:w val="0.85241279096168343"/>
          <c:h val="0.1358024306367644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2025 - une année sèche dans le Nord, chaude partout</a:t>
            </a:r>
          </a:p>
        </c:rich>
      </c:tx>
      <c:layout>
        <c:manualLayout>
          <c:xMode val="edge"/>
          <c:yMode val="edge"/>
          <c:x val="0.15092220802242651"/>
          <c:y val="3.23299888517279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29957446418674"/>
          <c:y val="0.12151616499442586"/>
          <c:w val="0.80536257575132952"/>
          <c:h val="0.644370122630992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[7]G2!$A$29</c:f>
              <c:strCache>
                <c:ptCount val="1"/>
                <c:pt idx="0">
                  <c:v>Précipitations 2025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[7]G2!$C$28:$J$28</c:f>
              <c:strCache>
                <c:ptCount val="8"/>
                <c:pt idx="0">
                  <c:v>Ouest</c:v>
                </c:pt>
                <c:pt idx="1">
                  <c:v>Nord</c:v>
                </c:pt>
                <c:pt idx="2">
                  <c:v>Nord-Est</c:v>
                </c:pt>
                <c:pt idx="3">
                  <c:v>Centre-Est</c:v>
                </c:pt>
                <c:pt idx="4">
                  <c:v>Sud-Ouest</c:v>
                </c:pt>
                <c:pt idx="5">
                  <c:v>Sud-Est</c:v>
                </c:pt>
                <c:pt idx="6">
                  <c:v>Corse</c:v>
                </c:pt>
                <c:pt idx="7">
                  <c:v>France</c:v>
                </c:pt>
              </c:strCache>
            </c:strRef>
          </c:cat>
          <c:val>
            <c:numRef>
              <c:f>[7]G2!$C$29:$J$29</c:f>
              <c:numCache>
                <c:formatCode>General</c:formatCode>
                <c:ptCount val="8"/>
                <c:pt idx="0">
                  <c:v>720.09999999999991</c:v>
                </c:pt>
                <c:pt idx="1">
                  <c:v>554</c:v>
                </c:pt>
                <c:pt idx="2">
                  <c:v>810.2</c:v>
                </c:pt>
                <c:pt idx="3">
                  <c:v>699.2</c:v>
                </c:pt>
                <c:pt idx="4">
                  <c:v>732.7</c:v>
                </c:pt>
                <c:pt idx="5">
                  <c:v>592.6</c:v>
                </c:pt>
                <c:pt idx="6">
                  <c:v>473.19999999999993</c:v>
                </c:pt>
                <c:pt idx="7">
                  <c:v>654.57142857142867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2F-4EF9-A134-244382BDBDF8}"/>
            </c:ext>
          </c:extLst>
        </c:ser>
        <c:ser>
          <c:idx val="0"/>
          <c:order val="1"/>
          <c:tx>
            <c:strRef>
              <c:f>[7]G2!$A$30</c:f>
              <c:strCache>
                <c:ptCount val="1"/>
                <c:pt idx="0">
                  <c:v>Précipitations normales 1991-2020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strRef>
              <c:f>[7]G2!$C$28:$J$28</c:f>
              <c:strCache>
                <c:ptCount val="8"/>
                <c:pt idx="0">
                  <c:v>Ouest</c:v>
                </c:pt>
                <c:pt idx="1">
                  <c:v>Nord</c:v>
                </c:pt>
                <c:pt idx="2">
                  <c:v>Nord-Est</c:v>
                </c:pt>
                <c:pt idx="3">
                  <c:v>Centre-Est</c:v>
                </c:pt>
                <c:pt idx="4">
                  <c:v>Sud-Ouest</c:v>
                </c:pt>
                <c:pt idx="5">
                  <c:v>Sud-Est</c:v>
                </c:pt>
                <c:pt idx="6">
                  <c:v>Corse</c:v>
                </c:pt>
                <c:pt idx="7">
                  <c:v>France</c:v>
                </c:pt>
              </c:strCache>
            </c:strRef>
          </c:cat>
          <c:val>
            <c:numRef>
              <c:f>[7]G2!$C$30:$J$30</c:f>
              <c:numCache>
                <c:formatCode>General</c:formatCode>
                <c:ptCount val="8"/>
                <c:pt idx="0">
                  <c:v>740.84</c:v>
                </c:pt>
                <c:pt idx="1">
                  <c:v>625.03</c:v>
                </c:pt>
                <c:pt idx="2">
                  <c:v>752.87</c:v>
                </c:pt>
                <c:pt idx="3">
                  <c:v>708.75</c:v>
                </c:pt>
                <c:pt idx="4">
                  <c:v>763.89</c:v>
                </c:pt>
                <c:pt idx="5">
                  <c:v>604.05000000000007</c:v>
                </c:pt>
                <c:pt idx="6">
                  <c:v>493.49</c:v>
                </c:pt>
                <c:pt idx="7">
                  <c:v>669.84571428571428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2F-4EF9-A134-244382BDB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4634463"/>
        <c:axId val="1"/>
      </c:barChart>
      <c:lineChart>
        <c:grouping val="standard"/>
        <c:varyColors val="0"/>
        <c:ser>
          <c:idx val="2"/>
          <c:order val="2"/>
          <c:tx>
            <c:strRef>
              <c:f>[7]G2!$A$31</c:f>
              <c:strCache>
                <c:ptCount val="1"/>
                <c:pt idx="0">
                  <c:v>Températures 2025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8"/>
            <c:spPr>
              <a:solidFill>
                <a:srgbClr val="002060"/>
              </a:solidFill>
              <a:ln>
                <a:solidFill>
                  <a:schemeClr val="bg1"/>
                </a:solidFill>
              </a:ln>
            </c:spPr>
          </c:marker>
          <c:cat>
            <c:strRef>
              <c:f>[7]G2!$C$28:$J$28</c:f>
              <c:strCache>
                <c:ptCount val="8"/>
                <c:pt idx="0">
                  <c:v>Ouest</c:v>
                </c:pt>
                <c:pt idx="1">
                  <c:v>Nord</c:v>
                </c:pt>
                <c:pt idx="2">
                  <c:v>Nord-Est</c:v>
                </c:pt>
                <c:pt idx="3">
                  <c:v>Centre-Est</c:v>
                </c:pt>
                <c:pt idx="4">
                  <c:v>Sud-Ouest</c:v>
                </c:pt>
                <c:pt idx="5">
                  <c:v>Sud-Est</c:v>
                </c:pt>
                <c:pt idx="6">
                  <c:v>Corse</c:v>
                </c:pt>
                <c:pt idx="7">
                  <c:v>France</c:v>
                </c:pt>
              </c:strCache>
            </c:strRef>
          </c:cat>
          <c:val>
            <c:numRef>
              <c:f>[7]G2!$C$31:$J$31</c:f>
              <c:numCache>
                <c:formatCode>General</c:formatCode>
                <c:ptCount val="8"/>
                <c:pt idx="0">
                  <c:v>13.557575757575757</c:v>
                </c:pt>
                <c:pt idx="1">
                  <c:v>12.887878787878789</c:v>
                </c:pt>
                <c:pt idx="2">
                  <c:v>12.912121212121214</c:v>
                </c:pt>
                <c:pt idx="3">
                  <c:v>13.693939393939395</c:v>
                </c:pt>
                <c:pt idx="4">
                  <c:v>15.293939393939393</c:v>
                </c:pt>
                <c:pt idx="5">
                  <c:v>17.124242424242421</c:v>
                </c:pt>
                <c:pt idx="6">
                  <c:v>18.354545454545455</c:v>
                </c:pt>
                <c:pt idx="7">
                  <c:v>14.832034632034635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2F-4EF9-A134-244382BDBDF8}"/>
            </c:ext>
          </c:extLst>
        </c:ser>
        <c:ser>
          <c:idx val="3"/>
          <c:order val="3"/>
          <c:tx>
            <c:strRef>
              <c:f>[7]G2!$A$32</c:f>
              <c:strCache>
                <c:ptCount val="1"/>
                <c:pt idx="0">
                  <c:v>Températures normales 1991-2020</c:v>
                </c:pt>
              </c:strCache>
            </c:strRef>
          </c:tx>
          <c:spPr>
            <a:ln w="19050">
              <a:noFill/>
            </a:ln>
          </c:spPr>
          <c:marker>
            <c:symbol val="triangle"/>
            <c:size val="9"/>
            <c:spPr>
              <a:solidFill>
                <a:srgbClr val="002060">
                  <a:alpha val="96000"/>
                </a:srgbClr>
              </a:solidFill>
              <a:ln w="6350">
                <a:solidFill>
                  <a:schemeClr val="bg1"/>
                </a:solidFill>
              </a:ln>
            </c:spPr>
          </c:marker>
          <c:cat>
            <c:strRef>
              <c:f>[7]G2!$C$28:$J$28</c:f>
              <c:strCache>
                <c:ptCount val="8"/>
                <c:pt idx="0">
                  <c:v>Ouest</c:v>
                </c:pt>
                <c:pt idx="1">
                  <c:v>Nord</c:v>
                </c:pt>
                <c:pt idx="2">
                  <c:v>Nord-Est</c:v>
                </c:pt>
                <c:pt idx="3">
                  <c:v>Centre-Est</c:v>
                </c:pt>
                <c:pt idx="4">
                  <c:v>Sud-Ouest</c:v>
                </c:pt>
                <c:pt idx="5">
                  <c:v>Sud-Est</c:v>
                </c:pt>
                <c:pt idx="6">
                  <c:v>Corse</c:v>
                </c:pt>
                <c:pt idx="7">
                  <c:v>France</c:v>
                </c:pt>
              </c:strCache>
            </c:strRef>
          </c:cat>
          <c:val>
            <c:numRef>
              <c:f>[7]G2!$C$32:$J$32</c:f>
              <c:numCache>
                <c:formatCode>General</c:formatCode>
                <c:ptCount val="8"/>
                <c:pt idx="0">
                  <c:v>12.675454545454544</c:v>
                </c:pt>
                <c:pt idx="1">
                  <c:v>12.049090909090909</c:v>
                </c:pt>
                <c:pt idx="2">
                  <c:v>11.952727272727271</c:v>
                </c:pt>
                <c:pt idx="3">
                  <c:v>12.736363636363638</c:v>
                </c:pt>
                <c:pt idx="4">
                  <c:v>14.068181818181815</c:v>
                </c:pt>
                <c:pt idx="5">
                  <c:v>15.979090909090905</c:v>
                </c:pt>
                <c:pt idx="6">
                  <c:v>17.260909090909088</c:v>
                </c:pt>
                <c:pt idx="7">
                  <c:v>13.817402597402598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2F-4EF9-A134-244382BDB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24634463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00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Précipitations (mm)</a:t>
                </a:r>
              </a:p>
            </c:rich>
          </c:tx>
          <c:layout>
            <c:manualLayout>
              <c:xMode val="edge"/>
              <c:yMode val="edge"/>
              <c:x val="1.5854117711725825E-2"/>
              <c:y val="0.351170568561872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24634463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Températures (°C)</a:t>
                </a:r>
              </a:p>
            </c:rich>
          </c:tx>
          <c:layout>
            <c:manualLayout>
              <c:xMode val="edge"/>
              <c:yMode val="edge"/>
              <c:x val="0.95481936485687979"/>
              <c:y val="0.3389074693422519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803433602213335"/>
          <c:y val="0.84503901895206246"/>
          <c:w val="0.79977994897234705"/>
          <c:h val="0.121516164994425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2025, une pousse d'herbe inférieure de 9 % à la normale</a:t>
            </a:r>
          </a:p>
        </c:rich>
      </c:tx>
      <c:layout>
        <c:manualLayout>
          <c:xMode val="edge"/>
          <c:yMode val="edge"/>
          <c:x val="0.20864047434485197"/>
          <c:y val="1.61018889032313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93157720569889E-2"/>
          <c:y val="0.12479306655583006"/>
          <c:w val="0.88972533873680293"/>
          <c:h val="0.70552396006231732"/>
        </c:manualLayout>
      </c:layout>
      <c:lineChart>
        <c:grouping val="standard"/>
        <c:varyColors val="0"/>
        <c:ser>
          <c:idx val="0"/>
          <c:order val="0"/>
          <c:tx>
            <c:strRef>
              <c:f>[7]G3!$A$24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92D05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[7]G3!$B$23:$J$23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[7]G3!$B$24:$J$24</c:f>
              <c:numCache>
                <c:formatCode>General</c:formatCode>
                <c:ptCount val="9"/>
                <c:pt idx="0">
                  <c:v>12.04</c:v>
                </c:pt>
                <c:pt idx="1">
                  <c:v>30.04</c:v>
                </c:pt>
                <c:pt idx="2">
                  <c:v>48.52</c:v>
                </c:pt>
                <c:pt idx="3">
                  <c:v>68.459999999999994</c:v>
                </c:pt>
                <c:pt idx="4">
                  <c:v>90.33</c:v>
                </c:pt>
                <c:pt idx="5">
                  <c:v>102.41</c:v>
                </c:pt>
                <c:pt idx="6">
                  <c:v>112.89</c:v>
                </c:pt>
                <c:pt idx="7">
                  <c:v>124.01</c:v>
                </c:pt>
                <c:pt idx="8">
                  <c:v>130.6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AB-40E3-9B89-5C15B2112D77}"/>
            </c:ext>
          </c:extLst>
        </c:ser>
        <c:ser>
          <c:idx val="1"/>
          <c:order val="1"/>
          <c:tx>
            <c:strRef>
              <c:f>[7]G3!$A$25</c:f>
              <c:strCache>
                <c:ptCount val="1"/>
                <c:pt idx="0">
                  <c:v>2025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[7]G3!$B$23:$J$23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[7]G3!$B$25:$J$25</c:f>
              <c:numCache>
                <c:formatCode>General</c:formatCode>
                <c:ptCount val="9"/>
                <c:pt idx="0">
                  <c:v>5.74</c:v>
                </c:pt>
                <c:pt idx="1">
                  <c:v>26.75</c:v>
                </c:pt>
                <c:pt idx="2">
                  <c:v>44.84</c:v>
                </c:pt>
                <c:pt idx="3">
                  <c:v>56.83</c:v>
                </c:pt>
                <c:pt idx="4">
                  <c:v>58.26</c:v>
                </c:pt>
                <c:pt idx="5">
                  <c:v>61.34</c:v>
                </c:pt>
                <c:pt idx="6">
                  <c:v>71.88</c:v>
                </c:pt>
                <c:pt idx="7">
                  <c:v>84.4</c:v>
                </c:pt>
                <c:pt idx="8">
                  <c:v>91.3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AB-40E3-9B89-5C15B2112D77}"/>
            </c:ext>
          </c:extLst>
        </c:ser>
        <c:ser>
          <c:idx val="2"/>
          <c:order val="2"/>
          <c:tx>
            <c:strRef>
              <c:f>[7]G3!$A$26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[7]G3!$B$23:$J$23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[7]G3!$B$26:$J$26</c:f>
              <c:numCache>
                <c:formatCode>General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AB-40E3-9B89-5C15B2112D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4584127"/>
        <c:axId val="1"/>
      </c:lineChart>
      <c:catAx>
        <c:axId val="1624584127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% de la production annuelle de référence</a:t>
                </a:r>
              </a:p>
            </c:rich>
          </c:tx>
          <c:layout>
            <c:manualLayout>
              <c:xMode val="edge"/>
              <c:yMode val="edge"/>
              <c:x val="5.2237770796785118E-3"/>
              <c:y val="0.16307284540252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6350">
            <a:solidFill>
              <a:schemeClr val="tx1"/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624584127"/>
        <c:crosses val="autoZero"/>
        <c:crossBetween val="between"/>
      </c:valAx>
      <c:spPr>
        <a:noFill/>
        <a:ln w="12700"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0.20440310246193319"/>
          <c:y val="0.93289032313583753"/>
          <c:w val="0.49433678303165474"/>
          <c:h val="6.302551525321631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Blé tendre</a:t>
            </a:r>
          </a:p>
        </c:rich>
      </c:tx>
      <c:layout>
        <c:manualLayout>
          <c:xMode val="edge"/>
          <c:yMode val="edge"/>
          <c:x val="9.3273676360924679E-2"/>
          <c:y val="3.16518298714144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389695263995614"/>
          <c:y val="0.16717689211840292"/>
          <c:w val="0.74300435337149118"/>
          <c:h val="0.56481181485916798"/>
        </c:manualLayout>
      </c:layout>
      <c:barChart>
        <c:barDir val="col"/>
        <c:grouping val="clustered"/>
        <c:varyColors val="0"/>
        <c:ser>
          <c:idx val="1"/>
          <c:order val="0"/>
          <c:tx>
            <c:v>Production récoltée SAA (million t)</c:v>
          </c:tx>
          <c:spPr>
            <a:solidFill>
              <a:srgbClr val="FF0000">
                <a:alpha val="67059"/>
              </a:srgbClr>
            </a:solidFill>
            <a:ln w="25400">
              <a:noFill/>
            </a:ln>
          </c:spPr>
          <c:invertIfNegative val="0"/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E87-4DA3-86B1-1261DFF98641}"/>
              </c:ext>
            </c:extLst>
          </c:dPt>
          <c:dPt>
            <c:idx val="30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B498-4C3C-B84B-A4E74F05F64C}"/>
              </c:ext>
            </c:extLst>
          </c:dPt>
          <c:cat>
            <c:numRef>
              <c:f>Cereales_G1!$C$5:$AG$5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Cereales_G1!$C$6:$AG$6</c:f>
              <c:numCache>
                <c:formatCode>0.0</c:formatCode>
                <c:ptCount val="31"/>
                <c:pt idx="0">
                  <c:v>29.831783300000005</c:v>
                </c:pt>
                <c:pt idx="1">
                  <c:v>34.675486000000006</c:v>
                </c:pt>
                <c:pt idx="2">
                  <c:v>32.983564800000003</c:v>
                </c:pt>
                <c:pt idx="3">
                  <c:v>38.245663700000009</c:v>
                </c:pt>
                <c:pt idx="4">
                  <c:v>35.3944039</c:v>
                </c:pt>
                <c:pt idx="5">
                  <c:v>35.667737100000004</c:v>
                </c:pt>
                <c:pt idx="6">
                  <c:v>30.174697299999995</c:v>
                </c:pt>
                <c:pt idx="7">
                  <c:v>37.276484799999999</c:v>
                </c:pt>
                <c:pt idx="8">
                  <c:v>28.993238299999998</c:v>
                </c:pt>
                <c:pt idx="9">
                  <c:v>37.52403979999999</c:v>
                </c:pt>
                <c:pt idx="10">
                  <c:v>34.747737000000001</c:v>
                </c:pt>
                <c:pt idx="11">
                  <c:v>33.154074699999995</c:v>
                </c:pt>
                <c:pt idx="12">
                  <c:v>30.660411499999999</c:v>
                </c:pt>
                <c:pt idx="13">
                  <c:v>36.757936500000014</c:v>
                </c:pt>
                <c:pt idx="14">
                  <c:v>36.069184599999993</c:v>
                </c:pt>
                <c:pt idx="15">
                  <c:v>35.484091400000004</c:v>
                </c:pt>
                <c:pt idx="16">
                  <c:v>33.999867000000009</c:v>
                </c:pt>
                <c:pt idx="17">
                  <c:v>35.508872300000007</c:v>
                </c:pt>
                <c:pt idx="18">
                  <c:v>36.861747399999999</c:v>
                </c:pt>
                <c:pt idx="19">
                  <c:v>37.498589800000005</c:v>
                </c:pt>
                <c:pt idx="20">
                  <c:v>40.9978877</c:v>
                </c:pt>
                <c:pt idx="21">
                  <c:v>27.624055299999998</c:v>
                </c:pt>
                <c:pt idx="22">
                  <c:v>36.563844300000014</c:v>
                </c:pt>
                <c:pt idx="23">
                  <c:v>34.048769699999994</c:v>
                </c:pt>
                <c:pt idx="24">
                  <c:v>39.517770899999995</c:v>
                </c:pt>
                <c:pt idx="25">
                  <c:v>29.210447500000001</c:v>
                </c:pt>
                <c:pt idx="26">
                  <c:v>35.396479600000006</c:v>
                </c:pt>
                <c:pt idx="27">
                  <c:v>33.693825700000005</c:v>
                </c:pt>
                <c:pt idx="28">
                  <c:v>35.117663300000011</c:v>
                </c:pt>
                <c:pt idx="29">
                  <c:v>25.673693500000006</c:v>
                </c:pt>
                <c:pt idx="30">
                  <c:v>33.328172599999995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87-4DA3-86B1-1261DFF98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39344928"/>
        <c:axId val="1"/>
      </c:barChart>
      <c:lineChart>
        <c:grouping val="standard"/>
        <c:varyColors val="0"/>
        <c:ser>
          <c:idx val="0"/>
          <c:order val="1"/>
          <c:tx>
            <c:v>Rendement SAA (q/ha)</c:v>
          </c:tx>
          <c:spPr>
            <a:ln w="15875">
              <a:solidFill>
                <a:srgbClr val="0033CC"/>
              </a:solidFill>
              <a:prstDash val="solid"/>
            </a:ln>
          </c:spPr>
          <c:marker>
            <c:symbol val="square"/>
            <c:size val="10"/>
            <c:spPr>
              <a:noFill/>
              <a:ln w="6350">
                <a:noFill/>
              </a:ln>
            </c:spPr>
          </c:marker>
          <c:cat>
            <c:numRef>
              <c:f>Cereales_G1!$C$5:$AG$5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Cereales_G1!$C$7:$AG$7</c:f>
              <c:numCache>
                <c:formatCode>0.0</c:formatCode>
                <c:ptCount val="31"/>
                <c:pt idx="0">
                  <c:v>66.095153828769938</c:v>
                </c:pt>
                <c:pt idx="1">
                  <c:v>72.78617369654755</c:v>
                </c:pt>
                <c:pt idx="2">
                  <c:v>68.139132590453286</c:v>
                </c:pt>
                <c:pt idx="3">
                  <c:v>77.505219681789328</c:v>
                </c:pt>
                <c:pt idx="4">
                  <c:v>74.122698534693413</c:v>
                </c:pt>
                <c:pt idx="5">
                  <c:v>72.640948265854647</c:v>
                </c:pt>
                <c:pt idx="6">
                  <c:v>67.691149610270031</c:v>
                </c:pt>
                <c:pt idx="7">
                  <c:v>76.247525096760427</c:v>
                </c:pt>
                <c:pt idx="8">
                  <c:v>64.231983600630215</c:v>
                </c:pt>
                <c:pt idx="9">
                  <c:v>77.86694072104244</c:v>
                </c:pt>
                <c:pt idx="10">
                  <c:v>71.775227485484976</c:v>
                </c:pt>
                <c:pt idx="11">
                  <c:v>69.380846710611522</c:v>
                </c:pt>
                <c:pt idx="12">
                  <c:v>64.333212823833435</c:v>
                </c:pt>
                <c:pt idx="13">
                  <c:v>72.862254856583547</c:v>
                </c:pt>
                <c:pt idx="14">
                  <c:v>76.55545025788966</c:v>
                </c:pt>
                <c:pt idx="15">
                  <c:v>72.439649398226166</c:v>
                </c:pt>
                <c:pt idx="16">
                  <c:v>68.117208938535398</c:v>
                </c:pt>
                <c:pt idx="17">
                  <c:v>73.031049979628406</c:v>
                </c:pt>
                <c:pt idx="18">
                  <c:v>73.974044890042563</c:v>
                </c:pt>
                <c:pt idx="19">
                  <c:v>74.797768748516461</c:v>
                </c:pt>
                <c:pt idx="20">
                  <c:v>79.401029167824646</c:v>
                </c:pt>
                <c:pt idx="21">
                  <c:v>53.745264029112363</c:v>
                </c:pt>
                <c:pt idx="22">
                  <c:v>73.676504884887549</c:v>
                </c:pt>
                <c:pt idx="23">
                  <c:v>69.76166198976874</c:v>
                </c:pt>
                <c:pt idx="24">
                  <c:v>79.052332515426258</c:v>
                </c:pt>
                <c:pt idx="25">
                  <c:v>68.448665576097653</c:v>
                </c:pt>
                <c:pt idx="26">
                  <c:v>71.041519267613538</c:v>
                </c:pt>
                <c:pt idx="27">
                  <c:v>71.736352106507766</c:v>
                </c:pt>
                <c:pt idx="28">
                  <c:v>73.746423312476338</c:v>
                </c:pt>
                <c:pt idx="29">
                  <c:v>60.916461545105157</c:v>
                </c:pt>
                <c:pt idx="30">
                  <c:v>74.193714314717909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87-4DA3-86B1-1261DFF98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03934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3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majorGridlines>
          <c:spPr>
            <a:ln>
              <a:solidFill>
                <a:schemeClr val="tx1">
                  <a:tint val="75000"/>
                </a:schemeClr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(Mt) </a:t>
                </a:r>
              </a:p>
            </c:rich>
          </c:tx>
          <c:layout>
            <c:manualLayout>
              <c:xMode val="edge"/>
              <c:yMode val="edge"/>
              <c:x val="1.9892077248733171E-2"/>
              <c:y val="0.3827818406972125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39344928"/>
        <c:crosses val="autoZero"/>
        <c:crossBetween val="between"/>
        <c:majorUnit val="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81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Rendement (q/ha) </a:t>
                </a:r>
              </a:p>
            </c:rich>
          </c:tx>
          <c:layout>
            <c:manualLayout>
              <c:xMode val="edge"/>
              <c:yMode val="edge"/>
              <c:x val="0.94728860234752543"/>
              <c:y val="0.3432151841553930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  <c:majorUnit val="9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8256912516807876E-2"/>
          <c:y val="0.85610317998084051"/>
          <c:w val="0.89457955339475181"/>
          <c:h val="4.336736839645782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chemeClr val="bg1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83711559864541"/>
          <c:y val="0.11664855273372519"/>
          <c:w val="0.75589631108318034"/>
          <c:h val="0.64300469483568079"/>
        </c:manualLayout>
      </c:layout>
      <c:barChart>
        <c:barDir val="col"/>
        <c:grouping val="clustered"/>
        <c:varyColors val="0"/>
        <c:ser>
          <c:idx val="1"/>
          <c:order val="0"/>
          <c:tx>
            <c:v>Production récoltée SAA (million t)</c:v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DFF-4872-AB07-15D987AF317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FF-4872-AB07-15D987AF3170}"/>
              </c:ext>
            </c:extLst>
          </c:dPt>
          <c:dPt>
            <c:idx val="30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3BC6-4CE2-8913-66976BA381DF}"/>
              </c:ext>
            </c:extLst>
          </c:dPt>
          <c:cat>
            <c:numRef>
              <c:f>Cereales_G2!$C$5:$AG$5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Cereales_G2!$C$6:$AG$6</c:f>
              <c:numCache>
                <c:formatCode>0.0</c:formatCode>
                <c:ptCount val="31"/>
                <c:pt idx="0">
                  <c:v>7.5902697999999997</c:v>
                </c:pt>
                <c:pt idx="1">
                  <c:v>9.4039553000000016</c:v>
                </c:pt>
                <c:pt idx="2">
                  <c:v>10.004032100000002</c:v>
                </c:pt>
                <c:pt idx="3">
                  <c:v>10.430957199999998</c:v>
                </c:pt>
                <c:pt idx="4">
                  <c:v>9.3764041999999996</c:v>
                </c:pt>
                <c:pt idx="5">
                  <c:v>9.7156385999999983</c:v>
                </c:pt>
                <c:pt idx="6">
                  <c:v>9.7927559999999989</c:v>
                </c:pt>
                <c:pt idx="7">
                  <c:v>10.9563972</c:v>
                </c:pt>
                <c:pt idx="8">
                  <c:v>9.832761200000002</c:v>
                </c:pt>
                <c:pt idx="9">
                  <c:v>11.010671200000001</c:v>
                </c:pt>
                <c:pt idx="10">
                  <c:v>10.288959299999998</c:v>
                </c:pt>
                <c:pt idx="11">
                  <c:v>10.372388400000002</c:v>
                </c:pt>
                <c:pt idx="12">
                  <c:v>9.4349186000000014</c:v>
                </c:pt>
                <c:pt idx="13">
                  <c:v>12.110182600000002</c:v>
                </c:pt>
                <c:pt idx="14">
                  <c:v>12.831206100000001</c:v>
                </c:pt>
                <c:pt idx="15">
                  <c:v>10.046358099999999</c:v>
                </c:pt>
                <c:pt idx="16">
                  <c:v>8.7801344000000014</c:v>
                </c:pt>
                <c:pt idx="17">
                  <c:v>11.343074199999997</c:v>
                </c:pt>
                <c:pt idx="18">
                  <c:v>10.311102900000002</c:v>
                </c:pt>
                <c:pt idx="19">
                  <c:v>11.722815899999999</c:v>
                </c:pt>
                <c:pt idx="20">
                  <c:v>13.095683600000001</c:v>
                </c:pt>
                <c:pt idx="21">
                  <c:v>10.439352200000004</c:v>
                </c:pt>
                <c:pt idx="22">
                  <c:v>12.086956899999999</c:v>
                </c:pt>
                <c:pt idx="23">
                  <c:v>11.172920099999999</c:v>
                </c:pt>
                <c:pt idx="24">
                  <c:v>13.7252572</c:v>
                </c:pt>
                <c:pt idx="25">
                  <c:v>10.398135100000001</c:v>
                </c:pt>
                <c:pt idx="26">
                  <c:v>11.4545133</c:v>
                </c:pt>
                <c:pt idx="27">
                  <c:v>11.418205799999999</c:v>
                </c:pt>
                <c:pt idx="28">
                  <c:v>12.2863518</c:v>
                </c:pt>
                <c:pt idx="29">
                  <c:v>9.7830090999999992</c:v>
                </c:pt>
                <c:pt idx="30">
                  <c:v>11.875044300000001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FF-4872-AB07-15D987AF3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39346176"/>
        <c:axId val="1"/>
      </c:barChart>
      <c:lineChart>
        <c:grouping val="standard"/>
        <c:varyColors val="0"/>
        <c:ser>
          <c:idx val="0"/>
          <c:order val="1"/>
          <c:tx>
            <c:v>Rendement SAA (q/ha)</c:v>
          </c:tx>
          <c:spPr>
            <a:ln w="15875">
              <a:solidFill>
                <a:srgbClr val="0000CC"/>
              </a:solidFill>
              <a:prstDash val="solid"/>
            </a:ln>
          </c:spPr>
          <c:marker>
            <c:symbol val="square"/>
            <c:size val="10"/>
            <c:spPr>
              <a:noFill/>
              <a:ln w="6350">
                <a:noFill/>
              </a:ln>
            </c:spPr>
          </c:marker>
          <c:cat>
            <c:numRef>
              <c:f>Cereales_G2!$C$5:$AG$5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Cereales_G2!$C$7:$AG$7</c:f>
              <c:numCache>
                <c:formatCode>0.0</c:formatCode>
                <c:ptCount val="31"/>
                <c:pt idx="0">
                  <c:v>55.563996981056931</c:v>
                </c:pt>
                <c:pt idx="1">
                  <c:v>62.207773230288275</c:v>
                </c:pt>
                <c:pt idx="2">
                  <c:v>60.18552592078327</c:v>
                </c:pt>
                <c:pt idx="3">
                  <c:v>65.194786395727903</c:v>
                </c:pt>
                <c:pt idx="4">
                  <c:v>62.490864037578191</c:v>
                </c:pt>
                <c:pt idx="5">
                  <c:v>63.298392398177064</c:v>
                </c:pt>
                <c:pt idx="6">
                  <c:v>57.467134411776094</c:v>
                </c:pt>
                <c:pt idx="7">
                  <c:v>66.889525172407062</c:v>
                </c:pt>
                <c:pt idx="8">
                  <c:v>55.935274381329378</c:v>
                </c:pt>
                <c:pt idx="9">
                  <c:v>67.642090105321088</c:v>
                </c:pt>
                <c:pt idx="10">
                  <c:v>64.330722746555708</c:v>
                </c:pt>
                <c:pt idx="11">
                  <c:v>62.33901006570234</c:v>
                </c:pt>
                <c:pt idx="12">
                  <c:v>55.756493013388187</c:v>
                </c:pt>
                <c:pt idx="13">
                  <c:v>67.612195470553687</c:v>
                </c:pt>
                <c:pt idx="14">
                  <c:v>68.328219937610427</c:v>
                </c:pt>
                <c:pt idx="15">
                  <c:v>63.801064752660608</c:v>
                </c:pt>
                <c:pt idx="16">
                  <c:v>56.843072146220415</c:v>
                </c:pt>
                <c:pt idx="17">
                  <c:v>67.344405932775942</c:v>
                </c:pt>
                <c:pt idx="18">
                  <c:v>63.052046312308448</c:v>
                </c:pt>
                <c:pt idx="19">
                  <c:v>66.436739873097778</c:v>
                </c:pt>
                <c:pt idx="20">
                  <c:v>71.213992995888887</c:v>
                </c:pt>
                <c:pt idx="21">
                  <c:v>54.439959532538253</c:v>
                </c:pt>
                <c:pt idx="22">
                  <c:v>63.451323889007291</c:v>
                </c:pt>
                <c:pt idx="23">
                  <c:v>63.194391591969342</c:v>
                </c:pt>
                <c:pt idx="24">
                  <c:v>70.594132747400153</c:v>
                </c:pt>
                <c:pt idx="25">
                  <c:v>52.671320640983112</c:v>
                </c:pt>
                <c:pt idx="26">
                  <c:v>66.196940074631485</c:v>
                </c:pt>
                <c:pt idx="27">
                  <c:v>61.173766153054885</c:v>
                </c:pt>
                <c:pt idx="28">
                  <c:v>67.674978821191374</c:v>
                </c:pt>
                <c:pt idx="29">
                  <c:v>54.094603815316567</c:v>
                </c:pt>
                <c:pt idx="30">
                  <c:v>66.417613941438631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DFF-4872-AB07-15D987AF3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03934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2"/>
        <c:noMultiLvlLbl val="0"/>
      </c:catAx>
      <c:valAx>
        <c:axId val="1"/>
        <c:scaling>
          <c:orientation val="minMax"/>
          <c:max val="15"/>
        </c:scaling>
        <c:delete val="0"/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(Mt)</a:t>
                </a:r>
              </a:p>
            </c:rich>
          </c:tx>
          <c:layout>
            <c:manualLayout>
              <c:xMode val="edge"/>
              <c:yMode val="edge"/>
              <c:x val="1.9560043783764698E-2"/>
              <c:y val="0.353992349196819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8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39346176"/>
        <c:crosses val="autoZero"/>
        <c:crossBetween val="between"/>
        <c:majorUnit val="3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5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Agreste</a:t>
                </a:r>
              </a:p>
            </c:rich>
          </c:tx>
          <c:layout>
            <c:manualLayout>
              <c:xMode val="edge"/>
              <c:yMode val="edge"/>
              <c:x val="4.2132222261454987E-2"/>
              <c:y val="0.9374721561564335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75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Rendement (q/ha)</a:t>
                </a:r>
              </a:p>
            </c:rich>
          </c:tx>
          <c:layout>
            <c:manualLayout>
              <c:xMode val="edge"/>
              <c:yMode val="edge"/>
              <c:x val="0.94634276096653847"/>
              <c:y val="0.3223617429053039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  <c:majorUnit val="15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7438532066899707E-2"/>
          <c:y val="0.87932482046782279"/>
          <c:w val="0.85200051787248576"/>
          <c:h val="4.307817827756868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chemeClr val="bg1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Maïs</a:t>
            </a:r>
          </a:p>
        </c:rich>
      </c:tx>
      <c:layout>
        <c:manualLayout>
          <c:xMode val="edge"/>
          <c:yMode val="edge"/>
          <c:x val="0.14193643754619364"/>
          <c:y val="8.98472596585804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006593687984122"/>
          <c:y val="0.15075376884422109"/>
          <c:w val="0.75281882447620885"/>
          <c:h val="0.62522209064873169"/>
        </c:manualLayout>
      </c:layout>
      <c:barChart>
        <c:barDir val="col"/>
        <c:grouping val="clustered"/>
        <c:varyColors val="0"/>
        <c:ser>
          <c:idx val="1"/>
          <c:order val="0"/>
          <c:tx>
            <c:v>Production récoltée SAA (million t)</c:v>
          </c:tx>
          <c:spPr>
            <a:solidFill>
              <a:schemeClr val="accent4"/>
            </a:solidFill>
            <a:ln w="25400">
              <a:noFill/>
            </a:ln>
          </c:spPr>
          <c:invertIfNegative val="0"/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309-4FA7-94B7-D3496076153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309-4FA7-94B7-D3496076153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309-4FA7-94B7-D34960761530}"/>
              </c:ext>
            </c:extLst>
          </c:dPt>
          <c:dPt>
            <c:idx val="28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B309-4FA7-94B7-D34960761530}"/>
              </c:ext>
            </c:extLst>
          </c:dPt>
          <c:dPt>
            <c:idx val="30"/>
            <c:invertIfNegative val="0"/>
            <c:bubble3D val="0"/>
            <c:spPr>
              <a:solidFill>
                <a:srgbClr val="ED7D31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6DF6-48E8-9C28-E5507BE2BFD6}"/>
              </c:ext>
            </c:extLst>
          </c:dPt>
          <c:cat>
            <c:numRef>
              <c:f>Cereales_G3!$C$5:$AG$5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Cereales_G3!$C$6:$AG$6</c:f>
              <c:numCache>
                <c:formatCode>0.0</c:formatCode>
                <c:ptCount val="31"/>
                <c:pt idx="0">
                  <c:v>12.583865899999999</c:v>
                </c:pt>
                <c:pt idx="1">
                  <c:v>14.3189279</c:v>
                </c:pt>
                <c:pt idx="2">
                  <c:v>16.5349878</c:v>
                </c:pt>
                <c:pt idx="3">
                  <c:v>14.8854951</c:v>
                </c:pt>
                <c:pt idx="4">
                  <c:v>15.354734800000003</c:v>
                </c:pt>
                <c:pt idx="5">
                  <c:v>15.877779900000002</c:v>
                </c:pt>
                <c:pt idx="6">
                  <c:v>16.3214021</c:v>
                </c:pt>
                <c:pt idx="7">
                  <c:v>16.227015599999998</c:v>
                </c:pt>
                <c:pt idx="8">
                  <c:v>11.771921400000002</c:v>
                </c:pt>
                <c:pt idx="9">
                  <c:v>15.742160200000001</c:v>
                </c:pt>
                <c:pt idx="10">
                  <c:v>13.421239799999999</c:v>
                </c:pt>
                <c:pt idx="11">
                  <c:v>12.568837400000001</c:v>
                </c:pt>
                <c:pt idx="12">
                  <c:v>14.5799919</c:v>
                </c:pt>
                <c:pt idx="13">
                  <c:v>16.152318299999997</c:v>
                </c:pt>
                <c:pt idx="14">
                  <c:v>15.677839100000003</c:v>
                </c:pt>
                <c:pt idx="15">
                  <c:v>14.246644500000002</c:v>
                </c:pt>
                <c:pt idx="16">
                  <c:v>16.240984600000001</c:v>
                </c:pt>
                <c:pt idx="17">
                  <c:v>15.714319400000003</c:v>
                </c:pt>
                <c:pt idx="18">
                  <c:v>15.259805000000002</c:v>
                </c:pt>
                <c:pt idx="19">
                  <c:v>18.800329399999999</c:v>
                </c:pt>
                <c:pt idx="20">
                  <c:v>14.117282700000004</c:v>
                </c:pt>
                <c:pt idx="21">
                  <c:v>11.9749306</c:v>
                </c:pt>
                <c:pt idx="22">
                  <c:v>14.700777300000002</c:v>
                </c:pt>
                <c:pt idx="23">
                  <c:v>12.914989100000003</c:v>
                </c:pt>
                <c:pt idx="24">
                  <c:v>13.134600700000004</c:v>
                </c:pt>
                <c:pt idx="25">
                  <c:v>13.892887700000001</c:v>
                </c:pt>
                <c:pt idx="26">
                  <c:v>15.546293</c:v>
                </c:pt>
                <c:pt idx="27">
                  <c:v>11.0096755</c:v>
                </c:pt>
                <c:pt idx="28">
                  <c:v>12.993499700000001</c:v>
                </c:pt>
                <c:pt idx="29">
                  <c:v>14.843077900000001</c:v>
                </c:pt>
                <c:pt idx="30">
                  <c:v>13.3968062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09-4FA7-94B7-D34960761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39343264"/>
        <c:axId val="1"/>
      </c:barChart>
      <c:lineChart>
        <c:grouping val="standard"/>
        <c:varyColors val="0"/>
        <c:ser>
          <c:idx val="0"/>
          <c:order val="1"/>
          <c:tx>
            <c:v>Rendement SAA (q/ha)</c:v>
          </c:tx>
          <c:spPr>
            <a:ln w="15875">
              <a:solidFill>
                <a:srgbClr val="0000CC"/>
              </a:solidFill>
              <a:prstDash val="solid"/>
            </a:ln>
          </c:spPr>
          <c:marker>
            <c:symbol val="square"/>
            <c:size val="10"/>
            <c:spPr>
              <a:noFill/>
              <a:ln w="6350">
                <a:noFill/>
              </a:ln>
            </c:spPr>
          </c:marker>
          <c:cat>
            <c:numRef>
              <c:f>Cereales_G3!$C$5:$AG$5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Cereales_G3!$C$7:$AG$7</c:f>
              <c:numCache>
                <c:formatCode>0.0</c:formatCode>
                <c:ptCount val="31"/>
                <c:pt idx="0">
                  <c:v>77.181933322538541</c:v>
                </c:pt>
                <c:pt idx="1">
                  <c:v>83.856467621483858</c:v>
                </c:pt>
                <c:pt idx="2">
                  <c:v>90.650705332633805</c:v>
                </c:pt>
                <c:pt idx="3">
                  <c:v>84.528457061994203</c:v>
                </c:pt>
                <c:pt idx="4">
                  <c:v>89.523211720367925</c:v>
                </c:pt>
                <c:pt idx="5">
                  <c:v>89.994121791314811</c:v>
                </c:pt>
                <c:pt idx="6">
                  <c:v>85.115070696282643</c:v>
                </c:pt>
                <c:pt idx="7">
                  <c:v>88.579667582285609</c:v>
                </c:pt>
                <c:pt idx="8">
                  <c:v>69.695476335528056</c:v>
                </c:pt>
                <c:pt idx="9">
                  <c:v>86.060167154674929</c:v>
                </c:pt>
                <c:pt idx="10">
                  <c:v>80.290645627914159</c:v>
                </c:pt>
                <c:pt idx="11">
                  <c:v>82.81912461905938</c:v>
                </c:pt>
                <c:pt idx="12">
                  <c:v>94.610150805289834</c:v>
                </c:pt>
                <c:pt idx="13">
                  <c:v>91.080615357201836</c:v>
                </c:pt>
                <c:pt idx="14">
                  <c:v>88.979994903377019</c:v>
                </c:pt>
                <c:pt idx="15">
                  <c:v>88.275736114209252</c:v>
                </c:pt>
                <c:pt idx="16">
                  <c:v>100.63696486408948</c:v>
                </c:pt>
                <c:pt idx="17">
                  <c:v>91.325579476164236</c:v>
                </c:pt>
                <c:pt idx="18">
                  <c:v>81.838422289510078</c:v>
                </c:pt>
                <c:pt idx="19">
                  <c:v>101.95190774164755</c:v>
                </c:pt>
                <c:pt idx="20">
                  <c:v>85.399566023788267</c:v>
                </c:pt>
                <c:pt idx="21">
                  <c:v>82.049014549652796</c:v>
                </c:pt>
                <c:pt idx="22">
                  <c:v>101.24000256185646</c:v>
                </c:pt>
                <c:pt idx="23">
                  <c:v>89.315030248879012</c:v>
                </c:pt>
                <c:pt idx="24">
                  <c:v>86.116501105091572</c:v>
                </c:pt>
                <c:pt idx="25">
                  <c:v>80.274666617360111</c:v>
                </c:pt>
                <c:pt idx="26">
                  <c:v>100.2879886979773</c:v>
                </c:pt>
                <c:pt idx="27">
                  <c:v>75.575416329164312</c:v>
                </c:pt>
                <c:pt idx="28">
                  <c:v>98.781563764608933</c:v>
                </c:pt>
                <c:pt idx="29">
                  <c:v>93.127428245890769</c:v>
                </c:pt>
                <c:pt idx="30">
                  <c:v>83.811545477977333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309-4FA7-94B7-D34960761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03934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22"/>
        </c:scaling>
        <c:delete val="0"/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(Mt)</a:t>
                </a:r>
              </a:p>
            </c:rich>
          </c:tx>
          <c:layout>
            <c:manualLayout>
              <c:xMode val="edge"/>
              <c:yMode val="edge"/>
              <c:x val="1.9559916429515049E-2"/>
              <c:y val="0.404306442826722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FF99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39343264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11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Rendement (q/ha)</a:t>
                </a:r>
              </a:p>
            </c:rich>
          </c:tx>
          <c:layout>
            <c:manualLayout>
              <c:xMode val="edge"/>
              <c:yMode val="edge"/>
              <c:x val="0.9452313028498931"/>
              <c:y val="0.399522040876965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  <c:majorUnit val="10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5581123313022667E-2"/>
          <c:y val="0.8838381051425177"/>
          <c:w val="0.83808556081265895"/>
          <c:h val="4.27135287334365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chemeClr val="bg1">
          <a:lumMod val="50000"/>
        </a:schemeClr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5816710231256"/>
          <c:y val="0.12938403474267168"/>
          <c:w val="0.84215909457705707"/>
          <c:h val="0.48495654478423411"/>
        </c:manualLayout>
      </c:layout>
      <c:lineChart>
        <c:grouping val="standard"/>
        <c:varyColors val="0"/>
        <c:ser>
          <c:idx val="0"/>
          <c:order val="0"/>
          <c:tx>
            <c:strRef>
              <c:f>Cereales_G4!$A$7</c:f>
              <c:strCache>
                <c:ptCount val="1"/>
                <c:pt idx="0">
                  <c:v>Blé tendre rendu Rouen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ysDash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marker>
            <c:symbol val="none"/>
          </c:marker>
          <c:cat>
            <c:numRef>
              <c:f>Cereales_G4!$B$6:$IK$6</c:f>
              <c:numCache>
                <c:formatCode>mm/yyyy</c:formatCode>
                <c:ptCount val="244"/>
                <c:pt idx="0">
                  <c:v>38534</c:v>
                </c:pt>
                <c:pt idx="1">
                  <c:v>38565</c:v>
                </c:pt>
                <c:pt idx="2">
                  <c:v>38596</c:v>
                </c:pt>
                <c:pt idx="3">
                  <c:v>38626</c:v>
                </c:pt>
                <c:pt idx="4">
                  <c:v>38657</c:v>
                </c:pt>
                <c:pt idx="5">
                  <c:v>38687</c:v>
                </c:pt>
                <c:pt idx="6">
                  <c:v>38718</c:v>
                </c:pt>
                <c:pt idx="7">
                  <c:v>38749</c:v>
                </c:pt>
                <c:pt idx="8">
                  <c:v>38777</c:v>
                </c:pt>
                <c:pt idx="9">
                  <c:v>38808</c:v>
                </c:pt>
                <c:pt idx="10">
                  <c:v>38838</c:v>
                </c:pt>
                <c:pt idx="11">
                  <c:v>38869</c:v>
                </c:pt>
                <c:pt idx="12">
                  <c:v>38899</c:v>
                </c:pt>
                <c:pt idx="13">
                  <c:v>38930</c:v>
                </c:pt>
                <c:pt idx="14">
                  <c:v>38961</c:v>
                </c:pt>
                <c:pt idx="15">
                  <c:v>38991</c:v>
                </c:pt>
                <c:pt idx="16">
                  <c:v>39022</c:v>
                </c:pt>
                <c:pt idx="17">
                  <c:v>39052</c:v>
                </c:pt>
                <c:pt idx="18">
                  <c:v>39083</c:v>
                </c:pt>
                <c:pt idx="19">
                  <c:v>39114</c:v>
                </c:pt>
                <c:pt idx="20">
                  <c:v>39142</c:v>
                </c:pt>
                <c:pt idx="21">
                  <c:v>39173</c:v>
                </c:pt>
                <c:pt idx="22">
                  <c:v>39203</c:v>
                </c:pt>
                <c:pt idx="23">
                  <c:v>39234</c:v>
                </c:pt>
                <c:pt idx="24">
                  <c:v>39264</c:v>
                </c:pt>
                <c:pt idx="25">
                  <c:v>39295</c:v>
                </c:pt>
                <c:pt idx="26">
                  <c:v>39326</c:v>
                </c:pt>
                <c:pt idx="27">
                  <c:v>39356</c:v>
                </c:pt>
                <c:pt idx="28">
                  <c:v>39387</c:v>
                </c:pt>
                <c:pt idx="29">
                  <c:v>39417</c:v>
                </c:pt>
                <c:pt idx="30">
                  <c:v>39448</c:v>
                </c:pt>
                <c:pt idx="31">
                  <c:v>39479</c:v>
                </c:pt>
                <c:pt idx="32">
                  <c:v>39508</c:v>
                </c:pt>
                <c:pt idx="33">
                  <c:v>39539</c:v>
                </c:pt>
                <c:pt idx="34">
                  <c:v>39569</c:v>
                </c:pt>
                <c:pt idx="35">
                  <c:v>39600</c:v>
                </c:pt>
                <c:pt idx="36">
                  <c:v>39630</c:v>
                </c:pt>
                <c:pt idx="37">
                  <c:v>39661</c:v>
                </c:pt>
                <c:pt idx="38">
                  <c:v>39692</c:v>
                </c:pt>
                <c:pt idx="39">
                  <c:v>39722</c:v>
                </c:pt>
                <c:pt idx="40">
                  <c:v>39753</c:v>
                </c:pt>
                <c:pt idx="41">
                  <c:v>39783</c:v>
                </c:pt>
                <c:pt idx="42">
                  <c:v>39814</c:v>
                </c:pt>
                <c:pt idx="43">
                  <c:v>39845</c:v>
                </c:pt>
                <c:pt idx="44">
                  <c:v>39873</c:v>
                </c:pt>
                <c:pt idx="45">
                  <c:v>39904</c:v>
                </c:pt>
                <c:pt idx="46">
                  <c:v>39934</c:v>
                </c:pt>
                <c:pt idx="47">
                  <c:v>39965</c:v>
                </c:pt>
                <c:pt idx="48">
                  <c:v>39995</c:v>
                </c:pt>
                <c:pt idx="49">
                  <c:v>40026</c:v>
                </c:pt>
                <c:pt idx="50">
                  <c:v>40057</c:v>
                </c:pt>
                <c:pt idx="51">
                  <c:v>40087</c:v>
                </c:pt>
                <c:pt idx="52">
                  <c:v>40118</c:v>
                </c:pt>
                <c:pt idx="53">
                  <c:v>40148</c:v>
                </c:pt>
                <c:pt idx="54">
                  <c:v>40179</c:v>
                </c:pt>
                <c:pt idx="55">
                  <c:v>40210</c:v>
                </c:pt>
                <c:pt idx="56">
                  <c:v>40238</c:v>
                </c:pt>
                <c:pt idx="57">
                  <c:v>40269</c:v>
                </c:pt>
                <c:pt idx="58">
                  <c:v>40299</c:v>
                </c:pt>
                <c:pt idx="59">
                  <c:v>40330</c:v>
                </c:pt>
                <c:pt idx="60">
                  <c:v>40360</c:v>
                </c:pt>
                <c:pt idx="61">
                  <c:v>40391</c:v>
                </c:pt>
                <c:pt idx="62">
                  <c:v>40422</c:v>
                </c:pt>
                <c:pt idx="63">
                  <c:v>40452</c:v>
                </c:pt>
                <c:pt idx="64">
                  <c:v>40483</c:v>
                </c:pt>
                <c:pt idx="65">
                  <c:v>40513</c:v>
                </c:pt>
                <c:pt idx="66">
                  <c:v>40544</c:v>
                </c:pt>
                <c:pt idx="67">
                  <c:v>40575</c:v>
                </c:pt>
                <c:pt idx="68">
                  <c:v>40603</c:v>
                </c:pt>
                <c:pt idx="69">
                  <c:v>40634</c:v>
                </c:pt>
                <c:pt idx="70">
                  <c:v>40664</c:v>
                </c:pt>
                <c:pt idx="71">
                  <c:v>40695</c:v>
                </c:pt>
                <c:pt idx="72">
                  <c:v>40725</c:v>
                </c:pt>
                <c:pt idx="73">
                  <c:v>40756</c:v>
                </c:pt>
                <c:pt idx="74">
                  <c:v>40787</c:v>
                </c:pt>
                <c:pt idx="75">
                  <c:v>40817</c:v>
                </c:pt>
                <c:pt idx="76">
                  <c:v>40848</c:v>
                </c:pt>
                <c:pt idx="77">
                  <c:v>40878</c:v>
                </c:pt>
                <c:pt idx="78">
                  <c:v>40909</c:v>
                </c:pt>
                <c:pt idx="79">
                  <c:v>40940</c:v>
                </c:pt>
                <c:pt idx="80">
                  <c:v>40969</c:v>
                </c:pt>
                <c:pt idx="81">
                  <c:v>41000</c:v>
                </c:pt>
                <c:pt idx="82">
                  <c:v>41030</c:v>
                </c:pt>
                <c:pt idx="83">
                  <c:v>41061</c:v>
                </c:pt>
                <c:pt idx="84">
                  <c:v>41091</c:v>
                </c:pt>
                <c:pt idx="85">
                  <c:v>41122</c:v>
                </c:pt>
                <c:pt idx="86">
                  <c:v>41153</c:v>
                </c:pt>
                <c:pt idx="87">
                  <c:v>41183</c:v>
                </c:pt>
                <c:pt idx="88">
                  <c:v>41214</c:v>
                </c:pt>
                <c:pt idx="89">
                  <c:v>41244</c:v>
                </c:pt>
                <c:pt idx="90">
                  <c:v>41275</c:v>
                </c:pt>
                <c:pt idx="91">
                  <c:v>41306</c:v>
                </c:pt>
                <c:pt idx="92">
                  <c:v>41334</c:v>
                </c:pt>
                <c:pt idx="93">
                  <c:v>41365</c:v>
                </c:pt>
                <c:pt idx="94">
                  <c:v>41395</c:v>
                </c:pt>
                <c:pt idx="95">
                  <c:v>41426</c:v>
                </c:pt>
                <c:pt idx="96">
                  <c:v>41456</c:v>
                </c:pt>
                <c:pt idx="97">
                  <c:v>41487</c:v>
                </c:pt>
                <c:pt idx="98">
                  <c:v>41518</c:v>
                </c:pt>
                <c:pt idx="99">
                  <c:v>41548</c:v>
                </c:pt>
                <c:pt idx="100">
                  <c:v>41579</c:v>
                </c:pt>
                <c:pt idx="101">
                  <c:v>41609</c:v>
                </c:pt>
                <c:pt idx="102">
                  <c:v>41640</c:v>
                </c:pt>
                <c:pt idx="103">
                  <c:v>41671</c:v>
                </c:pt>
                <c:pt idx="104">
                  <c:v>41699</c:v>
                </c:pt>
                <c:pt idx="105">
                  <c:v>41730</c:v>
                </c:pt>
                <c:pt idx="106">
                  <c:v>41760</c:v>
                </c:pt>
                <c:pt idx="107">
                  <c:v>41791</c:v>
                </c:pt>
                <c:pt idx="108">
                  <c:v>41821</c:v>
                </c:pt>
                <c:pt idx="109">
                  <c:v>41852</c:v>
                </c:pt>
                <c:pt idx="110">
                  <c:v>41883</c:v>
                </c:pt>
                <c:pt idx="111">
                  <c:v>41913</c:v>
                </c:pt>
                <c:pt idx="112">
                  <c:v>41944</c:v>
                </c:pt>
                <c:pt idx="113">
                  <c:v>41974</c:v>
                </c:pt>
                <c:pt idx="114">
                  <c:v>42005</c:v>
                </c:pt>
                <c:pt idx="115">
                  <c:v>42036</c:v>
                </c:pt>
                <c:pt idx="116">
                  <c:v>42064</c:v>
                </c:pt>
                <c:pt idx="117">
                  <c:v>42095</c:v>
                </c:pt>
                <c:pt idx="118">
                  <c:v>42125</c:v>
                </c:pt>
                <c:pt idx="119">
                  <c:v>42156</c:v>
                </c:pt>
                <c:pt idx="120">
                  <c:v>42186</c:v>
                </c:pt>
                <c:pt idx="121">
                  <c:v>42217</c:v>
                </c:pt>
                <c:pt idx="122">
                  <c:v>42248</c:v>
                </c:pt>
                <c:pt idx="123">
                  <c:v>42278</c:v>
                </c:pt>
                <c:pt idx="124">
                  <c:v>42309</c:v>
                </c:pt>
                <c:pt idx="125">
                  <c:v>42339</c:v>
                </c:pt>
                <c:pt idx="126">
                  <c:v>42370</c:v>
                </c:pt>
                <c:pt idx="127">
                  <c:v>42401</c:v>
                </c:pt>
                <c:pt idx="128">
                  <c:v>42430</c:v>
                </c:pt>
                <c:pt idx="129">
                  <c:v>42461</c:v>
                </c:pt>
                <c:pt idx="130">
                  <c:v>42491</c:v>
                </c:pt>
                <c:pt idx="131">
                  <c:v>42522</c:v>
                </c:pt>
                <c:pt idx="132">
                  <c:v>42552</c:v>
                </c:pt>
                <c:pt idx="133">
                  <c:v>42583</c:v>
                </c:pt>
                <c:pt idx="134">
                  <c:v>42614</c:v>
                </c:pt>
                <c:pt idx="135">
                  <c:v>42644</c:v>
                </c:pt>
                <c:pt idx="136">
                  <c:v>42675</c:v>
                </c:pt>
                <c:pt idx="137">
                  <c:v>42705</c:v>
                </c:pt>
                <c:pt idx="138">
                  <c:v>42736</c:v>
                </c:pt>
                <c:pt idx="139">
                  <c:v>42767</c:v>
                </c:pt>
                <c:pt idx="140">
                  <c:v>42795</c:v>
                </c:pt>
                <c:pt idx="141">
                  <c:v>42826</c:v>
                </c:pt>
                <c:pt idx="142">
                  <c:v>42856</c:v>
                </c:pt>
                <c:pt idx="143">
                  <c:v>42887</c:v>
                </c:pt>
                <c:pt idx="144">
                  <c:v>42917</c:v>
                </c:pt>
                <c:pt idx="145">
                  <c:v>42948</c:v>
                </c:pt>
                <c:pt idx="146">
                  <c:v>42979</c:v>
                </c:pt>
                <c:pt idx="147">
                  <c:v>43009</c:v>
                </c:pt>
                <c:pt idx="148">
                  <c:v>43040</c:v>
                </c:pt>
                <c:pt idx="149">
                  <c:v>43070</c:v>
                </c:pt>
                <c:pt idx="150">
                  <c:v>43101</c:v>
                </c:pt>
                <c:pt idx="151">
                  <c:v>43132</c:v>
                </c:pt>
                <c:pt idx="152">
                  <c:v>43160</c:v>
                </c:pt>
                <c:pt idx="153">
                  <c:v>43191</c:v>
                </c:pt>
                <c:pt idx="154">
                  <c:v>43221</c:v>
                </c:pt>
                <c:pt idx="155">
                  <c:v>43252</c:v>
                </c:pt>
                <c:pt idx="156">
                  <c:v>43282</c:v>
                </c:pt>
                <c:pt idx="157">
                  <c:v>43313</c:v>
                </c:pt>
                <c:pt idx="158">
                  <c:v>43344</c:v>
                </c:pt>
                <c:pt idx="159">
                  <c:v>43374</c:v>
                </c:pt>
                <c:pt idx="160">
                  <c:v>43405</c:v>
                </c:pt>
                <c:pt idx="161">
                  <c:v>43435</c:v>
                </c:pt>
                <c:pt idx="162">
                  <c:v>43466</c:v>
                </c:pt>
                <c:pt idx="163">
                  <c:v>43497</c:v>
                </c:pt>
                <c:pt idx="164">
                  <c:v>43525</c:v>
                </c:pt>
                <c:pt idx="165">
                  <c:v>43556</c:v>
                </c:pt>
                <c:pt idx="166">
                  <c:v>43586</c:v>
                </c:pt>
                <c:pt idx="167">
                  <c:v>43617</c:v>
                </c:pt>
                <c:pt idx="168">
                  <c:v>43647</c:v>
                </c:pt>
                <c:pt idx="169">
                  <c:v>43678</c:v>
                </c:pt>
                <c:pt idx="170">
                  <c:v>43709</c:v>
                </c:pt>
                <c:pt idx="171">
                  <c:v>43739</c:v>
                </c:pt>
                <c:pt idx="172">
                  <c:v>43770</c:v>
                </c:pt>
                <c:pt idx="173">
                  <c:v>43800</c:v>
                </c:pt>
                <c:pt idx="174">
                  <c:v>43831</c:v>
                </c:pt>
                <c:pt idx="175">
                  <c:v>43862</c:v>
                </c:pt>
                <c:pt idx="176">
                  <c:v>43891</c:v>
                </c:pt>
                <c:pt idx="177">
                  <c:v>43922</c:v>
                </c:pt>
                <c:pt idx="178">
                  <c:v>43952</c:v>
                </c:pt>
                <c:pt idx="179">
                  <c:v>43983</c:v>
                </c:pt>
                <c:pt idx="180">
                  <c:v>44013</c:v>
                </c:pt>
                <c:pt idx="181">
                  <c:v>44044</c:v>
                </c:pt>
                <c:pt idx="182">
                  <c:v>44075</c:v>
                </c:pt>
                <c:pt idx="183">
                  <c:v>44105</c:v>
                </c:pt>
                <c:pt idx="184">
                  <c:v>44136</c:v>
                </c:pt>
                <c:pt idx="185">
                  <c:v>44166</c:v>
                </c:pt>
                <c:pt idx="186">
                  <c:v>44197</c:v>
                </c:pt>
                <c:pt idx="187">
                  <c:v>44228</c:v>
                </c:pt>
                <c:pt idx="188">
                  <c:v>44256</c:v>
                </c:pt>
                <c:pt idx="189">
                  <c:v>44287</c:v>
                </c:pt>
                <c:pt idx="190">
                  <c:v>44317</c:v>
                </c:pt>
                <c:pt idx="191">
                  <c:v>44348</c:v>
                </c:pt>
                <c:pt idx="192">
                  <c:v>44378</c:v>
                </c:pt>
                <c:pt idx="193">
                  <c:v>44409</c:v>
                </c:pt>
                <c:pt idx="194">
                  <c:v>44440</c:v>
                </c:pt>
                <c:pt idx="195">
                  <c:v>44470</c:v>
                </c:pt>
                <c:pt idx="196">
                  <c:v>44501</c:v>
                </c:pt>
                <c:pt idx="197">
                  <c:v>44531</c:v>
                </c:pt>
                <c:pt idx="198">
                  <c:v>44562</c:v>
                </c:pt>
                <c:pt idx="199">
                  <c:v>44593</c:v>
                </c:pt>
                <c:pt idx="200">
                  <c:v>44621</c:v>
                </c:pt>
                <c:pt idx="201">
                  <c:v>44652</c:v>
                </c:pt>
                <c:pt idx="202">
                  <c:v>44682</c:v>
                </c:pt>
                <c:pt idx="203">
                  <c:v>44713</c:v>
                </c:pt>
                <c:pt idx="204">
                  <c:v>44743</c:v>
                </c:pt>
                <c:pt idx="205">
                  <c:v>44774</c:v>
                </c:pt>
                <c:pt idx="206">
                  <c:v>44805</c:v>
                </c:pt>
                <c:pt idx="207">
                  <c:v>44835</c:v>
                </c:pt>
                <c:pt idx="208">
                  <c:v>44866</c:v>
                </c:pt>
                <c:pt idx="209">
                  <c:v>44896</c:v>
                </c:pt>
                <c:pt idx="210">
                  <c:v>44927</c:v>
                </c:pt>
                <c:pt idx="211">
                  <c:v>44958</c:v>
                </c:pt>
                <c:pt idx="212">
                  <c:v>44986</c:v>
                </c:pt>
                <c:pt idx="213">
                  <c:v>45017</c:v>
                </c:pt>
                <c:pt idx="214">
                  <c:v>45047</c:v>
                </c:pt>
                <c:pt idx="215">
                  <c:v>45078</c:v>
                </c:pt>
                <c:pt idx="216">
                  <c:v>45108</c:v>
                </c:pt>
                <c:pt idx="217">
                  <c:v>45139</c:v>
                </c:pt>
                <c:pt idx="218">
                  <c:v>45170</c:v>
                </c:pt>
                <c:pt idx="219">
                  <c:v>45200</c:v>
                </c:pt>
                <c:pt idx="220">
                  <c:v>45231</c:v>
                </c:pt>
                <c:pt idx="221">
                  <c:v>45261</c:v>
                </c:pt>
                <c:pt idx="222">
                  <c:v>45292</c:v>
                </c:pt>
                <c:pt idx="223">
                  <c:v>45323</c:v>
                </c:pt>
                <c:pt idx="224">
                  <c:v>45352</c:v>
                </c:pt>
                <c:pt idx="225">
                  <c:v>45383</c:v>
                </c:pt>
                <c:pt idx="226">
                  <c:v>45413</c:v>
                </c:pt>
                <c:pt idx="227">
                  <c:v>45444</c:v>
                </c:pt>
                <c:pt idx="228">
                  <c:v>45474</c:v>
                </c:pt>
                <c:pt idx="229">
                  <c:v>45505</c:v>
                </c:pt>
                <c:pt idx="230">
                  <c:v>45536</c:v>
                </c:pt>
                <c:pt idx="231">
                  <c:v>45566</c:v>
                </c:pt>
                <c:pt idx="232">
                  <c:v>45597</c:v>
                </c:pt>
                <c:pt idx="233">
                  <c:v>45627</c:v>
                </c:pt>
                <c:pt idx="234">
                  <c:v>45658</c:v>
                </c:pt>
                <c:pt idx="235">
                  <c:v>45689</c:v>
                </c:pt>
                <c:pt idx="236">
                  <c:v>45717</c:v>
                </c:pt>
                <c:pt idx="237">
                  <c:v>45748</c:v>
                </c:pt>
                <c:pt idx="238">
                  <c:v>45778</c:v>
                </c:pt>
                <c:pt idx="239">
                  <c:v>45809</c:v>
                </c:pt>
                <c:pt idx="240">
                  <c:v>45839</c:v>
                </c:pt>
                <c:pt idx="241">
                  <c:v>45870</c:v>
                </c:pt>
                <c:pt idx="242">
                  <c:v>45901</c:v>
                </c:pt>
                <c:pt idx="243">
                  <c:v>45931</c:v>
                </c:pt>
              </c:numCache>
            </c:numRef>
          </c:cat>
          <c:val>
            <c:numRef>
              <c:f>Cereales_G4!$B$7:$IK$7</c:f>
              <c:numCache>
                <c:formatCode>#\ ##0.0</c:formatCode>
                <c:ptCount val="244"/>
                <c:pt idx="0">
                  <c:v>103.8333333333333</c:v>
                </c:pt>
                <c:pt idx="1">
                  <c:v>106.0277777777778</c:v>
                </c:pt>
                <c:pt idx="2">
                  <c:v>105.1213636363636</c:v>
                </c:pt>
                <c:pt idx="3">
                  <c:v>105.0461904761905</c:v>
                </c:pt>
                <c:pt idx="4">
                  <c:v>105.58380952380951</c:v>
                </c:pt>
                <c:pt idx="5">
                  <c:v>103.5028571428571</c:v>
                </c:pt>
                <c:pt idx="6">
                  <c:v>102.8486363636364</c:v>
                </c:pt>
                <c:pt idx="7">
                  <c:v>104.1865</c:v>
                </c:pt>
                <c:pt idx="8">
                  <c:v>102.8152173913043</c:v>
                </c:pt>
                <c:pt idx="9">
                  <c:v>103.3794736842105</c:v>
                </c:pt>
                <c:pt idx="10">
                  <c:v>108.0245</c:v>
                </c:pt>
                <c:pt idx="11">
                  <c:v>104.792380952381</c:v>
                </c:pt>
                <c:pt idx="12">
                  <c:v>115.654</c:v>
                </c:pt>
                <c:pt idx="13">
                  <c:v>125.1521739130435</c:v>
                </c:pt>
                <c:pt idx="14">
                  <c:v>137.69666666666669</c:v>
                </c:pt>
                <c:pt idx="15">
                  <c:v>154.34090909090909</c:v>
                </c:pt>
                <c:pt idx="16">
                  <c:v>152.0952380952381</c:v>
                </c:pt>
                <c:pt idx="17">
                  <c:v>144.05000000000001</c:v>
                </c:pt>
                <c:pt idx="18">
                  <c:v>143.77272727272731</c:v>
                </c:pt>
                <c:pt idx="19">
                  <c:v>142.69999999999999</c:v>
                </c:pt>
                <c:pt idx="20">
                  <c:v>145.09090909090909</c:v>
                </c:pt>
                <c:pt idx="21">
                  <c:v>149.55000000000001</c:v>
                </c:pt>
                <c:pt idx="22">
                  <c:v>147.04761904761901</c:v>
                </c:pt>
                <c:pt idx="23">
                  <c:v>162.76190476190479</c:v>
                </c:pt>
                <c:pt idx="24">
                  <c:v>196.57499999999999</c:v>
                </c:pt>
                <c:pt idx="25">
                  <c:v>236.68181818181819</c:v>
                </c:pt>
                <c:pt idx="26">
                  <c:v>273.95</c:v>
                </c:pt>
                <c:pt idx="27">
                  <c:v>249.86956521739131</c:v>
                </c:pt>
                <c:pt idx="28">
                  <c:v>230.73809523809521</c:v>
                </c:pt>
                <c:pt idx="29">
                  <c:v>254.15</c:v>
                </c:pt>
                <c:pt idx="30">
                  <c:v>249.2608695652174</c:v>
                </c:pt>
                <c:pt idx="31">
                  <c:v>270.6904761904762</c:v>
                </c:pt>
                <c:pt idx="32">
                  <c:v>276.45</c:v>
                </c:pt>
                <c:pt idx="33">
                  <c:v>220.90909090909091</c:v>
                </c:pt>
                <c:pt idx="34">
                  <c:v>194.85</c:v>
                </c:pt>
                <c:pt idx="35">
                  <c:v>195.33333333333329</c:v>
                </c:pt>
                <c:pt idx="36">
                  <c:v>190.9545454545455</c:v>
                </c:pt>
                <c:pt idx="37">
                  <c:v>191.2</c:v>
                </c:pt>
                <c:pt idx="38">
                  <c:v>171.22727272727269</c:v>
                </c:pt>
                <c:pt idx="39">
                  <c:v>145.14130434782609</c:v>
                </c:pt>
                <c:pt idx="40">
                  <c:v>133.625</c:v>
                </c:pt>
                <c:pt idx="41">
                  <c:v>122.40625</c:v>
                </c:pt>
                <c:pt idx="42">
                  <c:v>139.96250000000001</c:v>
                </c:pt>
                <c:pt idx="43">
                  <c:v>136.75</c:v>
                </c:pt>
                <c:pt idx="44">
                  <c:v>127.4431818181818</c:v>
                </c:pt>
                <c:pt idx="45">
                  <c:v>128.83333333333329</c:v>
                </c:pt>
                <c:pt idx="46">
                  <c:v>136.5588235294118</c:v>
                </c:pt>
                <c:pt idx="47">
                  <c:v>129.92857142857139</c:v>
                </c:pt>
                <c:pt idx="48">
                  <c:v>132.2608695652174</c:v>
                </c:pt>
                <c:pt idx="49">
                  <c:v>121.61904761904761</c:v>
                </c:pt>
                <c:pt idx="50">
                  <c:v>115.59090909090909</c:v>
                </c:pt>
                <c:pt idx="51">
                  <c:v>121.15909090909091</c:v>
                </c:pt>
                <c:pt idx="52">
                  <c:v>122.61904761904761</c:v>
                </c:pt>
                <c:pt idx="53">
                  <c:v>120.96875</c:v>
                </c:pt>
                <c:pt idx="54">
                  <c:v>117.3125</c:v>
                </c:pt>
                <c:pt idx="55">
                  <c:v>113.22499999999999</c:v>
                </c:pt>
                <c:pt idx="56">
                  <c:v>110.5217391304348</c:v>
                </c:pt>
                <c:pt idx="57">
                  <c:v>116.9285714285714</c:v>
                </c:pt>
                <c:pt idx="58">
                  <c:v>123.06578947368421</c:v>
                </c:pt>
                <c:pt idx="59">
                  <c:v>128.10227272727269</c:v>
                </c:pt>
                <c:pt idx="60">
                  <c:v>164.52380952380949</c:v>
                </c:pt>
                <c:pt idx="61">
                  <c:v>214.81818181818181</c:v>
                </c:pt>
                <c:pt idx="62">
                  <c:v>225.68181818181819</c:v>
                </c:pt>
                <c:pt idx="63">
                  <c:v>210.0952380952381</c:v>
                </c:pt>
                <c:pt idx="64">
                  <c:v>215.67500000000001</c:v>
                </c:pt>
                <c:pt idx="65">
                  <c:v>234.5</c:v>
                </c:pt>
                <c:pt idx="66">
                  <c:v>253.71428571428569</c:v>
                </c:pt>
                <c:pt idx="67">
                  <c:v>259.57499999999999</c:v>
                </c:pt>
                <c:pt idx="68">
                  <c:v>231.60869565217391</c:v>
                </c:pt>
                <c:pt idx="69">
                  <c:v>239.8</c:v>
                </c:pt>
                <c:pt idx="70">
                  <c:v>237.59090909090909</c:v>
                </c:pt>
                <c:pt idx="71">
                  <c:v>214.57499999999999</c:v>
                </c:pt>
                <c:pt idx="72">
                  <c:v>196.21428571428569</c:v>
                </c:pt>
                <c:pt idx="73">
                  <c:v>200.9545454545455</c:v>
                </c:pt>
                <c:pt idx="74">
                  <c:v>201.09090909090909</c:v>
                </c:pt>
                <c:pt idx="75">
                  <c:v>185.35714285714289</c:v>
                </c:pt>
                <c:pt idx="76">
                  <c:v>182.8095238095238</c:v>
                </c:pt>
                <c:pt idx="77">
                  <c:v>177</c:v>
                </c:pt>
                <c:pt idx="78">
                  <c:v>197</c:v>
                </c:pt>
                <c:pt idx="79">
                  <c:v>204.5</c:v>
                </c:pt>
                <c:pt idx="80">
                  <c:v>207.47727272727269</c:v>
                </c:pt>
                <c:pt idx="81">
                  <c:v>206.34210526315789</c:v>
                </c:pt>
                <c:pt idx="82">
                  <c:v>208.23684210526321</c:v>
                </c:pt>
                <c:pt idx="83">
                  <c:v>212.21428571428569</c:v>
                </c:pt>
                <c:pt idx="84">
                  <c:v>254.2045454545455</c:v>
                </c:pt>
                <c:pt idx="85">
                  <c:v>260.63636363636363</c:v>
                </c:pt>
                <c:pt idx="86">
                  <c:v>260.8</c:v>
                </c:pt>
                <c:pt idx="87">
                  <c:v>258.6521739130435</c:v>
                </c:pt>
                <c:pt idx="88">
                  <c:v>267.02499999999998</c:v>
                </c:pt>
                <c:pt idx="89">
                  <c:v>258.73333333333329</c:v>
                </c:pt>
                <c:pt idx="90">
                  <c:v>246.84210526315789</c:v>
                </c:pt>
                <c:pt idx="91">
                  <c:v>239.5</c:v>
                </c:pt>
                <c:pt idx="92">
                  <c:v>235.8</c:v>
                </c:pt>
                <c:pt idx="93">
                  <c:v>238.33333333333329</c:v>
                </c:pt>
                <c:pt idx="94">
                  <c:v>228.7777777777778</c:v>
                </c:pt>
                <c:pt idx="95">
                  <c:v>204.47499999999999</c:v>
                </c:pt>
                <c:pt idx="96">
                  <c:v>191.2352941176471</c:v>
                </c:pt>
                <c:pt idx="97">
                  <c:v>183.125</c:v>
                </c:pt>
                <c:pt idx="98">
                  <c:v>184.76190476190479</c:v>
                </c:pt>
                <c:pt idx="99">
                  <c:v>194.6904761904762</c:v>
                </c:pt>
                <c:pt idx="100">
                  <c:v>199.92105263157899</c:v>
                </c:pt>
                <c:pt idx="101">
                  <c:v>203.1</c:v>
                </c:pt>
                <c:pt idx="102">
                  <c:v>191.65789473684211</c:v>
                </c:pt>
                <c:pt idx="103">
                  <c:v>189.52500000000001</c:v>
                </c:pt>
                <c:pt idx="104">
                  <c:v>202.3095238095238</c:v>
                </c:pt>
                <c:pt idx="105">
                  <c:v>201.6</c:v>
                </c:pt>
                <c:pt idx="106">
                  <c:v>189.31578947368419</c:v>
                </c:pt>
                <c:pt idx="107">
                  <c:v>180.35</c:v>
                </c:pt>
                <c:pt idx="108">
                  <c:v>177.68181818181819</c:v>
                </c:pt>
                <c:pt idx="109">
                  <c:v>173.65</c:v>
                </c:pt>
                <c:pt idx="110">
                  <c:v>163</c:v>
                </c:pt>
                <c:pt idx="111">
                  <c:v>164.36956521739131</c:v>
                </c:pt>
                <c:pt idx="112">
                  <c:v>174</c:v>
                </c:pt>
                <c:pt idx="113">
                  <c:v>185.6</c:v>
                </c:pt>
                <c:pt idx="114">
                  <c:v>190.625</c:v>
                </c:pt>
                <c:pt idx="115">
                  <c:v>178.95</c:v>
                </c:pt>
                <c:pt idx="116">
                  <c:v>178.27272727272731</c:v>
                </c:pt>
                <c:pt idx="117">
                  <c:v>171.95</c:v>
                </c:pt>
                <c:pt idx="118">
                  <c:v>152.25</c:v>
                </c:pt>
                <c:pt idx="119">
                  <c:v>167.92500000000001</c:v>
                </c:pt>
                <c:pt idx="120">
                  <c:v>178.13266666666669</c:v>
                </c:pt>
                <c:pt idx="121">
                  <c:v>161.5277777777778</c:v>
                </c:pt>
                <c:pt idx="122">
                  <c:v>153.1363636363636</c:v>
                </c:pt>
                <c:pt idx="123">
                  <c:v>164.40909090909091</c:v>
                </c:pt>
                <c:pt idx="124">
                  <c:v>178.51</c:v>
                </c:pt>
                <c:pt idx="125">
                  <c:v>163.71428571428569</c:v>
                </c:pt>
                <c:pt idx="126">
                  <c:v>152.35</c:v>
                </c:pt>
                <c:pt idx="127">
                  <c:v>142.61904761904759</c:v>
                </c:pt>
                <c:pt idx="128">
                  <c:v>138.65909090909091</c:v>
                </c:pt>
                <c:pt idx="129">
                  <c:v>138.9047619047619</c:v>
                </c:pt>
                <c:pt idx="130">
                  <c:v>142.07499999999999</c:v>
                </c:pt>
                <c:pt idx="131">
                  <c:v>149.57142857142861</c:v>
                </c:pt>
                <c:pt idx="132">
                  <c:v>159.9736842105263</c:v>
                </c:pt>
                <c:pt idx="133">
                  <c:v>162.19318181818181</c:v>
                </c:pt>
                <c:pt idx="134">
                  <c:v>157.8863636363636</c:v>
                </c:pt>
                <c:pt idx="135">
                  <c:v>161.33333333333329</c:v>
                </c:pt>
                <c:pt idx="136">
                  <c:v>165.42500000000001</c:v>
                </c:pt>
                <c:pt idx="137">
                  <c:v>162.875</c:v>
                </c:pt>
                <c:pt idx="138">
                  <c:v>168.5952380952381</c:v>
                </c:pt>
                <c:pt idx="139">
                  <c:v>169.22499999999999</c:v>
                </c:pt>
                <c:pt idx="140">
                  <c:v>165.97826086956519</c:v>
                </c:pt>
                <c:pt idx="141">
                  <c:v>157.79411764705881</c:v>
                </c:pt>
                <c:pt idx="142">
                  <c:v>155.60526315789471</c:v>
                </c:pt>
                <c:pt idx="143">
                  <c:v>156.80000000000001</c:v>
                </c:pt>
                <c:pt idx="144">
                  <c:v>166.8</c:v>
                </c:pt>
                <c:pt idx="145">
                  <c:v>155.88095238095241</c:v>
                </c:pt>
                <c:pt idx="146">
                  <c:v>154.38095238095241</c:v>
                </c:pt>
                <c:pt idx="147">
                  <c:v>156.55000000000001</c:v>
                </c:pt>
                <c:pt idx="148">
                  <c:v>155.08809523809521</c:v>
                </c:pt>
                <c:pt idx="149">
                  <c:v>153.234375</c:v>
                </c:pt>
                <c:pt idx="150">
                  <c:v>151.09090909090909</c:v>
                </c:pt>
                <c:pt idx="151">
                  <c:v>154.25</c:v>
                </c:pt>
                <c:pt idx="152">
                  <c:v>155.57142857142861</c:v>
                </c:pt>
                <c:pt idx="153">
                  <c:v>157.875</c:v>
                </c:pt>
                <c:pt idx="154">
                  <c:v>161.55000000000001</c:v>
                </c:pt>
                <c:pt idx="155">
                  <c:v>167.32499999999999</c:v>
                </c:pt>
                <c:pt idx="156">
                  <c:v>189.5113636363636</c:v>
                </c:pt>
                <c:pt idx="157">
                  <c:v>208.35227272727269</c:v>
                </c:pt>
                <c:pt idx="158">
                  <c:v>198.58850000000001</c:v>
                </c:pt>
                <c:pt idx="159">
                  <c:v>198.3095238095238</c:v>
                </c:pt>
                <c:pt idx="160">
                  <c:v>197.53571428571431</c:v>
                </c:pt>
                <c:pt idx="161">
                  <c:v>200.18333333333331</c:v>
                </c:pt>
                <c:pt idx="162">
                  <c:v>200.46136363636359</c:v>
                </c:pt>
                <c:pt idx="163">
                  <c:v>192.36250000000001</c:v>
                </c:pt>
                <c:pt idx="164">
                  <c:v>181.60714285714289</c:v>
                </c:pt>
                <c:pt idx="165">
                  <c:v>180.625</c:v>
                </c:pt>
                <c:pt idx="166">
                  <c:v>175.4473684210526</c:v>
                </c:pt>
                <c:pt idx="167">
                  <c:v>177.13157894736841</c:v>
                </c:pt>
                <c:pt idx="168">
                  <c:v>170.2386363636364</c:v>
                </c:pt>
                <c:pt idx="169">
                  <c:v>163.91428571428571</c:v>
                </c:pt>
                <c:pt idx="170">
                  <c:v>161.9785714285714</c:v>
                </c:pt>
                <c:pt idx="171">
                  <c:v>172.31869565217389</c:v>
                </c:pt>
                <c:pt idx="172">
                  <c:v>175.51263157894741</c:v>
                </c:pt>
                <c:pt idx="173">
                  <c:v>179.68333333333331</c:v>
                </c:pt>
                <c:pt idx="174">
                  <c:v>189.01</c:v>
                </c:pt>
                <c:pt idx="175">
                  <c:v>187.625</c:v>
                </c:pt>
                <c:pt idx="176">
                  <c:v>181.20090909090911</c:v>
                </c:pt>
                <c:pt idx="177">
                  <c:v>192.11523809523811</c:v>
                </c:pt>
                <c:pt idx="178">
                  <c:v>187.98</c:v>
                </c:pt>
                <c:pt idx="179">
                  <c:v>177.68210526315789</c:v>
                </c:pt>
                <c:pt idx="180">
                  <c:v>184.67565217391305</c:v>
                </c:pt>
                <c:pt idx="181">
                  <c:v>181.53476190476192</c:v>
                </c:pt>
                <c:pt idx="182">
                  <c:v>188.405</c:v>
                </c:pt>
                <c:pt idx="183">
                  <c:v>201.03500000000003</c:v>
                </c:pt>
                <c:pt idx="184">
                  <c:v>207.58249999999998</c:v>
                </c:pt>
                <c:pt idx="185">
                  <c:v>205.28</c:v>
                </c:pt>
                <c:pt idx="186">
                  <c:v>224.39499999999998</c:v>
                </c:pt>
                <c:pt idx="187">
                  <c:v>226.18949999999995</c:v>
                </c:pt>
                <c:pt idx="188">
                  <c:v>220.78739130434781</c:v>
                </c:pt>
                <c:pt idx="189">
                  <c:v>216.01190476190476</c:v>
                </c:pt>
                <c:pt idx="190">
                  <c:v>225.14444444444447</c:v>
                </c:pt>
                <c:pt idx="191">
                  <c:v>209.02681818181819</c:v>
                </c:pt>
                <c:pt idx="192">
                  <c:v>207.88333333333335</c:v>
                </c:pt>
                <c:pt idx="193">
                  <c:v>243.72363636363636</c:v>
                </c:pt>
                <c:pt idx="194">
                  <c:v>248.46136363636367</c:v>
                </c:pt>
                <c:pt idx="195">
                  <c:v>270.04047619047623</c:v>
                </c:pt>
                <c:pt idx="196">
                  <c:v>291.72750000000002</c:v>
                </c:pt>
                <c:pt idx="197">
                  <c:v>280.73846153846154</c:v>
                </c:pt>
                <c:pt idx="198">
                  <c:v>271.10857142857139</c:v>
                </c:pt>
                <c:pt idx="199">
                  <c:v>270.84550000000002</c:v>
                </c:pt>
                <c:pt idx="200">
                  <c:v>378.84565217391309</c:v>
                </c:pt>
                <c:pt idx="201">
                  <c:v>386.50842105263155</c:v>
                </c:pt>
                <c:pt idx="202">
                  <c:v>402.48714285714294</c:v>
                </c:pt>
                <c:pt idx="203">
                  <c:v>382.88166666500001</c:v>
                </c:pt>
                <c:pt idx="204">
                  <c:v>345.62399999999997</c:v>
                </c:pt>
                <c:pt idx="205">
                  <c:v>330.31681818181818</c:v>
                </c:pt>
                <c:pt idx="206">
                  <c:v>333.70300000000003</c:v>
                </c:pt>
                <c:pt idx="207">
                  <c:v>344.16300000000001</c:v>
                </c:pt>
                <c:pt idx="208">
                  <c:v>325.29000000000008</c:v>
                </c:pt>
                <c:pt idx="209">
                  <c:v>304.89470588235292</c:v>
                </c:pt>
                <c:pt idx="210">
                  <c:v>291.34117647058832</c:v>
                </c:pt>
                <c:pt idx="211">
                  <c:v>283.88849999999996</c:v>
                </c:pt>
                <c:pt idx="212">
                  <c:v>259.35749999999996</c:v>
                </c:pt>
                <c:pt idx="213">
                  <c:v>241.60333333333335</c:v>
                </c:pt>
                <c:pt idx="214">
                  <c:v>221.85277777777776</c:v>
                </c:pt>
                <c:pt idx="215">
                  <c:v>230.72500000000002</c:v>
                </c:pt>
                <c:pt idx="216">
                  <c:v>234.72300000000001</c:v>
                </c:pt>
                <c:pt idx="217">
                  <c:v>227.42105263157896</c:v>
                </c:pt>
                <c:pt idx="218">
                  <c:v>227.70714285714288</c:v>
                </c:pt>
                <c:pt idx="219">
                  <c:v>229.88941176470587</c:v>
                </c:pt>
                <c:pt idx="220">
                  <c:v>221.76315789473685</c:v>
                </c:pt>
                <c:pt idx="221">
                  <c:v>218.34230769230771</c:v>
                </c:pt>
                <c:pt idx="222">
                  <c:v>211.66428571428574</c:v>
                </c:pt>
                <c:pt idx="223">
                  <c:v>198.59842105263158</c:v>
                </c:pt>
                <c:pt idx="224">
                  <c:v>183.01307692307694</c:v>
                </c:pt>
                <c:pt idx="225">
                  <c:v>194.59857142857146</c:v>
                </c:pt>
                <c:pt idx="226">
                  <c:v>226.39210526315787</c:v>
                </c:pt>
                <c:pt idx="227">
                  <c:v>230.27399999999997</c:v>
                </c:pt>
                <c:pt idx="228">
                  <c:v>219.18181818181819</c:v>
                </c:pt>
                <c:pt idx="229">
                  <c:v>208.43000000000004</c:v>
                </c:pt>
                <c:pt idx="230">
                  <c:v>214.64380952380955</c:v>
                </c:pt>
                <c:pt idx="231" formatCode="0.0">
                  <c:v>223.77500000000001</c:v>
                </c:pt>
                <c:pt idx="232" formatCode="0.0">
                  <c:v>217.42500000000001</c:v>
                </c:pt>
                <c:pt idx="233" formatCode="0.0">
                  <c:v>225.55</c:v>
                </c:pt>
                <c:pt idx="234" formatCode="0.0">
                  <c:v>224.35888888888891</c:v>
                </c:pt>
                <c:pt idx="235" formatCode="0.0">
                  <c:v>224.84299999999993</c:v>
                </c:pt>
                <c:pt idx="236" formatCode="0.0">
                  <c:v>215.52500000000003</c:v>
                </c:pt>
                <c:pt idx="237" formatCode="0.0">
                  <c:v>206.25078947368422</c:v>
                </c:pt>
                <c:pt idx="238" formatCode="0.0">
                  <c:v>192.38444444444445</c:v>
                </c:pt>
                <c:pt idx="239" formatCode="0.0">
                  <c:v>194.76444444444445</c:v>
                </c:pt>
                <c:pt idx="240" formatCode="0.0">
                  <c:v>196.45857142857147</c:v>
                </c:pt>
                <c:pt idx="241" formatCode="0.0">
                  <c:v>195.28947368421052</c:v>
                </c:pt>
                <c:pt idx="242" formatCode="0.0">
                  <c:v>188.23204545454544</c:v>
                </c:pt>
                <c:pt idx="243" formatCode="0.0">
                  <c:v>187.24250000000001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D-428A-B712-76158414E8E9}"/>
            </c:ext>
          </c:extLst>
        </c:ser>
        <c:ser>
          <c:idx val="1"/>
          <c:order val="1"/>
          <c:tx>
            <c:strRef>
              <c:f>Cereales_G4!$A$8</c:f>
              <c:strCache>
                <c:ptCount val="1"/>
                <c:pt idx="0">
                  <c:v>Orge de mouture rendu Rouen</c:v>
                </c:pt>
              </c:strCache>
            </c:strRef>
          </c:tx>
          <c:spPr>
            <a:ln w="12700">
              <a:solidFill>
                <a:srgbClr val="00CC00"/>
              </a:solidFill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marker>
            <c:symbol val="none"/>
          </c:marker>
          <c:cat>
            <c:numRef>
              <c:f>Cereales_G4!$B$6:$IK$6</c:f>
              <c:numCache>
                <c:formatCode>mm/yyyy</c:formatCode>
                <c:ptCount val="244"/>
                <c:pt idx="0">
                  <c:v>38534</c:v>
                </c:pt>
                <c:pt idx="1">
                  <c:v>38565</c:v>
                </c:pt>
                <c:pt idx="2">
                  <c:v>38596</c:v>
                </c:pt>
                <c:pt idx="3">
                  <c:v>38626</c:v>
                </c:pt>
                <c:pt idx="4">
                  <c:v>38657</c:v>
                </c:pt>
                <c:pt idx="5">
                  <c:v>38687</c:v>
                </c:pt>
                <c:pt idx="6">
                  <c:v>38718</c:v>
                </c:pt>
                <c:pt idx="7">
                  <c:v>38749</c:v>
                </c:pt>
                <c:pt idx="8">
                  <c:v>38777</c:v>
                </c:pt>
                <c:pt idx="9">
                  <c:v>38808</c:v>
                </c:pt>
                <c:pt idx="10">
                  <c:v>38838</c:v>
                </c:pt>
                <c:pt idx="11">
                  <c:v>38869</c:v>
                </c:pt>
                <c:pt idx="12">
                  <c:v>38899</c:v>
                </c:pt>
                <c:pt idx="13">
                  <c:v>38930</c:v>
                </c:pt>
                <c:pt idx="14">
                  <c:v>38961</c:v>
                </c:pt>
                <c:pt idx="15">
                  <c:v>38991</c:v>
                </c:pt>
                <c:pt idx="16">
                  <c:v>39022</c:v>
                </c:pt>
                <c:pt idx="17">
                  <c:v>39052</c:v>
                </c:pt>
                <c:pt idx="18">
                  <c:v>39083</c:v>
                </c:pt>
                <c:pt idx="19">
                  <c:v>39114</c:v>
                </c:pt>
                <c:pt idx="20">
                  <c:v>39142</c:v>
                </c:pt>
                <c:pt idx="21">
                  <c:v>39173</c:v>
                </c:pt>
                <c:pt idx="22">
                  <c:v>39203</c:v>
                </c:pt>
                <c:pt idx="23">
                  <c:v>39234</c:v>
                </c:pt>
                <c:pt idx="24">
                  <c:v>39264</c:v>
                </c:pt>
                <c:pt idx="25">
                  <c:v>39295</c:v>
                </c:pt>
                <c:pt idx="26">
                  <c:v>39326</c:v>
                </c:pt>
                <c:pt idx="27">
                  <c:v>39356</c:v>
                </c:pt>
                <c:pt idx="28">
                  <c:v>39387</c:v>
                </c:pt>
                <c:pt idx="29">
                  <c:v>39417</c:v>
                </c:pt>
                <c:pt idx="30">
                  <c:v>39448</c:v>
                </c:pt>
                <c:pt idx="31">
                  <c:v>39479</c:v>
                </c:pt>
                <c:pt idx="32">
                  <c:v>39508</c:v>
                </c:pt>
                <c:pt idx="33">
                  <c:v>39539</c:v>
                </c:pt>
                <c:pt idx="34">
                  <c:v>39569</c:v>
                </c:pt>
                <c:pt idx="35">
                  <c:v>39600</c:v>
                </c:pt>
                <c:pt idx="36">
                  <c:v>39630</c:v>
                </c:pt>
                <c:pt idx="37">
                  <c:v>39661</c:v>
                </c:pt>
                <c:pt idx="38">
                  <c:v>39692</c:v>
                </c:pt>
                <c:pt idx="39">
                  <c:v>39722</c:v>
                </c:pt>
                <c:pt idx="40">
                  <c:v>39753</c:v>
                </c:pt>
                <c:pt idx="41">
                  <c:v>39783</c:v>
                </c:pt>
                <c:pt idx="42">
                  <c:v>39814</c:v>
                </c:pt>
                <c:pt idx="43">
                  <c:v>39845</c:v>
                </c:pt>
                <c:pt idx="44">
                  <c:v>39873</c:v>
                </c:pt>
                <c:pt idx="45">
                  <c:v>39904</c:v>
                </c:pt>
                <c:pt idx="46">
                  <c:v>39934</c:v>
                </c:pt>
                <c:pt idx="47">
                  <c:v>39965</c:v>
                </c:pt>
                <c:pt idx="48">
                  <c:v>39995</c:v>
                </c:pt>
                <c:pt idx="49">
                  <c:v>40026</c:v>
                </c:pt>
                <c:pt idx="50">
                  <c:v>40057</c:v>
                </c:pt>
                <c:pt idx="51">
                  <c:v>40087</c:v>
                </c:pt>
                <c:pt idx="52">
                  <c:v>40118</c:v>
                </c:pt>
                <c:pt idx="53">
                  <c:v>40148</c:v>
                </c:pt>
                <c:pt idx="54">
                  <c:v>40179</c:v>
                </c:pt>
                <c:pt idx="55">
                  <c:v>40210</c:v>
                </c:pt>
                <c:pt idx="56">
                  <c:v>40238</c:v>
                </c:pt>
                <c:pt idx="57">
                  <c:v>40269</c:v>
                </c:pt>
                <c:pt idx="58">
                  <c:v>40299</c:v>
                </c:pt>
                <c:pt idx="59">
                  <c:v>40330</c:v>
                </c:pt>
                <c:pt idx="60">
                  <c:v>40360</c:v>
                </c:pt>
                <c:pt idx="61">
                  <c:v>40391</c:v>
                </c:pt>
                <c:pt idx="62">
                  <c:v>40422</c:v>
                </c:pt>
                <c:pt idx="63">
                  <c:v>40452</c:v>
                </c:pt>
                <c:pt idx="64">
                  <c:v>40483</c:v>
                </c:pt>
                <c:pt idx="65">
                  <c:v>40513</c:v>
                </c:pt>
                <c:pt idx="66">
                  <c:v>40544</c:v>
                </c:pt>
                <c:pt idx="67">
                  <c:v>40575</c:v>
                </c:pt>
                <c:pt idx="68">
                  <c:v>40603</c:v>
                </c:pt>
                <c:pt idx="69">
                  <c:v>40634</c:v>
                </c:pt>
                <c:pt idx="70">
                  <c:v>40664</c:v>
                </c:pt>
                <c:pt idx="71">
                  <c:v>40695</c:v>
                </c:pt>
                <c:pt idx="72">
                  <c:v>40725</c:v>
                </c:pt>
                <c:pt idx="73">
                  <c:v>40756</c:v>
                </c:pt>
                <c:pt idx="74">
                  <c:v>40787</c:v>
                </c:pt>
                <c:pt idx="75">
                  <c:v>40817</c:v>
                </c:pt>
                <c:pt idx="76">
                  <c:v>40848</c:v>
                </c:pt>
                <c:pt idx="77">
                  <c:v>40878</c:v>
                </c:pt>
                <c:pt idx="78">
                  <c:v>40909</c:v>
                </c:pt>
                <c:pt idx="79">
                  <c:v>40940</c:v>
                </c:pt>
                <c:pt idx="80">
                  <c:v>40969</c:v>
                </c:pt>
                <c:pt idx="81">
                  <c:v>41000</c:v>
                </c:pt>
                <c:pt idx="82">
                  <c:v>41030</c:v>
                </c:pt>
                <c:pt idx="83">
                  <c:v>41061</c:v>
                </c:pt>
                <c:pt idx="84">
                  <c:v>41091</c:v>
                </c:pt>
                <c:pt idx="85">
                  <c:v>41122</c:v>
                </c:pt>
                <c:pt idx="86">
                  <c:v>41153</c:v>
                </c:pt>
                <c:pt idx="87">
                  <c:v>41183</c:v>
                </c:pt>
                <c:pt idx="88">
                  <c:v>41214</c:v>
                </c:pt>
                <c:pt idx="89">
                  <c:v>41244</c:v>
                </c:pt>
                <c:pt idx="90">
                  <c:v>41275</c:v>
                </c:pt>
                <c:pt idx="91">
                  <c:v>41306</c:v>
                </c:pt>
                <c:pt idx="92">
                  <c:v>41334</c:v>
                </c:pt>
                <c:pt idx="93">
                  <c:v>41365</c:v>
                </c:pt>
                <c:pt idx="94">
                  <c:v>41395</c:v>
                </c:pt>
                <c:pt idx="95">
                  <c:v>41426</c:v>
                </c:pt>
                <c:pt idx="96">
                  <c:v>41456</c:v>
                </c:pt>
                <c:pt idx="97">
                  <c:v>41487</c:v>
                </c:pt>
                <c:pt idx="98">
                  <c:v>41518</c:v>
                </c:pt>
                <c:pt idx="99">
                  <c:v>41548</c:v>
                </c:pt>
                <c:pt idx="100">
                  <c:v>41579</c:v>
                </c:pt>
                <c:pt idx="101">
                  <c:v>41609</c:v>
                </c:pt>
                <c:pt idx="102">
                  <c:v>41640</c:v>
                </c:pt>
                <c:pt idx="103">
                  <c:v>41671</c:v>
                </c:pt>
                <c:pt idx="104">
                  <c:v>41699</c:v>
                </c:pt>
                <c:pt idx="105">
                  <c:v>41730</c:v>
                </c:pt>
                <c:pt idx="106">
                  <c:v>41760</c:v>
                </c:pt>
                <c:pt idx="107">
                  <c:v>41791</c:v>
                </c:pt>
                <c:pt idx="108">
                  <c:v>41821</c:v>
                </c:pt>
                <c:pt idx="109">
                  <c:v>41852</c:v>
                </c:pt>
                <c:pt idx="110">
                  <c:v>41883</c:v>
                </c:pt>
                <c:pt idx="111">
                  <c:v>41913</c:v>
                </c:pt>
                <c:pt idx="112">
                  <c:v>41944</c:v>
                </c:pt>
                <c:pt idx="113">
                  <c:v>41974</c:v>
                </c:pt>
                <c:pt idx="114">
                  <c:v>42005</c:v>
                </c:pt>
                <c:pt idx="115">
                  <c:v>42036</c:v>
                </c:pt>
                <c:pt idx="116">
                  <c:v>42064</c:v>
                </c:pt>
                <c:pt idx="117">
                  <c:v>42095</c:v>
                </c:pt>
                <c:pt idx="118">
                  <c:v>42125</c:v>
                </c:pt>
                <c:pt idx="119">
                  <c:v>42156</c:v>
                </c:pt>
                <c:pt idx="120">
                  <c:v>42186</c:v>
                </c:pt>
                <c:pt idx="121">
                  <c:v>42217</c:v>
                </c:pt>
                <c:pt idx="122">
                  <c:v>42248</c:v>
                </c:pt>
                <c:pt idx="123">
                  <c:v>42278</c:v>
                </c:pt>
                <c:pt idx="124">
                  <c:v>42309</c:v>
                </c:pt>
                <c:pt idx="125">
                  <c:v>42339</c:v>
                </c:pt>
                <c:pt idx="126">
                  <c:v>42370</c:v>
                </c:pt>
                <c:pt idx="127">
                  <c:v>42401</c:v>
                </c:pt>
                <c:pt idx="128">
                  <c:v>42430</c:v>
                </c:pt>
                <c:pt idx="129">
                  <c:v>42461</c:v>
                </c:pt>
                <c:pt idx="130">
                  <c:v>42491</c:v>
                </c:pt>
                <c:pt idx="131">
                  <c:v>42522</c:v>
                </c:pt>
                <c:pt idx="132">
                  <c:v>42552</c:v>
                </c:pt>
                <c:pt idx="133">
                  <c:v>42583</c:v>
                </c:pt>
                <c:pt idx="134">
                  <c:v>42614</c:v>
                </c:pt>
                <c:pt idx="135">
                  <c:v>42644</c:v>
                </c:pt>
                <c:pt idx="136">
                  <c:v>42675</c:v>
                </c:pt>
                <c:pt idx="137">
                  <c:v>42705</c:v>
                </c:pt>
                <c:pt idx="138">
                  <c:v>42736</c:v>
                </c:pt>
                <c:pt idx="139">
                  <c:v>42767</c:v>
                </c:pt>
                <c:pt idx="140">
                  <c:v>42795</c:v>
                </c:pt>
                <c:pt idx="141">
                  <c:v>42826</c:v>
                </c:pt>
                <c:pt idx="142">
                  <c:v>42856</c:v>
                </c:pt>
                <c:pt idx="143">
                  <c:v>42887</c:v>
                </c:pt>
                <c:pt idx="144">
                  <c:v>42917</c:v>
                </c:pt>
                <c:pt idx="145">
                  <c:v>42948</c:v>
                </c:pt>
                <c:pt idx="146">
                  <c:v>42979</c:v>
                </c:pt>
                <c:pt idx="147">
                  <c:v>43009</c:v>
                </c:pt>
                <c:pt idx="148">
                  <c:v>43040</c:v>
                </c:pt>
                <c:pt idx="149">
                  <c:v>43070</c:v>
                </c:pt>
                <c:pt idx="150">
                  <c:v>43101</c:v>
                </c:pt>
                <c:pt idx="151">
                  <c:v>43132</c:v>
                </c:pt>
                <c:pt idx="152">
                  <c:v>43160</c:v>
                </c:pt>
                <c:pt idx="153">
                  <c:v>43191</c:v>
                </c:pt>
                <c:pt idx="154">
                  <c:v>43221</c:v>
                </c:pt>
                <c:pt idx="155">
                  <c:v>43252</c:v>
                </c:pt>
                <c:pt idx="156">
                  <c:v>43282</c:v>
                </c:pt>
                <c:pt idx="157">
                  <c:v>43313</c:v>
                </c:pt>
                <c:pt idx="158">
                  <c:v>43344</c:v>
                </c:pt>
                <c:pt idx="159">
                  <c:v>43374</c:v>
                </c:pt>
                <c:pt idx="160">
                  <c:v>43405</c:v>
                </c:pt>
                <c:pt idx="161">
                  <c:v>43435</c:v>
                </c:pt>
                <c:pt idx="162">
                  <c:v>43466</c:v>
                </c:pt>
                <c:pt idx="163">
                  <c:v>43497</c:v>
                </c:pt>
                <c:pt idx="164">
                  <c:v>43525</c:v>
                </c:pt>
                <c:pt idx="165">
                  <c:v>43556</c:v>
                </c:pt>
                <c:pt idx="166">
                  <c:v>43586</c:v>
                </c:pt>
                <c:pt idx="167">
                  <c:v>43617</c:v>
                </c:pt>
                <c:pt idx="168">
                  <c:v>43647</c:v>
                </c:pt>
                <c:pt idx="169">
                  <c:v>43678</c:v>
                </c:pt>
                <c:pt idx="170">
                  <c:v>43709</c:v>
                </c:pt>
                <c:pt idx="171">
                  <c:v>43739</c:v>
                </c:pt>
                <c:pt idx="172">
                  <c:v>43770</c:v>
                </c:pt>
                <c:pt idx="173">
                  <c:v>43800</c:v>
                </c:pt>
                <c:pt idx="174">
                  <c:v>43831</c:v>
                </c:pt>
                <c:pt idx="175">
                  <c:v>43862</c:v>
                </c:pt>
                <c:pt idx="176">
                  <c:v>43891</c:v>
                </c:pt>
                <c:pt idx="177">
                  <c:v>43922</c:v>
                </c:pt>
                <c:pt idx="178">
                  <c:v>43952</c:v>
                </c:pt>
                <c:pt idx="179">
                  <c:v>43983</c:v>
                </c:pt>
                <c:pt idx="180">
                  <c:v>44013</c:v>
                </c:pt>
                <c:pt idx="181">
                  <c:v>44044</c:v>
                </c:pt>
                <c:pt idx="182">
                  <c:v>44075</c:v>
                </c:pt>
                <c:pt idx="183">
                  <c:v>44105</c:v>
                </c:pt>
                <c:pt idx="184">
                  <c:v>44136</c:v>
                </c:pt>
                <c:pt idx="185">
                  <c:v>44166</c:v>
                </c:pt>
                <c:pt idx="186">
                  <c:v>44197</c:v>
                </c:pt>
                <c:pt idx="187">
                  <c:v>44228</c:v>
                </c:pt>
                <c:pt idx="188">
                  <c:v>44256</c:v>
                </c:pt>
                <c:pt idx="189">
                  <c:v>44287</c:v>
                </c:pt>
                <c:pt idx="190">
                  <c:v>44317</c:v>
                </c:pt>
                <c:pt idx="191">
                  <c:v>44348</c:v>
                </c:pt>
                <c:pt idx="192">
                  <c:v>44378</c:v>
                </c:pt>
                <c:pt idx="193">
                  <c:v>44409</c:v>
                </c:pt>
                <c:pt idx="194">
                  <c:v>44440</c:v>
                </c:pt>
                <c:pt idx="195">
                  <c:v>44470</c:v>
                </c:pt>
                <c:pt idx="196">
                  <c:v>44501</c:v>
                </c:pt>
                <c:pt idx="197">
                  <c:v>44531</c:v>
                </c:pt>
                <c:pt idx="198">
                  <c:v>44562</c:v>
                </c:pt>
                <c:pt idx="199">
                  <c:v>44593</c:v>
                </c:pt>
                <c:pt idx="200">
                  <c:v>44621</c:v>
                </c:pt>
                <c:pt idx="201">
                  <c:v>44652</c:v>
                </c:pt>
                <c:pt idx="202">
                  <c:v>44682</c:v>
                </c:pt>
                <c:pt idx="203">
                  <c:v>44713</c:v>
                </c:pt>
                <c:pt idx="204">
                  <c:v>44743</c:v>
                </c:pt>
                <c:pt idx="205">
                  <c:v>44774</c:v>
                </c:pt>
                <c:pt idx="206">
                  <c:v>44805</c:v>
                </c:pt>
                <c:pt idx="207">
                  <c:v>44835</c:v>
                </c:pt>
                <c:pt idx="208">
                  <c:v>44866</c:v>
                </c:pt>
                <c:pt idx="209">
                  <c:v>44896</c:v>
                </c:pt>
                <c:pt idx="210">
                  <c:v>44927</c:v>
                </c:pt>
                <c:pt idx="211">
                  <c:v>44958</c:v>
                </c:pt>
                <c:pt idx="212">
                  <c:v>44986</c:v>
                </c:pt>
                <c:pt idx="213">
                  <c:v>45017</c:v>
                </c:pt>
                <c:pt idx="214">
                  <c:v>45047</c:v>
                </c:pt>
                <c:pt idx="215">
                  <c:v>45078</c:v>
                </c:pt>
                <c:pt idx="216">
                  <c:v>45108</c:v>
                </c:pt>
                <c:pt idx="217">
                  <c:v>45139</c:v>
                </c:pt>
                <c:pt idx="218">
                  <c:v>45170</c:v>
                </c:pt>
                <c:pt idx="219">
                  <c:v>45200</c:v>
                </c:pt>
                <c:pt idx="220">
                  <c:v>45231</c:v>
                </c:pt>
                <c:pt idx="221">
                  <c:v>45261</c:v>
                </c:pt>
                <c:pt idx="222">
                  <c:v>45292</c:v>
                </c:pt>
                <c:pt idx="223">
                  <c:v>45323</c:v>
                </c:pt>
                <c:pt idx="224">
                  <c:v>45352</c:v>
                </c:pt>
                <c:pt idx="225">
                  <c:v>45383</c:v>
                </c:pt>
                <c:pt idx="226">
                  <c:v>45413</c:v>
                </c:pt>
                <c:pt idx="227">
                  <c:v>45444</c:v>
                </c:pt>
                <c:pt idx="228">
                  <c:v>45474</c:v>
                </c:pt>
                <c:pt idx="229">
                  <c:v>45505</c:v>
                </c:pt>
                <c:pt idx="230">
                  <c:v>45536</c:v>
                </c:pt>
                <c:pt idx="231">
                  <c:v>45566</c:v>
                </c:pt>
                <c:pt idx="232">
                  <c:v>45597</c:v>
                </c:pt>
                <c:pt idx="233">
                  <c:v>45627</c:v>
                </c:pt>
                <c:pt idx="234">
                  <c:v>45658</c:v>
                </c:pt>
                <c:pt idx="235">
                  <c:v>45689</c:v>
                </c:pt>
                <c:pt idx="236">
                  <c:v>45717</c:v>
                </c:pt>
                <c:pt idx="237">
                  <c:v>45748</c:v>
                </c:pt>
                <c:pt idx="238">
                  <c:v>45778</c:v>
                </c:pt>
                <c:pt idx="239">
                  <c:v>45809</c:v>
                </c:pt>
                <c:pt idx="240">
                  <c:v>45839</c:v>
                </c:pt>
                <c:pt idx="241">
                  <c:v>45870</c:v>
                </c:pt>
                <c:pt idx="242">
                  <c:v>45901</c:v>
                </c:pt>
                <c:pt idx="243">
                  <c:v>45931</c:v>
                </c:pt>
              </c:numCache>
            </c:numRef>
          </c:cat>
          <c:val>
            <c:numRef>
              <c:f>Cereales_G4!$B$8:$IK$8</c:f>
              <c:numCache>
                <c:formatCode>#\ ##0.0</c:formatCode>
                <c:ptCount val="244"/>
                <c:pt idx="0">
                  <c:v>106</c:v>
                </c:pt>
                <c:pt idx="1">
                  <c:v>106.6</c:v>
                </c:pt>
                <c:pt idx="2">
                  <c:v>104.875</c:v>
                </c:pt>
                <c:pt idx="3">
                  <c:v>105.375</c:v>
                </c:pt>
                <c:pt idx="4">
                  <c:v>105.9</c:v>
                </c:pt>
                <c:pt idx="5">
                  <c:v>105.0833333333333</c:v>
                </c:pt>
                <c:pt idx="6">
                  <c:v>103.3125</c:v>
                </c:pt>
                <c:pt idx="7">
                  <c:v>102.75</c:v>
                </c:pt>
                <c:pt idx="8">
                  <c:v>100.4</c:v>
                </c:pt>
                <c:pt idx="9">
                  <c:v>95.125</c:v>
                </c:pt>
                <c:pt idx="10">
                  <c:v>94.75</c:v>
                </c:pt>
                <c:pt idx="11">
                  <c:v>93</c:v>
                </c:pt>
                <c:pt idx="12">
                  <c:v>100.375</c:v>
                </c:pt>
                <c:pt idx="13">
                  <c:v>107.45</c:v>
                </c:pt>
                <c:pt idx="14">
                  <c:v>120.375</c:v>
                </c:pt>
                <c:pt idx="15">
                  <c:v>133.375</c:v>
                </c:pt>
                <c:pt idx="16">
                  <c:v>144.30000000000001</c:v>
                </c:pt>
                <c:pt idx="17">
                  <c:v>142</c:v>
                </c:pt>
                <c:pt idx="18">
                  <c:v>143.5</c:v>
                </c:pt>
                <c:pt idx="19">
                  <c:v>136.5</c:v>
                </c:pt>
                <c:pt idx="20">
                  <c:v>131.25</c:v>
                </c:pt>
                <c:pt idx="21">
                  <c:v>132.5</c:v>
                </c:pt>
                <c:pt idx="22">
                  <c:v>134.4375</c:v>
                </c:pt>
                <c:pt idx="23">
                  <c:v>162.23809523809521</c:v>
                </c:pt>
                <c:pt idx="24">
                  <c:v>184.31578947368419</c:v>
                </c:pt>
                <c:pt idx="25">
                  <c:v>210.18181818181819</c:v>
                </c:pt>
                <c:pt idx="26">
                  <c:v>256.95</c:v>
                </c:pt>
                <c:pt idx="27">
                  <c:v>242.60869565217391</c:v>
                </c:pt>
                <c:pt idx="28">
                  <c:v>219.23809523809521</c:v>
                </c:pt>
                <c:pt idx="29">
                  <c:v>231.7</c:v>
                </c:pt>
                <c:pt idx="30">
                  <c:v>220.40909090909091</c:v>
                </c:pt>
                <c:pt idx="31">
                  <c:v>201.47619047619051</c:v>
                </c:pt>
                <c:pt idx="32">
                  <c:v>203.45</c:v>
                </c:pt>
                <c:pt idx="33">
                  <c:v>182.72727272727269</c:v>
                </c:pt>
                <c:pt idx="34">
                  <c:v>173.45</c:v>
                </c:pt>
                <c:pt idx="35">
                  <c:v>168.76190476190479</c:v>
                </c:pt>
                <c:pt idx="36">
                  <c:v>162.6363636363636</c:v>
                </c:pt>
                <c:pt idx="37">
                  <c:v>162.32499999999999</c:v>
                </c:pt>
                <c:pt idx="38">
                  <c:v>148.3863636363636</c:v>
                </c:pt>
                <c:pt idx="39">
                  <c:v>127.6521739130435</c:v>
                </c:pt>
                <c:pt idx="40">
                  <c:v>110.175</c:v>
                </c:pt>
                <c:pt idx="41">
                  <c:v>102.75</c:v>
                </c:pt>
                <c:pt idx="42">
                  <c:v>110.2</c:v>
                </c:pt>
                <c:pt idx="43">
                  <c:v>109.65</c:v>
                </c:pt>
                <c:pt idx="44">
                  <c:v>101.09090909090909</c:v>
                </c:pt>
                <c:pt idx="45">
                  <c:v>98.285714285714292</c:v>
                </c:pt>
                <c:pt idx="46">
                  <c:v>106.8235294117647</c:v>
                </c:pt>
                <c:pt idx="47">
                  <c:v>104.6666666666667</c:v>
                </c:pt>
                <c:pt idx="48">
                  <c:v>101.65909090909091</c:v>
                </c:pt>
                <c:pt idx="49">
                  <c:v>98.404761904761898</c:v>
                </c:pt>
                <c:pt idx="50">
                  <c:v>94.5</c:v>
                </c:pt>
                <c:pt idx="51">
                  <c:v>96.590909090909093</c:v>
                </c:pt>
                <c:pt idx="52">
                  <c:v>98.30952380952381</c:v>
                </c:pt>
                <c:pt idx="53">
                  <c:v>97.25</c:v>
                </c:pt>
                <c:pt idx="54">
                  <c:v>95.8</c:v>
                </c:pt>
                <c:pt idx="55">
                  <c:v>92.325000000000003</c:v>
                </c:pt>
                <c:pt idx="56">
                  <c:v>90.217391304347828</c:v>
                </c:pt>
                <c:pt idx="57">
                  <c:v>94.047619047619051</c:v>
                </c:pt>
                <c:pt idx="58">
                  <c:v>96.10526315789474</c:v>
                </c:pt>
                <c:pt idx="59">
                  <c:v>96.5</c:v>
                </c:pt>
                <c:pt idx="60">
                  <c:v>128.1904761904762</c:v>
                </c:pt>
                <c:pt idx="61">
                  <c:v>190.22727272727269</c:v>
                </c:pt>
                <c:pt idx="62">
                  <c:v>189.18181818181819</c:v>
                </c:pt>
                <c:pt idx="63">
                  <c:v>181.52380952380949</c:v>
                </c:pt>
                <c:pt idx="64">
                  <c:v>182.5</c:v>
                </c:pt>
                <c:pt idx="65">
                  <c:v>197.52941176470591</c:v>
                </c:pt>
                <c:pt idx="66">
                  <c:v>212.57142857142861</c:v>
                </c:pt>
                <c:pt idx="67">
                  <c:v>205.5</c:v>
                </c:pt>
                <c:pt idx="68">
                  <c:v>182.9130434782609</c:v>
                </c:pt>
                <c:pt idx="69">
                  <c:v>178.6</c:v>
                </c:pt>
                <c:pt idx="70">
                  <c:v>183.35590909090911</c:v>
                </c:pt>
                <c:pt idx="71">
                  <c:v>186.7</c:v>
                </c:pt>
                <c:pt idx="72">
                  <c:v>185.47619047619051</c:v>
                </c:pt>
                <c:pt idx="73">
                  <c:v>195.2045454545455</c:v>
                </c:pt>
                <c:pt idx="74">
                  <c:v>197.09090909090909</c:v>
                </c:pt>
                <c:pt idx="75">
                  <c:v>187.83333333333329</c:v>
                </c:pt>
                <c:pt idx="76">
                  <c:v>182.95</c:v>
                </c:pt>
                <c:pt idx="77">
                  <c:v>176.58333333333329</c:v>
                </c:pt>
                <c:pt idx="78">
                  <c:v>196.14285714285711</c:v>
                </c:pt>
                <c:pt idx="79">
                  <c:v>198.5</c:v>
                </c:pt>
                <c:pt idx="80">
                  <c:v>198.8636363636364</c:v>
                </c:pt>
                <c:pt idx="81">
                  <c:v>201</c:v>
                </c:pt>
                <c:pt idx="82">
                  <c:v>200.47058823529409</c:v>
                </c:pt>
                <c:pt idx="83">
                  <c:v>200.4047619047619</c:v>
                </c:pt>
                <c:pt idx="84">
                  <c:v>235.77272727272731</c:v>
                </c:pt>
                <c:pt idx="85">
                  <c:v>235.3636363636364</c:v>
                </c:pt>
                <c:pt idx="86">
                  <c:v>237.4</c:v>
                </c:pt>
                <c:pt idx="87">
                  <c:v>234.39130434782609</c:v>
                </c:pt>
                <c:pt idx="88">
                  <c:v>240.55</c:v>
                </c:pt>
                <c:pt idx="89">
                  <c:v>231</c:v>
                </c:pt>
                <c:pt idx="90">
                  <c:v>222.78947368421049</c:v>
                </c:pt>
                <c:pt idx="91">
                  <c:v>215.3</c:v>
                </c:pt>
                <c:pt idx="92">
                  <c:v>209.3</c:v>
                </c:pt>
                <c:pt idx="93">
                  <c:v>207.57142857142861</c:v>
                </c:pt>
                <c:pt idx="94">
                  <c:v>193.9</c:v>
                </c:pt>
                <c:pt idx="95">
                  <c:v>183.55</c:v>
                </c:pt>
                <c:pt idx="96">
                  <c:v>177.4130434782609</c:v>
                </c:pt>
                <c:pt idx="97">
                  <c:v>173.85</c:v>
                </c:pt>
                <c:pt idx="98">
                  <c:v>175.38095238095241</c:v>
                </c:pt>
                <c:pt idx="99">
                  <c:v>178.04761904761901</c:v>
                </c:pt>
                <c:pt idx="100">
                  <c:v>177.0526315789474</c:v>
                </c:pt>
                <c:pt idx="101">
                  <c:v>176.5333333333333</c:v>
                </c:pt>
                <c:pt idx="102">
                  <c:v>167</c:v>
                </c:pt>
                <c:pt idx="103">
                  <c:v>166.55</c:v>
                </c:pt>
                <c:pt idx="104">
                  <c:v>173.78571428571431</c:v>
                </c:pt>
                <c:pt idx="105">
                  <c:v>168.25</c:v>
                </c:pt>
                <c:pt idx="106">
                  <c:v>157.4736842105263</c:v>
                </c:pt>
                <c:pt idx="107">
                  <c:v>156.55000000000001</c:v>
                </c:pt>
                <c:pt idx="108">
                  <c:v>150.77272727272731</c:v>
                </c:pt>
                <c:pt idx="109">
                  <c:v>149.05000000000001</c:v>
                </c:pt>
                <c:pt idx="110">
                  <c:v>144.43181818181819</c:v>
                </c:pt>
                <c:pt idx="111">
                  <c:v>154.21739130434781</c:v>
                </c:pt>
                <c:pt idx="112">
                  <c:v>163.5</c:v>
                </c:pt>
                <c:pt idx="113">
                  <c:v>170.9</c:v>
                </c:pt>
                <c:pt idx="114">
                  <c:v>174.9</c:v>
                </c:pt>
                <c:pt idx="115">
                  <c:v>171.3</c:v>
                </c:pt>
                <c:pt idx="116">
                  <c:v>172.59090909090909</c:v>
                </c:pt>
                <c:pt idx="117">
                  <c:v>171.52500000000001</c:v>
                </c:pt>
                <c:pt idx="118">
                  <c:v>162.4666666666667</c:v>
                </c:pt>
                <c:pt idx="119">
                  <c:v>171.21428571428569</c:v>
                </c:pt>
                <c:pt idx="120">
                  <c:v>175.43181818181819</c:v>
                </c:pt>
                <c:pt idx="121">
                  <c:v>157.94444444444451</c:v>
                </c:pt>
                <c:pt idx="122">
                  <c:v>150.72727272727269</c:v>
                </c:pt>
                <c:pt idx="123">
                  <c:v>159.09090909090909</c:v>
                </c:pt>
                <c:pt idx="124">
                  <c:v>158.57499999999999</c:v>
                </c:pt>
                <c:pt idx="125">
                  <c:v>155</c:v>
                </c:pt>
                <c:pt idx="126">
                  <c:v>144.02500000000001</c:v>
                </c:pt>
                <c:pt idx="127">
                  <c:v>137.26190476190479</c:v>
                </c:pt>
                <c:pt idx="128">
                  <c:v>135.6136363636364</c:v>
                </c:pt>
                <c:pt idx="129">
                  <c:v>133.19999999999999</c:v>
                </c:pt>
                <c:pt idx="130">
                  <c:v>131.28571428571431</c:v>
                </c:pt>
                <c:pt idx="131">
                  <c:v>138.17500000000001</c:v>
                </c:pt>
                <c:pt idx="132">
                  <c:v>135.55555555555549</c:v>
                </c:pt>
                <c:pt idx="133">
                  <c:v>134.6363636363636</c:v>
                </c:pt>
                <c:pt idx="134">
                  <c:v>129.88095238095241</c:v>
                </c:pt>
                <c:pt idx="135">
                  <c:v>132.1</c:v>
                </c:pt>
                <c:pt idx="136">
                  <c:v>135.57894736842101</c:v>
                </c:pt>
                <c:pt idx="137">
                  <c:v>136.625</c:v>
                </c:pt>
                <c:pt idx="138">
                  <c:v>141.83333333333329</c:v>
                </c:pt>
                <c:pt idx="139">
                  <c:v>143.55000000000001</c:v>
                </c:pt>
                <c:pt idx="140">
                  <c:v>140.89130434782609</c:v>
                </c:pt>
                <c:pt idx="141">
                  <c:v>136.14705882352939</c:v>
                </c:pt>
                <c:pt idx="142">
                  <c:v>138.625</c:v>
                </c:pt>
                <c:pt idx="143">
                  <c:v>140.7222222222222</c:v>
                </c:pt>
                <c:pt idx="144">
                  <c:v>144.84210526315789</c:v>
                </c:pt>
                <c:pt idx="145">
                  <c:v>140.80000000000001</c:v>
                </c:pt>
                <c:pt idx="146">
                  <c:v>146.85714285714289</c:v>
                </c:pt>
                <c:pt idx="147">
                  <c:v>151.4</c:v>
                </c:pt>
                <c:pt idx="148">
                  <c:v>149.85</c:v>
                </c:pt>
                <c:pt idx="149">
                  <c:v>147.203125</c:v>
                </c:pt>
                <c:pt idx="150">
                  <c:v>148.93181818181819</c:v>
                </c:pt>
                <c:pt idx="151">
                  <c:v>156.27500000000001</c:v>
                </c:pt>
                <c:pt idx="152">
                  <c:v>162.02380952380949</c:v>
                </c:pt>
                <c:pt idx="153">
                  <c:v>163.97499999999999</c:v>
                </c:pt>
                <c:pt idx="154">
                  <c:v>159.4545454545455</c:v>
                </c:pt>
                <c:pt idx="155">
                  <c:v>161.57142857142861</c:v>
                </c:pt>
                <c:pt idx="156">
                  <c:v>182.69318181818181</c:v>
                </c:pt>
                <c:pt idx="157">
                  <c:v>207.81818181818181</c:v>
                </c:pt>
                <c:pt idx="158">
                  <c:v>199.196</c:v>
                </c:pt>
                <c:pt idx="159">
                  <c:v>201.67500000000001</c:v>
                </c:pt>
                <c:pt idx="160">
                  <c:v>199.497619047619</c:v>
                </c:pt>
                <c:pt idx="161">
                  <c:v>200.45</c:v>
                </c:pt>
                <c:pt idx="162">
                  <c:v>195.0625</c:v>
                </c:pt>
                <c:pt idx="163">
                  <c:v>173.38749999999999</c:v>
                </c:pt>
                <c:pt idx="164">
                  <c:v>165.97619047619051</c:v>
                </c:pt>
                <c:pt idx="165">
                  <c:v>162.8425</c:v>
                </c:pt>
                <c:pt idx="166">
                  <c:v>152.73333333333329</c:v>
                </c:pt>
                <c:pt idx="167">
                  <c:v>151.72727272727269</c:v>
                </c:pt>
                <c:pt idx="168">
                  <c:v>156.90909090909091</c:v>
                </c:pt>
                <c:pt idx="169">
                  <c:v>152.86904761904759</c:v>
                </c:pt>
                <c:pt idx="170">
                  <c:v>150.12380952380951</c:v>
                </c:pt>
                <c:pt idx="171">
                  <c:v>162.1373913043478</c:v>
                </c:pt>
                <c:pt idx="172">
                  <c:v>160.95421052631579</c:v>
                </c:pt>
                <c:pt idx="173">
                  <c:v>161.91666666666671</c:v>
                </c:pt>
                <c:pt idx="174">
                  <c:v>163.02368421052634</c:v>
                </c:pt>
                <c:pt idx="175">
                  <c:v>162.54850000000002</c:v>
                </c:pt>
                <c:pt idx="176">
                  <c:v>156.65857142857143</c:v>
                </c:pt>
                <c:pt idx="177">
                  <c:v>155.0985</c:v>
                </c:pt>
                <c:pt idx="178">
                  <c:v>152.25</c:v>
                </c:pt>
                <c:pt idx="179">
                  <c:v>154.24210526315792</c:v>
                </c:pt>
                <c:pt idx="180">
                  <c:v>164.03636363636363</c:v>
                </c:pt>
                <c:pt idx="181">
                  <c:v>164.46666666666667</c:v>
                </c:pt>
                <c:pt idx="182">
                  <c:v>170.35954545454544</c:v>
                </c:pt>
                <c:pt idx="183">
                  <c:v>185.88476190476189</c:v>
                </c:pt>
                <c:pt idx="184">
                  <c:v>195.8955</c:v>
                </c:pt>
                <c:pt idx="185">
                  <c:v>192.21</c:v>
                </c:pt>
                <c:pt idx="186">
                  <c:v>210.40444444444447</c:v>
                </c:pt>
                <c:pt idx="187">
                  <c:v>209.69411764705885</c:v>
                </c:pt>
                <c:pt idx="188">
                  <c:v>203.67</c:v>
                </c:pt>
                <c:pt idx="189">
                  <c:v>196.421875</c:v>
                </c:pt>
                <c:pt idx="190">
                  <c:v>211.20785714285714</c:v>
                </c:pt>
                <c:pt idx="191">
                  <c:v>206.84333333333333</c:v>
                </c:pt>
                <c:pt idx="192">
                  <c:v>199.97857142857143</c:v>
                </c:pt>
                <c:pt idx="193">
                  <c:v>225.60849999999999</c:v>
                </c:pt>
                <c:pt idx="194">
                  <c:v>227.44590909090911</c:v>
                </c:pt>
                <c:pt idx="195">
                  <c:v>245.71428571428572</c:v>
                </c:pt>
                <c:pt idx="196">
                  <c:v>266.18421052631578</c:v>
                </c:pt>
                <c:pt idx="197">
                  <c:v>256.90000000000003</c:v>
                </c:pt>
                <c:pt idx="198">
                  <c:v>252.89285714285714</c:v>
                </c:pt>
                <c:pt idx="199">
                  <c:v>258.78722222222223</c:v>
                </c:pt>
                <c:pt idx="200">
                  <c:v>370.9434782608696</c:v>
                </c:pt>
                <c:pt idx="201">
                  <c:v>374.03125</c:v>
                </c:pt>
                <c:pt idx="202">
                  <c:v>377.37874999999997</c:v>
                </c:pt>
                <c:pt idx="203">
                  <c:v>339.479375</c:v>
                </c:pt>
                <c:pt idx="204">
                  <c:v>299.98444444444448</c:v>
                </c:pt>
                <c:pt idx="205">
                  <c:v>291.92941176470589</c:v>
                </c:pt>
                <c:pt idx="206">
                  <c:v>300.7525</c:v>
                </c:pt>
                <c:pt idx="207">
                  <c:v>305.06388888888893</c:v>
                </c:pt>
                <c:pt idx="208">
                  <c:v>290.87894736842105</c:v>
                </c:pt>
                <c:pt idx="209">
                  <c:v>274.23333333333335</c:v>
                </c:pt>
                <c:pt idx="210">
                  <c:v>266.51058823529411</c:v>
                </c:pt>
                <c:pt idx="211">
                  <c:v>268.49249999999995</c:v>
                </c:pt>
                <c:pt idx="212">
                  <c:v>257.83249999999998</c:v>
                </c:pt>
                <c:pt idx="213">
                  <c:v>228.88928571428571</c:v>
                </c:pt>
                <c:pt idx="214">
                  <c:v>207.68666666666667</c:v>
                </c:pt>
                <c:pt idx="215">
                  <c:v>213.78437500000001</c:v>
                </c:pt>
                <c:pt idx="216">
                  <c:v>219.35</c:v>
                </c:pt>
                <c:pt idx="217">
                  <c:v>208.68684210526317</c:v>
                </c:pt>
                <c:pt idx="218">
                  <c:v>213.04761904761904</c:v>
                </c:pt>
                <c:pt idx="219">
                  <c:v>209.796875</c:v>
                </c:pt>
                <c:pt idx="220">
                  <c:v>199.33421052631581</c:v>
                </c:pt>
                <c:pt idx="221">
                  <c:v>197.53461538461536</c:v>
                </c:pt>
                <c:pt idx="222">
                  <c:v>189.77857142857141</c:v>
                </c:pt>
                <c:pt idx="223">
                  <c:v>177.18</c:v>
                </c:pt>
                <c:pt idx="224">
                  <c:v>171.34999999999997</c:v>
                </c:pt>
                <c:pt idx="225">
                  <c:v>183.49571428571429</c:v>
                </c:pt>
                <c:pt idx="226">
                  <c:v>206.45394736842104</c:v>
                </c:pt>
                <c:pt idx="227">
                  <c:v>195.82368421052635</c:v>
                </c:pt>
                <c:pt idx="228">
                  <c:v>189.70095238095237</c:v>
                </c:pt>
                <c:pt idx="229">
                  <c:v>178.88249999999999</c:v>
                </c:pt>
                <c:pt idx="230">
                  <c:v>188.11904761904765</c:v>
                </c:pt>
                <c:pt idx="231" formatCode="0.0">
                  <c:v>195.74227272727273</c:v>
                </c:pt>
                <c:pt idx="232" formatCode="0.0">
                  <c:v>192.97312500000001</c:v>
                </c:pt>
                <c:pt idx="233" formatCode="0.0">
                  <c:v>202.60833333333332</c:v>
                </c:pt>
                <c:pt idx="234" formatCode="0.0">
                  <c:v>205.49444444444444</c:v>
                </c:pt>
                <c:pt idx="235" formatCode="0.0">
                  <c:v>211.51999999999998</c:v>
                </c:pt>
                <c:pt idx="236" formatCode="0.0">
                  <c:v>201.67249999999999</c:v>
                </c:pt>
                <c:pt idx="237" formatCode="0.0">
                  <c:v>190.91368421052636</c:v>
                </c:pt>
                <c:pt idx="238" formatCode="0.0">
                  <c:v>183.50454545454545</c:v>
                </c:pt>
                <c:pt idx="239" formatCode="0.0">
                  <c:v>184.845</c:v>
                </c:pt>
                <c:pt idx="240" formatCode="0.0">
                  <c:v>186.42500000000001</c:v>
                </c:pt>
                <c:pt idx="241" formatCode="0.0">
                  <c:v>187.315</c:v>
                </c:pt>
                <c:pt idx="242" formatCode="0.0">
                  <c:v>183.37892857142856</c:v>
                </c:pt>
                <c:pt idx="243" formatCode="0.0">
                  <c:v>184.29000000000002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5D-428A-B712-76158414E8E9}"/>
            </c:ext>
          </c:extLst>
        </c:ser>
        <c:ser>
          <c:idx val="2"/>
          <c:order val="2"/>
          <c:tx>
            <c:strRef>
              <c:f>Cereales_G4!$A$9</c:f>
              <c:strCache>
                <c:ptCount val="1"/>
                <c:pt idx="0">
                  <c:v>Maïs rendu Bordeaux</c:v>
                </c:pt>
              </c:strCache>
            </c:strRef>
          </c:tx>
          <c:spPr>
            <a:ln w="19050">
              <a:solidFill>
                <a:schemeClr val="accent4"/>
              </a:solidFill>
              <a:prstDash val="solid"/>
            </a:ln>
          </c:spPr>
          <c:marker>
            <c:symbol val="none"/>
          </c:marker>
          <c:cat>
            <c:numRef>
              <c:f>Cereales_G4!$B$6:$IK$6</c:f>
              <c:numCache>
                <c:formatCode>mm/yyyy</c:formatCode>
                <c:ptCount val="244"/>
                <c:pt idx="0">
                  <c:v>38534</c:v>
                </c:pt>
                <c:pt idx="1">
                  <c:v>38565</c:v>
                </c:pt>
                <c:pt idx="2">
                  <c:v>38596</c:v>
                </c:pt>
                <c:pt idx="3">
                  <c:v>38626</c:v>
                </c:pt>
                <c:pt idx="4">
                  <c:v>38657</c:v>
                </c:pt>
                <c:pt idx="5">
                  <c:v>38687</c:v>
                </c:pt>
                <c:pt idx="6">
                  <c:v>38718</c:v>
                </c:pt>
                <c:pt idx="7">
                  <c:v>38749</c:v>
                </c:pt>
                <c:pt idx="8">
                  <c:v>38777</c:v>
                </c:pt>
                <c:pt idx="9">
                  <c:v>38808</c:v>
                </c:pt>
                <c:pt idx="10">
                  <c:v>38838</c:v>
                </c:pt>
                <c:pt idx="11">
                  <c:v>38869</c:v>
                </c:pt>
                <c:pt idx="12">
                  <c:v>38899</c:v>
                </c:pt>
                <c:pt idx="13">
                  <c:v>38930</c:v>
                </c:pt>
                <c:pt idx="14">
                  <c:v>38961</c:v>
                </c:pt>
                <c:pt idx="15">
                  <c:v>38991</c:v>
                </c:pt>
                <c:pt idx="16">
                  <c:v>39022</c:v>
                </c:pt>
                <c:pt idx="17">
                  <c:v>39052</c:v>
                </c:pt>
                <c:pt idx="18">
                  <c:v>39083</c:v>
                </c:pt>
                <c:pt idx="19">
                  <c:v>39114</c:v>
                </c:pt>
                <c:pt idx="20">
                  <c:v>39142</c:v>
                </c:pt>
                <c:pt idx="21">
                  <c:v>39173</c:v>
                </c:pt>
                <c:pt idx="22">
                  <c:v>39203</c:v>
                </c:pt>
                <c:pt idx="23">
                  <c:v>39234</c:v>
                </c:pt>
                <c:pt idx="24">
                  <c:v>39264</c:v>
                </c:pt>
                <c:pt idx="25">
                  <c:v>39295</c:v>
                </c:pt>
                <c:pt idx="26">
                  <c:v>39326</c:v>
                </c:pt>
                <c:pt idx="27">
                  <c:v>39356</c:v>
                </c:pt>
                <c:pt idx="28">
                  <c:v>39387</c:v>
                </c:pt>
                <c:pt idx="29">
                  <c:v>39417</c:v>
                </c:pt>
                <c:pt idx="30">
                  <c:v>39448</c:v>
                </c:pt>
                <c:pt idx="31">
                  <c:v>39479</c:v>
                </c:pt>
                <c:pt idx="32">
                  <c:v>39508</c:v>
                </c:pt>
                <c:pt idx="33">
                  <c:v>39539</c:v>
                </c:pt>
                <c:pt idx="34">
                  <c:v>39569</c:v>
                </c:pt>
                <c:pt idx="35">
                  <c:v>39600</c:v>
                </c:pt>
                <c:pt idx="36">
                  <c:v>39630</c:v>
                </c:pt>
                <c:pt idx="37">
                  <c:v>39661</c:v>
                </c:pt>
                <c:pt idx="38">
                  <c:v>39692</c:v>
                </c:pt>
                <c:pt idx="39">
                  <c:v>39722</c:v>
                </c:pt>
                <c:pt idx="40">
                  <c:v>39753</c:v>
                </c:pt>
                <c:pt idx="41">
                  <c:v>39783</c:v>
                </c:pt>
                <c:pt idx="42">
                  <c:v>39814</c:v>
                </c:pt>
                <c:pt idx="43">
                  <c:v>39845</c:v>
                </c:pt>
                <c:pt idx="44">
                  <c:v>39873</c:v>
                </c:pt>
                <c:pt idx="45">
                  <c:v>39904</c:v>
                </c:pt>
                <c:pt idx="46">
                  <c:v>39934</c:v>
                </c:pt>
                <c:pt idx="47">
                  <c:v>39965</c:v>
                </c:pt>
                <c:pt idx="48">
                  <c:v>39995</c:v>
                </c:pt>
                <c:pt idx="49">
                  <c:v>40026</c:v>
                </c:pt>
                <c:pt idx="50">
                  <c:v>40057</c:v>
                </c:pt>
                <c:pt idx="51">
                  <c:v>40087</c:v>
                </c:pt>
                <c:pt idx="52">
                  <c:v>40118</c:v>
                </c:pt>
                <c:pt idx="53">
                  <c:v>40148</c:v>
                </c:pt>
                <c:pt idx="54">
                  <c:v>40179</c:v>
                </c:pt>
                <c:pt idx="55">
                  <c:v>40210</c:v>
                </c:pt>
                <c:pt idx="56">
                  <c:v>40238</c:v>
                </c:pt>
                <c:pt idx="57">
                  <c:v>40269</c:v>
                </c:pt>
                <c:pt idx="58">
                  <c:v>40299</c:v>
                </c:pt>
                <c:pt idx="59">
                  <c:v>40330</c:v>
                </c:pt>
                <c:pt idx="60">
                  <c:v>40360</c:v>
                </c:pt>
                <c:pt idx="61">
                  <c:v>40391</c:v>
                </c:pt>
                <c:pt idx="62">
                  <c:v>40422</c:v>
                </c:pt>
                <c:pt idx="63">
                  <c:v>40452</c:v>
                </c:pt>
                <c:pt idx="64">
                  <c:v>40483</c:v>
                </c:pt>
                <c:pt idx="65">
                  <c:v>40513</c:v>
                </c:pt>
                <c:pt idx="66">
                  <c:v>40544</c:v>
                </c:pt>
                <c:pt idx="67">
                  <c:v>40575</c:v>
                </c:pt>
                <c:pt idx="68">
                  <c:v>40603</c:v>
                </c:pt>
                <c:pt idx="69">
                  <c:v>40634</c:v>
                </c:pt>
                <c:pt idx="70">
                  <c:v>40664</c:v>
                </c:pt>
                <c:pt idx="71">
                  <c:v>40695</c:v>
                </c:pt>
                <c:pt idx="72">
                  <c:v>40725</c:v>
                </c:pt>
                <c:pt idx="73">
                  <c:v>40756</c:v>
                </c:pt>
                <c:pt idx="74">
                  <c:v>40787</c:v>
                </c:pt>
                <c:pt idx="75">
                  <c:v>40817</c:v>
                </c:pt>
                <c:pt idx="76">
                  <c:v>40848</c:v>
                </c:pt>
                <c:pt idx="77">
                  <c:v>40878</c:v>
                </c:pt>
                <c:pt idx="78">
                  <c:v>40909</c:v>
                </c:pt>
                <c:pt idx="79">
                  <c:v>40940</c:v>
                </c:pt>
                <c:pt idx="80">
                  <c:v>40969</c:v>
                </c:pt>
                <c:pt idx="81">
                  <c:v>41000</c:v>
                </c:pt>
                <c:pt idx="82">
                  <c:v>41030</c:v>
                </c:pt>
                <c:pt idx="83">
                  <c:v>41061</c:v>
                </c:pt>
                <c:pt idx="84">
                  <c:v>41091</c:v>
                </c:pt>
                <c:pt idx="85">
                  <c:v>41122</c:v>
                </c:pt>
                <c:pt idx="86">
                  <c:v>41153</c:v>
                </c:pt>
                <c:pt idx="87">
                  <c:v>41183</c:v>
                </c:pt>
                <c:pt idx="88">
                  <c:v>41214</c:v>
                </c:pt>
                <c:pt idx="89">
                  <c:v>41244</c:v>
                </c:pt>
                <c:pt idx="90">
                  <c:v>41275</c:v>
                </c:pt>
                <c:pt idx="91">
                  <c:v>41306</c:v>
                </c:pt>
                <c:pt idx="92">
                  <c:v>41334</c:v>
                </c:pt>
                <c:pt idx="93">
                  <c:v>41365</c:v>
                </c:pt>
                <c:pt idx="94">
                  <c:v>41395</c:v>
                </c:pt>
                <c:pt idx="95">
                  <c:v>41426</c:v>
                </c:pt>
                <c:pt idx="96">
                  <c:v>41456</c:v>
                </c:pt>
                <c:pt idx="97">
                  <c:v>41487</c:v>
                </c:pt>
                <c:pt idx="98">
                  <c:v>41518</c:v>
                </c:pt>
                <c:pt idx="99">
                  <c:v>41548</c:v>
                </c:pt>
                <c:pt idx="100">
                  <c:v>41579</c:v>
                </c:pt>
                <c:pt idx="101">
                  <c:v>41609</c:v>
                </c:pt>
                <c:pt idx="102">
                  <c:v>41640</c:v>
                </c:pt>
                <c:pt idx="103">
                  <c:v>41671</c:v>
                </c:pt>
                <c:pt idx="104">
                  <c:v>41699</c:v>
                </c:pt>
                <c:pt idx="105">
                  <c:v>41730</c:v>
                </c:pt>
                <c:pt idx="106">
                  <c:v>41760</c:v>
                </c:pt>
                <c:pt idx="107">
                  <c:v>41791</c:v>
                </c:pt>
                <c:pt idx="108">
                  <c:v>41821</c:v>
                </c:pt>
                <c:pt idx="109">
                  <c:v>41852</c:v>
                </c:pt>
                <c:pt idx="110">
                  <c:v>41883</c:v>
                </c:pt>
                <c:pt idx="111">
                  <c:v>41913</c:v>
                </c:pt>
                <c:pt idx="112">
                  <c:v>41944</c:v>
                </c:pt>
                <c:pt idx="113">
                  <c:v>41974</c:v>
                </c:pt>
                <c:pt idx="114">
                  <c:v>42005</c:v>
                </c:pt>
                <c:pt idx="115">
                  <c:v>42036</c:v>
                </c:pt>
                <c:pt idx="116">
                  <c:v>42064</c:v>
                </c:pt>
                <c:pt idx="117">
                  <c:v>42095</c:v>
                </c:pt>
                <c:pt idx="118">
                  <c:v>42125</c:v>
                </c:pt>
                <c:pt idx="119">
                  <c:v>42156</c:v>
                </c:pt>
                <c:pt idx="120">
                  <c:v>42186</c:v>
                </c:pt>
                <c:pt idx="121">
                  <c:v>42217</c:v>
                </c:pt>
                <c:pt idx="122">
                  <c:v>42248</c:v>
                </c:pt>
                <c:pt idx="123">
                  <c:v>42278</c:v>
                </c:pt>
                <c:pt idx="124">
                  <c:v>42309</c:v>
                </c:pt>
                <c:pt idx="125">
                  <c:v>42339</c:v>
                </c:pt>
                <c:pt idx="126">
                  <c:v>42370</c:v>
                </c:pt>
                <c:pt idx="127">
                  <c:v>42401</c:v>
                </c:pt>
                <c:pt idx="128">
                  <c:v>42430</c:v>
                </c:pt>
                <c:pt idx="129">
                  <c:v>42461</c:v>
                </c:pt>
                <c:pt idx="130">
                  <c:v>42491</c:v>
                </c:pt>
                <c:pt idx="131">
                  <c:v>42522</c:v>
                </c:pt>
                <c:pt idx="132">
                  <c:v>42552</c:v>
                </c:pt>
                <c:pt idx="133">
                  <c:v>42583</c:v>
                </c:pt>
                <c:pt idx="134">
                  <c:v>42614</c:v>
                </c:pt>
                <c:pt idx="135">
                  <c:v>42644</c:v>
                </c:pt>
                <c:pt idx="136">
                  <c:v>42675</c:v>
                </c:pt>
                <c:pt idx="137">
                  <c:v>42705</c:v>
                </c:pt>
                <c:pt idx="138">
                  <c:v>42736</c:v>
                </c:pt>
                <c:pt idx="139">
                  <c:v>42767</c:v>
                </c:pt>
                <c:pt idx="140">
                  <c:v>42795</c:v>
                </c:pt>
                <c:pt idx="141">
                  <c:v>42826</c:v>
                </c:pt>
                <c:pt idx="142">
                  <c:v>42856</c:v>
                </c:pt>
                <c:pt idx="143">
                  <c:v>42887</c:v>
                </c:pt>
                <c:pt idx="144">
                  <c:v>42917</c:v>
                </c:pt>
                <c:pt idx="145">
                  <c:v>42948</c:v>
                </c:pt>
                <c:pt idx="146">
                  <c:v>42979</c:v>
                </c:pt>
                <c:pt idx="147">
                  <c:v>43009</c:v>
                </c:pt>
                <c:pt idx="148">
                  <c:v>43040</c:v>
                </c:pt>
                <c:pt idx="149">
                  <c:v>43070</c:v>
                </c:pt>
                <c:pt idx="150">
                  <c:v>43101</c:v>
                </c:pt>
                <c:pt idx="151">
                  <c:v>43132</c:v>
                </c:pt>
                <c:pt idx="152">
                  <c:v>43160</c:v>
                </c:pt>
                <c:pt idx="153">
                  <c:v>43191</c:v>
                </c:pt>
                <c:pt idx="154">
                  <c:v>43221</c:v>
                </c:pt>
                <c:pt idx="155">
                  <c:v>43252</c:v>
                </c:pt>
                <c:pt idx="156">
                  <c:v>43282</c:v>
                </c:pt>
                <c:pt idx="157">
                  <c:v>43313</c:v>
                </c:pt>
                <c:pt idx="158">
                  <c:v>43344</c:v>
                </c:pt>
                <c:pt idx="159">
                  <c:v>43374</c:v>
                </c:pt>
                <c:pt idx="160">
                  <c:v>43405</c:v>
                </c:pt>
                <c:pt idx="161">
                  <c:v>43435</c:v>
                </c:pt>
                <c:pt idx="162">
                  <c:v>43466</c:v>
                </c:pt>
                <c:pt idx="163">
                  <c:v>43497</c:v>
                </c:pt>
                <c:pt idx="164">
                  <c:v>43525</c:v>
                </c:pt>
                <c:pt idx="165">
                  <c:v>43556</c:v>
                </c:pt>
                <c:pt idx="166">
                  <c:v>43586</c:v>
                </c:pt>
                <c:pt idx="167">
                  <c:v>43617</c:v>
                </c:pt>
                <c:pt idx="168">
                  <c:v>43647</c:v>
                </c:pt>
                <c:pt idx="169">
                  <c:v>43678</c:v>
                </c:pt>
                <c:pt idx="170">
                  <c:v>43709</c:v>
                </c:pt>
                <c:pt idx="171">
                  <c:v>43739</c:v>
                </c:pt>
                <c:pt idx="172">
                  <c:v>43770</c:v>
                </c:pt>
                <c:pt idx="173">
                  <c:v>43800</c:v>
                </c:pt>
                <c:pt idx="174">
                  <c:v>43831</c:v>
                </c:pt>
                <c:pt idx="175">
                  <c:v>43862</c:v>
                </c:pt>
                <c:pt idx="176">
                  <c:v>43891</c:v>
                </c:pt>
                <c:pt idx="177">
                  <c:v>43922</c:v>
                </c:pt>
                <c:pt idx="178">
                  <c:v>43952</c:v>
                </c:pt>
                <c:pt idx="179">
                  <c:v>43983</c:v>
                </c:pt>
                <c:pt idx="180">
                  <c:v>44013</c:v>
                </c:pt>
                <c:pt idx="181">
                  <c:v>44044</c:v>
                </c:pt>
                <c:pt idx="182">
                  <c:v>44075</c:v>
                </c:pt>
                <c:pt idx="183">
                  <c:v>44105</c:v>
                </c:pt>
                <c:pt idx="184">
                  <c:v>44136</c:v>
                </c:pt>
                <c:pt idx="185">
                  <c:v>44166</c:v>
                </c:pt>
                <c:pt idx="186">
                  <c:v>44197</c:v>
                </c:pt>
                <c:pt idx="187">
                  <c:v>44228</c:v>
                </c:pt>
                <c:pt idx="188">
                  <c:v>44256</c:v>
                </c:pt>
                <c:pt idx="189">
                  <c:v>44287</c:v>
                </c:pt>
                <c:pt idx="190">
                  <c:v>44317</c:v>
                </c:pt>
                <c:pt idx="191">
                  <c:v>44348</c:v>
                </c:pt>
                <c:pt idx="192">
                  <c:v>44378</c:v>
                </c:pt>
                <c:pt idx="193">
                  <c:v>44409</c:v>
                </c:pt>
                <c:pt idx="194">
                  <c:v>44440</c:v>
                </c:pt>
                <c:pt idx="195">
                  <c:v>44470</c:v>
                </c:pt>
                <c:pt idx="196">
                  <c:v>44501</c:v>
                </c:pt>
                <c:pt idx="197">
                  <c:v>44531</c:v>
                </c:pt>
                <c:pt idx="198">
                  <c:v>44562</c:v>
                </c:pt>
                <c:pt idx="199">
                  <c:v>44593</c:v>
                </c:pt>
                <c:pt idx="200">
                  <c:v>44621</c:v>
                </c:pt>
                <c:pt idx="201">
                  <c:v>44652</c:v>
                </c:pt>
                <c:pt idx="202">
                  <c:v>44682</c:v>
                </c:pt>
                <c:pt idx="203">
                  <c:v>44713</c:v>
                </c:pt>
                <c:pt idx="204">
                  <c:v>44743</c:v>
                </c:pt>
                <c:pt idx="205">
                  <c:v>44774</c:v>
                </c:pt>
                <c:pt idx="206">
                  <c:v>44805</c:v>
                </c:pt>
                <c:pt idx="207">
                  <c:v>44835</c:v>
                </c:pt>
                <c:pt idx="208">
                  <c:v>44866</c:v>
                </c:pt>
                <c:pt idx="209">
                  <c:v>44896</c:v>
                </c:pt>
                <c:pt idx="210">
                  <c:v>44927</c:v>
                </c:pt>
                <c:pt idx="211">
                  <c:v>44958</c:v>
                </c:pt>
                <c:pt idx="212">
                  <c:v>44986</c:v>
                </c:pt>
                <c:pt idx="213">
                  <c:v>45017</c:v>
                </c:pt>
                <c:pt idx="214">
                  <c:v>45047</c:v>
                </c:pt>
                <c:pt idx="215">
                  <c:v>45078</c:v>
                </c:pt>
                <c:pt idx="216">
                  <c:v>45108</c:v>
                </c:pt>
                <c:pt idx="217">
                  <c:v>45139</c:v>
                </c:pt>
                <c:pt idx="218">
                  <c:v>45170</c:v>
                </c:pt>
                <c:pt idx="219">
                  <c:v>45200</c:v>
                </c:pt>
                <c:pt idx="220">
                  <c:v>45231</c:v>
                </c:pt>
                <c:pt idx="221">
                  <c:v>45261</c:v>
                </c:pt>
                <c:pt idx="222">
                  <c:v>45292</c:v>
                </c:pt>
                <c:pt idx="223">
                  <c:v>45323</c:v>
                </c:pt>
                <c:pt idx="224">
                  <c:v>45352</c:v>
                </c:pt>
                <c:pt idx="225">
                  <c:v>45383</c:v>
                </c:pt>
                <c:pt idx="226">
                  <c:v>45413</c:v>
                </c:pt>
                <c:pt idx="227">
                  <c:v>45444</c:v>
                </c:pt>
                <c:pt idx="228">
                  <c:v>45474</c:v>
                </c:pt>
                <c:pt idx="229">
                  <c:v>45505</c:v>
                </c:pt>
                <c:pt idx="230">
                  <c:v>45536</c:v>
                </c:pt>
                <c:pt idx="231">
                  <c:v>45566</c:v>
                </c:pt>
                <c:pt idx="232">
                  <c:v>45597</c:v>
                </c:pt>
                <c:pt idx="233">
                  <c:v>45627</c:v>
                </c:pt>
                <c:pt idx="234">
                  <c:v>45658</c:v>
                </c:pt>
                <c:pt idx="235">
                  <c:v>45689</c:v>
                </c:pt>
                <c:pt idx="236">
                  <c:v>45717</c:v>
                </c:pt>
                <c:pt idx="237">
                  <c:v>45748</c:v>
                </c:pt>
                <c:pt idx="238">
                  <c:v>45778</c:v>
                </c:pt>
                <c:pt idx="239">
                  <c:v>45809</c:v>
                </c:pt>
                <c:pt idx="240">
                  <c:v>45839</c:v>
                </c:pt>
                <c:pt idx="241">
                  <c:v>45870</c:v>
                </c:pt>
                <c:pt idx="242">
                  <c:v>45901</c:v>
                </c:pt>
                <c:pt idx="243">
                  <c:v>45931</c:v>
                </c:pt>
              </c:numCache>
            </c:numRef>
          </c:cat>
          <c:val>
            <c:numRef>
              <c:f>Cereales_G4!$B$9:$IK$9</c:f>
              <c:numCache>
                <c:formatCode>#\ ##0.0</c:formatCode>
                <c:ptCount val="244"/>
                <c:pt idx="0">
                  <c:v>117.25</c:v>
                </c:pt>
                <c:pt idx="1">
                  <c:v>116.6</c:v>
                </c:pt>
                <c:pt idx="2">
                  <c:v>116.75</c:v>
                </c:pt>
                <c:pt idx="3">
                  <c:v>118.6875</c:v>
                </c:pt>
                <c:pt idx="4">
                  <c:v>117.95</c:v>
                </c:pt>
                <c:pt idx="5">
                  <c:v>116.3333333333333</c:v>
                </c:pt>
                <c:pt idx="6">
                  <c:v>116.375</c:v>
                </c:pt>
                <c:pt idx="7">
                  <c:v>115.875</c:v>
                </c:pt>
                <c:pt idx="8">
                  <c:v>113.3</c:v>
                </c:pt>
                <c:pt idx="9">
                  <c:v>114.125</c:v>
                </c:pt>
                <c:pt idx="10">
                  <c:v>118.4</c:v>
                </c:pt>
                <c:pt idx="11">
                  <c:v>119.875</c:v>
                </c:pt>
                <c:pt idx="12">
                  <c:v>122.875</c:v>
                </c:pt>
                <c:pt idx="13">
                  <c:v>133.4</c:v>
                </c:pt>
                <c:pt idx="14">
                  <c:v>138.75</c:v>
                </c:pt>
                <c:pt idx="15">
                  <c:v>150</c:v>
                </c:pt>
                <c:pt idx="16">
                  <c:v>153</c:v>
                </c:pt>
                <c:pt idx="17">
                  <c:v>149.33333333333329</c:v>
                </c:pt>
                <c:pt idx="18">
                  <c:v>148.75</c:v>
                </c:pt>
                <c:pt idx="19">
                  <c:v>145.5</c:v>
                </c:pt>
                <c:pt idx="20">
                  <c:v>149.75</c:v>
                </c:pt>
                <c:pt idx="21">
                  <c:v>150.25</c:v>
                </c:pt>
                <c:pt idx="22">
                  <c:v>155.4</c:v>
                </c:pt>
                <c:pt idx="23">
                  <c:v>172.125</c:v>
                </c:pt>
                <c:pt idx="24">
                  <c:v>185.75</c:v>
                </c:pt>
                <c:pt idx="25">
                  <c:v>221</c:v>
                </c:pt>
                <c:pt idx="26">
                  <c:v>245.25</c:v>
                </c:pt>
                <c:pt idx="27">
                  <c:v>213.8</c:v>
                </c:pt>
                <c:pt idx="28">
                  <c:v>194.25</c:v>
                </c:pt>
                <c:pt idx="29">
                  <c:v>211</c:v>
                </c:pt>
                <c:pt idx="30">
                  <c:v>210.3</c:v>
                </c:pt>
                <c:pt idx="31">
                  <c:v>192</c:v>
                </c:pt>
                <c:pt idx="32">
                  <c:v>193.75</c:v>
                </c:pt>
                <c:pt idx="33">
                  <c:v>185.1</c:v>
                </c:pt>
                <c:pt idx="34">
                  <c:v>183.5</c:v>
                </c:pt>
                <c:pt idx="35">
                  <c:v>189.125</c:v>
                </c:pt>
                <c:pt idx="36">
                  <c:v>197.4</c:v>
                </c:pt>
                <c:pt idx="37">
                  <c:v>171.33333333333329</c:v>
                </c:pt>
                <c:pt idx="38">
                  <c:v>152</c:v>
                </c:pt>
                <c:pt idx="39">
                  <c:v>125.8</c:v>
                </c:pt>
                <c:pt idx="40">
                  <c:v>118.75</c:v>
                </c:pt>
                <c:pt idx="41">
                  <c:v>107.6666666666667</c:v>
                </c:pt>
                <c:pt idx="42">
                  <c:v>124.75</c:v>
                </c:pt>
                <c:pt idx="43">
                  <c:v>126.625</c:v>
                </c:pt>
                <c:pt idx="44">
                  <c:v>121.25</c:v>
                </c:pt>
                <c:pt idx="45">
                  <c:v>126.2</c:v>
                </c:pt>
                <c:pt idx="46">
                  <c:v>142.75</c:v>
                </c:pt>
                <c:pt idx="47">
                  <c:v>136.125</c:v>
                </c:pt>
                <c:pt idx="48">
                  <c:v>130.6</c:v>
                </c:pt>
                <c:pt idx="49">
                  <c:v>117.5</c:v>
                </c:pt>
                <c:pt idx="50">
                  <c:v>112</c:v>
                </c:pt>
                <c:pt idx="51">
                  <c:v>118.75</c:v>
                </c:pt>
                <c:pt idx="52">
                  <c:v>128.5</c:v>
                </c:pt>
                <c:pt idx="53">
                  <c:v>127.6</c:v>
                </c:pt>
                <c:pt idx="54">
                  <c:v>127.375</c:v>
                </c:pt>
                <c:pt idx="55">
                  <c:v>123.625</c:v>
                </c:pt>
                <c:pt idx="56">
                  <c:v>121.5</c:v>
                </c:pt>
                <c:pt idx="57">
                  <c:v>130.25</c:v>
                </c:pt>
                <c:pt idx="58">
                  <c:v>136.875</c:v>
                </c:pt>
                <c:pt idx="59">
                  <c:v>138</c:v>
                </c:pt>
                <c:pt idx="60">
                  <c:v>158.33333333333329</c:v>
                </c:pt>
                <c:pt idx="61">
                  <c:v>179</c:v>
                </c:pt>
                <c:pt idx="62">
                  <c:v>196.2</c:v>
                </c:pt>
                <c:pt idx="63">
                  <c:v>194.875</c:v>
                </c:pt>
                <c:pt idx="64">
                  <c:v>196.25</c:v>
                </c:pt>
                <c:pt idx="65">
                  <c:v>210.2</c:v>
                </c:pt>
                <c:pt idx="66">
                  <c:v>226.75</c:v>
                </c:pt>
                <c:pt idx="67">
                  <c:v>224.25</c:v>
                </c:pt>
                <c:pt idx="68">
                  <c:v>206.7</c:v>
                </c:pt>
                <c:pt idx="69">
                  <c:v>231</c:v>
                </c:pt>
                <c:pt idx="70">
                  <c:v>224</c:v>
                </c:pt>
                <c:pt idx="71">
                  <c:v>229.4</c:v>
                </c:pt>
                <c:pt idx="72">
                  <c:v>195.66666666666671</c:v>
                </c:pt>
                <c:pt idx="73">
                  <c:v>203.4</c:v>
                </c:pt>
                <c:pt idx="74">
                  <c:v>203.5</c:v>
                </c:pt>
                <c:pt idx="75">
                  <c:v>183.625</c:v>
                </c:pt>
                <c:pt idx="76">
                  <c:v>181.4</c:v>
                </c:pt>
                <c:pt idx="77">
                  <c:v>182.125</c:v>
                </c:pt>
                <c:pt idx="78">
                  <c:v>196.5</c:v>
                </c:pt>
                <c:pt idx="79">
                  <c:v>201.3</c:v>
                </c:pt>
                <c:pt idx="80">
                  <c:v>201.25</c:v>
                </c:pt>
                <c:pt idx="81">
                  <c:v>205.75</c:v>
                </c:pt>
                <c:pt idx="82">
                  <c:v>198.9</c:v>
                </c:pt>
                <c:pt idx="83">
                  <c:v>199.625</c:v>
                </c:pt>
                <c:pt idx="84">
                  <c:v>228.125</c:v>
                </c:pt>
                <c:pt idx="85">
                  <c:v>251.8</c:v>
                </c:pt>
                <c:pt idx="86">
                  <c:v>244.25</c:v>
                </c:pt>
                <c:pt idx="87">
                  <c:v>237.4</c:v>
                </c:pt>
                <c:pt idx="88">
                  <c:v>248.75</c:v>
                </c:pt>
                <c:pt idx="89">
                  <c:v>242.33333333333329</c:v>
                </c:pt>
                <c:pt idx="90">
                  <c:v>230.875</c:v>
                </c:pt>
                <c:pt idx="91">
                  <c:v>217.875</c:v>
                </c:pt>
                <c:pt idx="92">
                  <c:v>218.125</c:v>
                </c:pt>
                <c:pt idx="93">
                  <c:v>211.75</c:v>
                </c:pt>
                <c:pt idx="94">
                  <c:v>210</c:v>
                </c:pt>
                <c:pt idx="95">
                  <c:v>212.5</c:v>
                </c:pt>
                <c:pt idx="96">
                  <c:v>170.2</c:v>
                </c:pt>
                <c:pt idx="97">
                  <c:v>163.625</c:v>
                </c:pt>
                <c:pt idx="98">
                  <c:v>166.625</c:v>
                </c:pt>
                <c:pt idx="99">
                  <c:v>169.6</c:v>
                </c:pt>
                <c:pt idx="100">
                  <c:v>169.375</c:v>
                </c:pt>
                <c:pt idx="101">
                  <c:v>171</c:v>
                </c:pt>
                <c:pt idx="102">
                  <c:v>165</c:v>
                </c:pt>
                <c:pt idx="103">
                  <c:v>165.625</c:v>
                </c:pt>
                <c:pt idx="104">
                  <c:v>173.25</c:v>
                </c:pt>
                <c:pt idx="105">
                  <c:v>177.2</c:v>
                </c:pt>
                <c:pt idx="106">
                  <c:v>165.625</c:v>
                </c:pt>
                <c:pt idx="107">
                  <c:v>161</c:v>
                </c:pt>
                <c:pt idx="108">
                  <c:v>158.375</c:v>
                </c:pt>
                <c:pt idx="109">
                  <c:v>146.5</c:v>
                </c:pt>
                <c:pt idx="110">
                  <c:v>132.25</c:v>
                </c:pt>
                <c:pt idx="111">
                  <c:v>134.19999999999999</c:v>
                </c:pt>
                <c:pt idx="112">
                  <c:v>140.5</c:v>
                </c:pt>
                <c:pt idx="113">
                  <c:v>149.5</c:v>
                </c:pt>
                <c:pt idx="114">
                  <c:v>146.75</c:v>
                </c:pt>
                <c:pt idx="115">
                  <c:v>144.375</c:v>
                </c:pt>
                <c:pt idx="116">
                  <c:v>149</c:v>
                </c:pt>
                <c:pt idx="117">
                  <c:v>148.9</c:v>
                </c:pt>
                <c:pt idx="118">
                  <c:v>141.16666666666671</c:v>
                </c:pt>
                <c:pt idx="119">
                  <c:v>148.75</c:v>
                </c:pt>
                <c:pt idx="120">
                  <c:v>168.125</c:v>
                </c:pt>
                <c:pt idx="121">
                  <c:v>160</c:v>
                </c:pt>
                <c:pt idx="122">
                  <c:v>150.75</c:v>
                </c:pt>
                <c:pt idx="123">
                  <c:v>155.69999999999999</c:v>
                </c:pt>
                <c:pt idx="124">
                  <c:v>157.5</c:v>
                </c:pt>
                <c:pt idx="125">
                  <c:v>154</c:v>
                </c:pt>
                <c:pt idx="126">
                  <c:v>143.375</c:v>
                </c:pt>
                <c:pt idx="127">
                  <c:v>139.5</c:v>
                </c:pt>
                <c:pt idx="128">
                  <c:v>140</c:v>
                </c:pt>
                <c:pt idx="129">
                  <c:v>145.875</c:v>
                </c:pt>
                <c:pt idx="130">
                  <c:v>153.83333333333329</c:v>
                </c:pt>
                <c:pt idx="131">
                  <c:v>165.4</c:v>
                </c:pt>
                <c:pt idx="132">
                  <c:v>154.66666666666671</c:v>
                </c:pt>
                <c:pt idx="133">
                  <c:v>152.66666666666671</c:v>
                </c:pt>
                <c:pt idx="134">
                  <c:v>151.69999999999999</c:v>
                </c:pt>
                <c:pt idx="135">
                  <c:v>156.5</c:v>
                </c:pt>
                <c:pt idx="136">
                  <c:v>160.83333333333329</c:v>
                </c:pt>
                <c:pt idx="137">
                  <c:v>159.5</c:v>
                </c:pt>
                <c:pt idx="138">
                  <c:v>162</c:v>
                </c:pt>
                <c:pt idx="139">
                  <c:v>164.375</c:v>
                </c:pt>
                <c:pt idx="140">
                  <c:v>162.5</c:v>
                </c:pt>
                <c:pt idx="141">
                  <c:v>161.5</c:v>
                </c:pt>
                <c:pt idx="142">
                  <c:v>159.83333333333329</c:v>
                </c:pt>
                <c:pt idx="143">
                  <c:v>157.19999999999999</c:v>
                </c:pt>
                <c:pt idx="144">
                  <c:v>151</c:v>
                </c:pt>
                <c:pt idx="145">
                  <c:v>149.75</c:v>
                </c:pt>
                <c:pt idx="146">
                  <c:v>146.375</c:v>
                </c:pt>
                <c:pt idx="147">
                  <c:v>143.625</c:v>
                </c:pt>
                <c:pt idx="148">
                  <c:v>146</c:v>
                </c:pt>
                <c:pt idx="149">
                  <c:v>147.75</c:v>
                </c:pt>
                <c:pt idx="150">
                  <c:v>144.5</c:v>
                </c:pt>
                <c:pt idx="151">
                  <c:v>144.125</c:v>
                </c:pt>
                <c:pt idx="152">
                  <c:v>152.1</c:v>
                </c:pt>
                <c:pt idx="153">
                  <c:v>154.375</c:v>
                </c:pt>
                <c:pt idx="154">
                  <c:v>157.25</c:v>
                </c:pt>
                <c:pt idx="155">
                  <c:v>152.25</c:v>
                </c:pt>
                <c:pt idx="156">
                  <c:v>162.5</c:v>
                </c:pt>
                <c:pt idx="157">
                  <c:v>179</c:v>
                </c:pt>
                <c:pt idx="158">
                  <c:v>170.5</c:v>
                </c:pt>
                <c:pt idx="159">
                  <c:v>164.6875</c:v>
                </c:pt>
                <c:pt idx="160">
                  <c:v>169.125</c:v>
                </c:pt>
                <c:pt idx="161">
                  <c:v>171.5</c:v>
                </c:pt>
                <c:pt idx="162">
                  <c:v>173.75</c:v>
                </c:pt>
                <c:pt idx="163">
                  <c:v>166</c:v>
                </c:pt>
                <c:pt idx="164">
                  <c:v>159.375</c:v>
                </c:pt>
                <c:pt idx="165">
                  <c:v>156.41666666666671</c:v>
                </c:pt>
                <c:pt idx="166">
                  <c:v>152.25</c:v>
                </c:pt>
                <c:pt idx="167">
                  <c:v>165.25</c:v>
                </c:pt>
                <c:pt idx="168">
                  <c:v>171.83333333333329</c:v>
                </c:pt>
                <c:pt idx="169">
                  <c:v>162.5</c:v>
                </c:pt>
                <c:pt idx="170">
                  <c:v>157.25</c:v>
                </c:pt>
                <c:pt idx="171">
                  <c:v>158</c:v>
                </c:pt>
                <c:pt idx="172">
                  <c:v>158</c:v>
                </c:pt>
                <c:pt idx="173">
                  <c:v>160.66666666666671</c:v>
                </c:pt>
                <c:pt idx="174">
                  <c:v>164.375</c:v>
                </c:pt>
                <c:pt idx="175">
                  <c:v>161.66666666666666</c:v>
                </c:pt>
                <c:pt idx="176">
                  <c:v>158</c:v>
                </c:pt>
                <c:pt idx="177">
                  <c:v>154.5</c:v>
                </c:pt>
                <c:pt idx="178">
                  <c:v>155.33333333333334</c:v>
                </c:pt>
                <c:pt idx="179">
                  <c:v>157</c:v>
                </c:pt>
                <c:pt idx="180">
                  <c:v>159.875</c:v>
                </c:pt>
                <c:pt idx="181">
                  <c:v>159.66666666666666</c:v>
                </c:pt>
                <c:pt idx="182">
                  <c:v>165</c:v>
                </c:pt>
                <c:pt idx="183">
                  <c:v>177.25</c:v>
                </c:pt>
                <c:pt idx="184">
                  <c:v>190.25</c:v>
                </c:pt>
                <c:pt idx="185">
                  <c:v>187.16666666666666</c:v>
                </c:pt>
                <c:pt idx="186">
                  <c:v>205.5</c:v>
                </c:pt>
                <c:pt idx="187">
                  <c:v>214.75</c:v>
                </c:pt>
                <c:pt idx="188">
                  <c:v>212</c:v>
                </c:pt>
                <c:pt idx="189">
                  <c:v>216.3</c:v>
                </c:pt>
                <c:pt idx="190">
                  <c:v>249.66666666666666</c:v>
                </c:pt>
                <c:pt idx="191">
                  <c:v>242</c:v>
                </c:pt>
                <c:pt idx="192">
                  <c:v>203.5</c:v>
                </c:pt>
                <c:pt idx="193">
                  <c:v>214.375</c:v>
                </c:pt>
                <c:pt idx="194">
                  <c:v>222.7</c:v>
                </c:pt>
                <c:pt idx="195">
                  <c:v>241.25</c:v>
                </c:pt>
                <c:pt idx="196">
                  <c:v>246.66666666666666</c:v>
                </c:pt>
                <c:pt idx="197">
                  <c:v>239.33333333333334</c:v>
                </c:pt>
                <c:pt idx="198">
                  <c:v>244.125</c:v>
                </c:pt>
                <c:pt idx="199">
                  <c:v>249.75</c:v>
                </c:pt>
                <c:pt idx="200">
                  <c:v>341.9</c:v>
                </c:pt>
                <c:pt idx="201">
                  <c:v>334.125</c:v>
                </c:pt>
                <c:pt idx="202">
                  <c:v>351</c:v>
                </c:pt>
                <c:pt idx="203">
                  <c:v>321.25</c:v>
                </c:pt>
                <c:pt idx="204">
                  <c:v>312.5</c:v>
                </c:pt>
                <c:pt idx="205">
                  <c:v>327.75</c:v>
                </c:pt>
                <c:pt idx="206">
                  <c:v>338.8</c:v>
                </c:pt>
                <c:pt idx="207">
                  <c:v>337.125</c:v>
                </c:pt>
                <c:pt idx="208">
                  <c:v>315.625</c:v>
                </c:pt>
                <c:pt idx="209">
                  <c:v>288.33333333333331</c:v>
                </c:pt>
                <c:pt idx="210">
                  <c:v>279.5</c:v>
                </c:pt>
                <c:pt idx="211">
                  <c:v>287.875</c:v>
                </c:pt>
                <c:pt idx="212">
                  <c:v>261.7</c:v>
                </c:pt>
                <c:pt idx="213">
                  <c:v>246.75</c:v>
                </c:pt>
                <c:pt idx="214">
                  <c:v>219.83333333333334</c:v>
                </c:pt>
                <c:pt idx="215">
                  <c:v>218.8</c:v>
                </c:pt>
                <c:pt idx="216">
                  <c:v>229.83333333333334</c:v>
                </c:pt>
                <c:pt idx="217">
                  <c:v>221.5</c:v>
                </c:pt>
                <c:pt idx="218">
                  <c:v>207.375</c:v>
                </c:pt>
                <c:pt idx="219">
                  <c:v>195.875</c:v>
                </c:pt>
                <c:pt idx="220">
                  <c:v>195.75</c:v>
                </c:pt>
                <c:pt idx="221">
                  <c:v>193.5</c:v>
                </c:pt>
                <c:pt idx="222">
                  <c:v>184.5</c:v>
                </c:pt>
                <c:pt idx="223">
                  <c:v>169.1</c:v>
                </c:pt>
                <c:pt idx="224">
                  <c:v>172.625</c:v>
                </c:pt>
                <c:pt idx="225">
                  <c:v>187.625</c:v>
                </c:pt>
                <c:pt idx="226">
                  <c:v>205</c:v>
                </c:pt>
                <c:pt idx="227">
                  <c:v>200.25</c:v>
                </c:pt>
                <c:pt idx="228">
                  <c:v>203.875</c:v>
                </c:pt>
                <c:pt idx="229">
                  <c:v>197</c:v>
                </c:pt>
                <c:pt idx="230">
                  <c:v>199</c:v>
                </c:pt>
                <c:pt idx="231" formatCode="0.0">
                  <c:v>206.4</c:v>
                </c:pt>
                <c:pt idx="232" formatCode="0.0">
                  <c:v>199.25</c:v>
                </c:pt>
                <c:pt idx="233" formatCode="0.0">
                  <c:v>199</c:v>
                </c:pt>
                <c:pt idx="234" formatCode="0.0">
                  <c:v>206</c:v>
                </c:pt>
                <c:pt idx="235" formatCode="0.0">
                  <c:v>204.75</c:v>
                </c:pt>
                <c:pt idx="236" formatCode="0.0">
                  <c:v>201.625</c:v>
                </c:pt>
                <c:pt idx="237" formatCode="0.0">
                  <c:v>196.75</c:v>
                </c:pt>
                <c:pt idx="238" formatCode="0.0">
                  <c:v>188.75</c:v>
                </c:pt>
                <c:pt idx="239" formatCode="0.0">
                  <c:v>180.625</c:v>
                </c:pt>
                <c:pt idx="240" formatCode="0.0">
                  <c:v>187.83333333333334</c:v>
                </c:pt>
                <c:pt idx="241" formatCode="0.0">
                  <c:v>184.33333333333334</c:v>
                </c:pt>
                <c:pt idx="242" formatCode="0.0">
                  <c:v>182.875</c:v>
                </c:pt>
                <c:pt idx="243" formatCode="0.0">
                  <c:v>179.875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5D-428A-B712-76158414E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9347424"/>
        <c:axId val="1"/>
      </c:lineChart>
      <c:dateAx>
        <c:axId val="2039347424"/>
        <c:scaling>
          <c:orientation val="minMax"/>
          <c:max val="45901"/>
          <c:min val="38596"/>
        </c:scaling>
        <c:delete val="0"/>
        <c:axPos val="b"/>
        <c:numFmt formatCode="mm/yyyy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  <c:majorUnit val="12"/>
        <c:majorTimeUnit val="months"/>
        <c:minorUnit val="24"/>
        <c:minorTimeUnit val="months"/>
      </c:dateAx>
      <c:valAx>
        <c:axId val="1"/>
        <c:scaling>
          <c:orientation val="minMax"/>
          <c:max val="410"/>
          <c:min val="80"/>
        </c:scaling>
        <c:delete val="0"/>
        <c:axPos val="l"/>
        <c:majorGridlines>
          <c:spPr>
            <a:ln>
              <a:solidFill>
                <a:schemeClr val="bg2">
                  <a:lumMod val="90000"/>
                </a:schemeClr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Cours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39347424"/>
        <c:crossesAt val="1"/>
        <c:crossBetween val="between"/>
        <c:majorUnit val="3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.78635232360660789"/>
          <c:w val="0.64390739921554752"/>
          <c:h val="0.1366084411862310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>
        <a:alpha val="99000"/>
      </a:srgbClr>
    </a:solidFill>
    <a:ln w="3175">
      <a:solidFill>
        <a:schemeClr val="bg1">
          <a:lumMod val="50000"/>
        </a:schemeClr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01542570336599"/>
          <c:y val="0.13212078443024811"/>
          <c:w val="0.75958790735099735"/>
          <c:h val="0.68098128064180652"/>
        </c:manualLayout>
      </c:layout>
      <c:barChart>
        <c:barDir val="col"/>
        <c:grouping val="clustered"/>
        <c:varyColors val="0"/>
        <c:ser>
          <c:idx val="1"/>
          <c:order val="0"/>
          <c:tx>
            <c:v>Production récoltée SAA (million t)</c:v>
          </c:tx>
          <c:spPr>
            <a:solidFill>
              <a:srgbClr val="B0DD7F"/>
            </a:solidFill>
            <a:ln w="25400">
              <a:noFill/>
            </a:ln>
          </c:spPr>
          <c:invertIfNegative val="0"/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A24-4F3B-96EE-CEA8F37C517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24-4F3B-96EE-CEA8F37C517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A24-4F3B-96EE-CEA8F37C517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A24-4F3B-96EE-CEA8F37C5170}"/>
              </c:ext>
            </c:extLst>
          </c:dPt>
          <c:dPt>
            <c:idx val="30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ED65-41CF-A0C7-7A9A36776743}"/>
              </c:ext>
            </c:extLst>
          </c:dPt>
          <c:cat>
            <c:numRef>
              <c:f>Oleopro_G1!$C$5:$AG$5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Oleopro_G1!$C$6:$AG$6</c:f>
              <c:numCache>
                <c:formatCode>0.0</c:formatCode>
                <c:ptCount val="31"/>
                <c:pt idx="0">
                  <c:v>2.7031640999999995</c:v>
                </c:pt>
                <c:pt idx="1">
                  <c:v>2.8775105000000001</c:v>
                </c:pt>
                <c:pt idx="2">
                  <c:v>3.4432307000000004</c:v>
                </c:pt>
                <c:pt idx="3">
                  <c:v>3.6903104</c:v>
                </c:pt>
                <c:pt idx="4">
                  <c:v>4.3917922999999988</c:v>
                </c:pt>
                <c:pt idx="5">
                  <c:v>3.4762633999999997</c:v>
                </c:pt>
                <c:pt idx="6">
                  <c:v>2.8733666000000002</c:v>
                </c:pt>
                <c:pt idx="7">
                  <c:v>3.3182821999999996</c:v>
                </c:pt>
                <c:pt idx="8">
                  <c:v>3.3664343000000003</c:v>
                </c:pt>
                <c:pt idx="9">
                  <c:v>3.9978132999999993</c:v>
                </c:pt>
                <c:pt idx="10">
                  <c:v>4.5292960999999998</c:v>
                </c:pt>
                <c:pt idx="11">
                  <c:v>4.1447588000000009</c:v>
                </c:pt>
                <c:pt idx="12">
                  <c:v>4.6904714000000007</c:v>
                </c:pt>
                <c:pt idx="13">
                  <c:v>4.7158941000000008</c:v>
                </c:pt>
                <c:pt idx="14">
                  <c:v>5.5855034999999997</c:v>
                </c:pt>
                <c:pt idx="15">
                  <c:v>4.8110857000000005</c:v>
                </c:pt>
                <c:pt idx="16">
                  <c:v>5.3687302000000008</c:v>
                </c:pt>
                <c:pt idx="17">
                  <c:v>5.4664674000000009</c:v>
                </c:pt>
                <c:pt idx="18">
                  <c:v>4.3677163999999991</c:v>
                </c:pt>
                <c:pt idx="19">
                  <c:v>5.5242739000000007</c:v>
                </c:pt>
                <c:pt idx="20">
                  <c:v>5.3361030999999999</c:v>
                </c:pt>
                <c:pt idx="21">
                  <c:v>4.7429650999999993</c:v>
                </c:pt>
                <c:pt idx="22">
                  <c:v>5.3173771000000007</c:v>
                </c:pt>
                <c:pt idx="23">
                  <c:v>4.9805373000000008</c:v>
                </c:pt>
                <c:pt idx="24">
                  <c:v>3.5232988999999999</c:v>
                </c:pt>
                <c:pt idx="25">
                  <c:v>3.2899624000000003</c:v>
                </c:pt>
                <c:pt idx="26">
                  <c:v>3.3065175000000004</c:v>
                </c:pt>
                <c:pt idx="27">
                  <c:v>4.5165360000000003</c:v>
                </c:pt>
                <c:pt idx="28">
                  <c:v>4.2768938000000007</c:v>
                </c:pt>
                <c:pt idx="29">
                  <c:v>3.9411420000000001</c:v>
                </c:pt>
                <c:pt idx="30">
                  <c:v>4.6304278000000005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24-4F3B-96EE-CEA8F37C5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48271663"/>
        <c:axId val="1"/>
      </c:barChart>
      <c:lineChart>
        <c:grouping val="standard"/>
        <c:varyColors val="0"/>
        <c:ser>
          <c:idx val="0"/>
          <c:order val="1"/>
          <c:tx>
            <c:v>Rendement SAA (q/ha)</c:v>
          </c:tx>
          <c:spPr>
            <a:ln w="12700">
              <a:solidFill>
                <a:srgbClr val="000099"/>
              </a:solidFill>
              <a:prstDash val="solid"/>
            </a:ln>
          </c:spPr>
          <c:marker>
            <c:symbol val="square"/>
            <c:size val="10"/>
            <c:spPr>
              <a:noFill/>
              <a:ln w="6350">
                <a:noFill/>
              </a:ln>
            </c:spPr>
          </c:marker>
          <c:cat>
            <c:numRef>
              <c:f>Oleopro_G1!$C$5:$AG$5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Oleopro_G1!$C$7:$AG$7</c:f>
              <c:numCache>
                <c:formatCode>0.0</c:formatCode>
                <c:ptCount val="31"/>
                <c:pt idx="0">
                  <c:v>32.323015627223342</c:v>
                </c:pt>
                <c:pt idx="1">
                  <c:v>33.205058228362269</c:v>
                </c:pt>
                <c:pt idx="2">
                  <c:v>35.435959686192028</c:v>
                </c:pt>
                <c:pt idx="3">
                  <c:v>32.643949921846875</c:v>
                </c:pt>
                <c:pt idx="4">
                  <c:v>32.708688246583932</c:v>
                </c:pt>
                <c:pt idx="5">
                  <c:v>29.304075874608966</c:v>
                </c:pt>
                <c:pt idx="6">
                  <c:v>26.583265873680379</c:v>
                </c:pt>
                <c:pt idx="7">
                  <c:v>32.05249090812498</c:v>
                </c:pt>
                <c:pt idx="8">
                  <c:v>31.120376687318462</c:v>
                </c:pt>
                <c:pt idx="9">
                  <c:v>35.474660343990713</c:v>
                </c:pt>
                <c:pt idx="10">
                  <c:v>36.795425447219202</c:v>
                </c:pt>
                <c:pt idx="11">
                  <c:v>29.491099857907951</c:v>
                </c:pt>
                <c:pt idx="12">
                  <c:v>28.986414215634781</c:v>
                </c:pt>
                <c:pt idx="13">
                  <c:v>33.215153239677093</c:v>
                </c:pt>
                <c:pt idx="14">
                  <c:v>37.743331317383671</c:v>
                </c:pt>
                <c:pt idx="15">
                  <c:v>32.86729936172582</c:v>
                </c:pt>
                <c:pt idx="16">
                  <c:v>34.51214639182416</c:v>
                </c:pt>
                <c:pt idx="17">
                  <c:v>34.018270966649887</c:v>
                </c:pt>
                <c:pt idx="18">
                  <c:v>30.397816894154708</c:v>
                </c:pt>
                <c:pt idx="19">
                  <c:v>36.751486052890506</c:v>
                </c:pt>
                <c:pt idx="20">
                  <c:v>35.439327595585048</c:v>
                </c:pt>
                <c:pt idx="21">
                  <c:v>30.590716039572801</c:v>
                </c:pt>
                <c:pt idx="22">
                  <c:v>37.942157476258409</c:v>
                </c:pt>
                <c:pt idx="23">
                  <c:v>30.80892731547722</c:v>
                </c:pt>
                <c:pt idx="24">
                  <c:v>31.826272920334482</c:v>
                </c:pt>
                <c:pt idx="25">
                  <c:v>29.561322924753444</c:v>
                </c:pt>
                <c:pt idx="26">
                  <c:v>33.735602631087609</c:v>
                </c:pt>
                <c:pt idx="27">
                  <c:v>36.715297552902044</c:v>
                </c:pt>
                <c:pt idx="28">
                  <c:v>31.78112316401311</c:v>
                </c:pt>
                <c:pt idx="29">
                  <c:v>29.707249785174803</c:v>
                </c:pt>
                <c:pt idx="30">
                  <c:v>36.662368407717544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A24-4F3B-96EE-CEA8F37C5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0482716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6"/>
          <c:min val="0"/>
        </c:scaling>
        <c:delete val="0"/>
        <c:axPos val="l"/>
        <c:majorGridlines>
          <c:spPr>
            <a:ln>
              <a:solidFill>
                <a:schemeClr val="bg2">
                  <a:lumMod val="90000"/>
                </a:schemeClr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(Mt)</a:t>
                </a:r>
              </a:p>
            </c:rich>
          </c:tx>
          <c:layout>
            <c:manualLayout>
              <c:xMode val="edge"/>
              <c:yMode val="edge"/>
              <c:x val="1.3711682266131828E-2"/>
              <c:y val="0.3372206929418375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99CC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048271663"/>
        <c:crosses val="autoZero"/>
        <c:crossBetween val="between"/>
        <c:majorUnit val="0.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42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Rendement (q/ha)</a:t>
                </a:r>
              </a:p>
            </c:rich>
          </c:tx>
          <c:layout>
            <c:manualLayout>
              <c:xMode val="edge"/>
              <c:yMode val="edge"/>
              <c:x val="0.95354517792194216"/>
              <c:y val="0.3492074059848210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  <c:majorUnit val="7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757483535416969"/>
          <c:y val="0.90831172820954631"/>
          <c:w val="0.82103611262428677"/>
          <c:h val="4.797132065808846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093413462592941"/>
          <c:y val="0.11876996856874372"/>
          <c:w val="0.7022540009796826"/>
          <c:h val="0.65558050614043617"/>
        </c:manualLayout>
      </c:layout>
      <c:barChart>
        <c:barDir val="col"/>
        <c:grouping val="clustered"/>
        <c:varyColors val="0"/>
        <c:ser>
          <c:idx val="1"/>
          <c:order val="0"/>
          <c:tx>
            <c:v>Production récoltée SAA (million t)</c:v>
          </c:tx>
          <c:spPr>
            <a:solidFill>
              <a:srgbClr val="FFC000"/>
            </a:solidFill>
            <a:ln w="25400">
              <a:noFill/>
            </a:ln>
          </c:spPr>
          <c:invertIfNegative val="0"/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CB1-4396-9670-D864A4B0DB3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CB1-4396-9670-D864A4B0DB31}"/>
              </c:ext>
            </c:extLst>
          </c:dPt>
          <c:dPt>
            <c:idx val="30"/>
            <c:invertIfNegative val="0"/>
            <c:bubble3D val="0"/>
            <c:spPr>
              <a:solidFill>
                <a:srgbClr val="ED7D31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B556-49D4-B348-DBACA68128BB}"/>
              </c:ext>
            </c:extLst>
          </c:dPt>
          <c:cat>
            <c:numRef>
              <c:f>Oleopro_G2!$C$5:$AG$5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Oleopro_G2!$C$6:$AG$6</c:f>
              <c:numCache>
                <c:formatCode>0.0</c:formatCode>
                <c:ptCount val="31"/>
                <c:pt idx="0">
                  <c:v>2.0174329000000002</c:v>
                </c:pt>
                <c:pt idx="1">
                  <c:v>2.0486105999999999</c:v>
                </c:pt>
                <c:pt idx="2">
                  <c:v>2.0441248000000001</c:v>
                </c:pt>
                <c:pt idx="3">
                  <c:v>1.7590626</c:v>
                </c:pt>
                <c:pt idx="4">
                  <c:v>1.9313271000000003</c:v>
                </c:pt>
                <c:pt idx="5">
                  <c:v>1.8330567</c:v>
                </c:pt>
                <c:pt idx="6">
                  <c:v>1.5862578999999999</c:v>
                </c:pt>
                <c:pt idx="7">
                  <c:v>1.4949250999999999</c:v>
                </c:pt>
                <c:pt idx="8">
                  <c:v>1.5128853999999998</c:v>
                </c:pt>
                <c:pt idx="9">
                  <c:v>1.4561667</c:v>
                </c:pt>
                <c:pt idx="10">
                  <c:v>1.5077114</c:v>
                </c:pt>
                <c:pt idx="11">
                  <c:v>1.4368586999999999</c:v>
                </c:pt>
                <c:pt idx="12">
                  <c:v>1.309472</c:v>
                </c:pt>
                <c:pt idx="13">
                  <c:v>1.5947689000000003</c:v>
                </c:pt>
                <c:pt idx="14">
                  <c:v>1.7162986000000002</c:v>
                </c:pt>
                <c:pt idx="15">
                  <c:v>1.6356279999999999</c:v>
                </c:pt>
                <c:pt idx="16">
                  <c:v>1.8724968999999998</c:v>
                </c:pt>
                <c:pt idx="17">
                  <c:v>1.5860269</c:v>
                </c:pt>
                <c:pt idx="18">
                  <c:v>1.5717110000000003</c:v>
                </c:pt>
                <c:pt idx="19">
                  <c:v>1.5843451</c:v>
                </c:pt>
                <c:pt idx="20">
                  <c:v>1.1911431000000001</c:v>
                </c:pt>
                <c:pt idx="21">
                  <c:v>1.1696507</c:v>
                </c:pt>
                <c:pt idx="22">
                  <c:v>1.5943194000000001</c:v>
                </c:pt>
                <c:pt idx="23">
                  <c:v>1.2346803000000002</c:v>
                </c:pt>
                <c:pt idx="24">
                  <c:v>1.2941769000000003</c:v>
                </c:pt>
                <c:pt idx="25">
                  <c:v>1.6081884</c:v>
                </c:pt>
                <c:pt idx="26">
                  <c:v>1.9128855</c:v>
                </c:pt>
                <c:pt idx="27">
                  <c:v>1.7983761000000005</c:v>
                </c:pt>
                <c:pt idx="28">
                  <c:v>2.0614287</c:v>
                </c:pt>
                <c:pt idx="29">
                  <c:v>1.4797699</c:v>
                </c:pt>
                <c:pt idx="30">
                  <c:v>1.4349149000000003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B1-4396-9670-D864A4B0D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07190703"/>
        <c:axId val="1"/>
      </c:barChart>
      <c:lineChart>
        <c:grouping val="standard"/>
        <c:varyColors val="0"/>
        <c:ser>
          <c:idx val="0"/>
          <c:order val="1"/>
          <c:tx>
            <c:v>Rendement SAA (q/ha)</c:v>
          </c:tx>
          <c:spPr>
            <a:ln w="12700">
              <a:solidFill>
                <a:srgbClr val="000099"/>
              </a:solidFill>
              <a:prstDash val="solid"/>
            </a:ln>
            <a:effectLst/>
          </c:spPr>
          <c:marker>
            <c:symbol val="square"/>
            <c:size val="10"/>
            <c:spPr>
              <a:noFill/>
              <a:ln w="6350">
                <a:noFill/>
              </a:ln>
            </c:spPr>
          </c:marker>
          <c:cat>
            <c:numRef>
              <c:f>Oleopro_G2!$C$5:$AG$5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Oleopro_G2!$C$7:$AG$7</c:f>
              <c:numCache>
                <c:formatCode>0.0</c:formatCode>
                <c:ptCount val="31"/>
                <c:pt idx="0">
                  <c:v>20.622286303075409</c:v>
                </c:pt>
                <c:pt idx="1">
                  <c:v>22.411132650114212</c:v>
                </c:pt>
                <c:pt idx="2">
                  <c:v>22.821355644200612</c:v>
                </c:pt>
                <c:pt idx="3">
                  <c:v>21.917543627940823</c:v>
                </c:pt>
                <c:pt idx="4">
                  <c:v>23.366295079269829</c:v>
                </c:pt>
                <c:pt idx="5">
                  <c:v>25.147777378401297</c:v>
                </c:pt>
                <c:pt idx="6">
                  <c:v>22.379390324250881</c:v>
                </c:pt>
                <c:pt idx="7">
                  <c:v>24.297453109254626</c:v>
                </c:pt>
                <c:pt idx="8">
                  <c:v>21.764972284603243</c:v>
                </c:pt>
                <c:pt idx="9">
                  <c:v>23.672272473079126</c:v>
                </c:pt>
                <c:pt idx="10">
                  <c:v>23.364684369164493</c:v>
                </c:pt>
                <c:pt idx="11">
                  <c:v>22.327834997078604</c:v>
                </c:pt>
                <c:pt idx="12">
                  <c:v>25.240887449642436</c:v>
                </c:pt>
                <c:pt idx="13">
                  <c:v>25.376346772281515</c:v>
                </c:pt>
                <c:pt idx="14">
                  <c:v>23.73056119373269</c:v>
                </c:pt>
                <c:pt idx="15">
                  <c:v>23.627194788123045</c:v>
                </c:pt>
                <c:pt idx="16">
                  <c:v>25.279757259926278</c:v>
                </c:pt>
                <c:pt idx="17">
                  <c:v>23.312131803910962</c:v>
                </c:pt>
                <c:pt idx="18">
                  <c:v>20.412043242007709</c:v>
                </c:pt>
                <c:pt idx="19">
                  <c:v>24.10831007733065</c:v>
                </c:pt>
                <c:pt idx="20">
                  <c:v>19.277154703643287</c:v>
                </c:pt>
                <c:pt idx="21">
                  <c:v>21.831535271258506</c:v>
                </c:pt>
                <c:pt idx="22">
                  <c:v>27.262177459345775</c:v>
                </c:pt>
                <c:pt idx="23">
                  <c:v>22.429443405943616</c:v>
                </c:pt>
                <c:pt idx="24">
                  <c:v>21.49377778737356</c:v>
                </c:pt>
                <c:pt idx="25">
                  <c:v>20.688246130413305</c:v>
                </c:pt>
                <c:pt idx="26">
                  <c:v>27.391148392159327</c:v>
                </c:pt>
                <c:pt idx="27">
                  <c:v>20.65762156213853</c:v>
                </c:pt>
                <c:pt idx="28">
                  <c:v>25.086234403464854</c:v>
                </c:pt>
                <c:pt idx="29">
                  <c:v>19.633823989894964</c:v>
                </c:pt>
                <c:pt idx="30">
                  <c:v>20.921976084835993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B1-4396-9670-D864A4B0D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071907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2.4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(Mt)</a:t>
                </a:r>
              </a:p>
            </c:rich>
          </c:tx>
          <c:layout>
            <c:manualLayout>
              <c:xMode val="edge"/>
              <c:yMode val="edge"/>
              <c:x val="1.9559919715917862E-2"/>
              <c:y val="0.4043067301772463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FF99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07190703"/>
        <c:crosses val="autoZero"/>
        <c:crossBetween val="between"/>
        <c:majorUnit val="0.4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30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Rendement  (q/ha)</a:t>
                </a:r>
              </a:p>
            </c:rich>
          </c:tx>
          <c:layout>
            <c:manualLayout>
              <c:xMode val="edge"/>
              <c:yMode val="edge"/>
              <c:x val="0.93838159641809482"/>
              <c:y val="0.3377933313891319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  <c:majorUnit val="5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483433965373166"/>
          <c:y val="0.88404640724257288"/>
          <c:w val="0.78236032155173429"/>
          <c:h val="4.98441398528887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523899154040009"/>
          <c:y val="0.16985665774598366"/>
          <c:w val="0.72956593573213702"/>
          <c:h val="0.63182765776289573"/>
        </c:manualLayout>
      </c:layout>
      <c:barChart>
        <c:barDir val="col"/>
        <c:grouping val="clustered"/>
        <c:varyColors val="0"/>
        <c:ser>
          <c:idx val="1"/>
          <c:order val="0"/>
          <c:tx>
            <c:v>Production récoltée SAA (million t)</c:v>
          </c:tx>
          <c:spPr>
            <a:solidFill>
              <a:srgbClr val="CC0099">
                <a:alpha val="65098"/>
              </a:srgbClr>
            </a:solidFill>
            <a:ln w="25400">
              <a:noFill/>
            </a:ln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38-493E-890C-EBCAAA579942}"/>
              </c:ext>
            </c:extLst>
          </c:dPt>
          <c:dPt>
            <c:idx val="27"/>
            <c:invertIfNegative val="0"/>
            <c:bubble3D val="0"/>
            <c:spPr>
              <a:solidFill>
                <a:srgbClr val="CC0099">
                  <a:alpha val="65098"/>
                </a:srgbClr>
              </a:solidFill>
              <a:ln w="25400">
                <a:noFill/>
              </a:ln>
              <a:effectLst>
                <a:outerShdw dist="38100" sx="1000" sy="1000" algn="bl" rotWithShape="0">
                  <a:prstClr val="black"/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438-493E-890C-EBCAAA57994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38-493E-890C-EBCAAA579942}"/>
              </c:ext>
            </c:extLst>
          </c:dPt>
          <c:dPt>
            <c:idx val="30"/>
            <c:invertIfNegative val="0"/>
            <c:bubble3D val="0"/>
            <c:spPr>
              <a:solidFill>
                <a:srgbClr val="CC00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40AD-4811-AE81-134BF8EF19EA}"/>
              </c:ext>
            </c:extLst>
          </c:dPt>
          <c:cat>
            <c:strRef>
              <c:f>Oleopro_G3!$C$5:$AG$5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Oleopro_G3!$C$6:$AG$6</c:f>
              <c:numCache>
                <c:formatCode>#\ ##0.0</c:formatCode>
                <c:ptCount val="31"/>
                <c:pt idx="0">
                  <c:v>30.342117400000006</c:v>
                </c:pt>
                <c:pt idx="1">
                  <c:v>30.9211472</c:v>
                </c:pt>
                <c:pt idx="2">
                  <c:v>34.005438900000001</c:v>
                </c:pt>
                <c:pt idx="3">
                  <c:v>30.789879500000001</c:v>
                </c:pt>
                <c:pt idx="4">
                  <c:v>32.473614400000002</c:v>
                </c:pt>
                <c:pt idx="5">
                  <c:v>31.120736500000003</c:v>
                </c:pt>
                <c:pt idx="6">
                  <c:v>26.839243600000003</c:v>
                </c:pt>
                <c:pt idx="7">
                  <c:v>33.452418199999997</c:v>
                </c:pt>
                <c:pt idx="8">
                  <c:v>29.309703699999993</c:v>
                </c:pt>
                <c:pt idx="9">
                  <c:v>30.762608700000001</c:v>
                </c:pt>
                <c:pt idx="10">
                  <c:v>31.118168799999999</c:v>
                </c:pt>
                <c:pt idx="11">
                  <c:v>29.8451795</c:v>
                </c:pt>
                <c:pt idx="12">
                  <c:v>33.197413900000001</c:v>
                </c:pt>
                <c:pt idx="13">
                  <c:v>30.294254499999997</c:v>
                </c:pt>
                <c:pt idx="14">
                  <c:v>35.126072999999998</c:v>
                </c:pt>
                <c:pt idx="15">
                  <c:v>31.865764200000005</c:v>
                </c:pt>
                <c:pt idx="16">
                  <c:v>37.940643500000007</c:v>
                </c:pt>
                <c:pt idx="17">
                  <c:v>33.074696500000009</c:v>
                </c:pt>
                <c:pt idx="18">
                  <c:v>33.618531100000006</c:v>
                </c:pt>
                <c:pt idx="19">
                  <c:v>37.832212300000009</c:v>
                </c:pt>
                <c:pt idx="20">
                  <c:v>33.590126200000007</c:v>
                </c:pt>
                <c:pt idx="21">
                  <c:v>34.571666200000003</c:v>
                </c:pt>
                <c:pt idx="22">
                  <c:v>46.298482399999997</c:v>
                </c:pt>
                <c:pt idx="23">
                  <c:v>39.876358100000004</c:v>
                </c:pt>
                <c:pt idx="24">
                  <c:v>38.012868400000002</c:v>
                </c:pt>
                <c:pt idx="25">
                  <c:v>26.1633581</c:v>
                </c:pt>
                <c:pt idx="26">
                  <c:v>34.365387600000005</c:v>
                </c:pt>
                <c:pt idx="27">
                  <c:v>31.496745200000007</c:v>
                </c:pt>
                <c:pt idx="28">
                  <c:v>30.580684300000001</c:v>
                </c:pt>
                <c:pt idx="29">
                  <c:v>32.5940893</c:v>
                </c:pt>
                <c:pt idx="30">
                  <c:v>33.747036000000008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38-493E-890C-EBCAAA579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07185711"/>
        <c:axId val="1"/>
      </c:barChart>
      <c:lineChart>
        <c:grouping val="standard"/>
        <c:varyColors val="0"/>
        <c:ser>
          <c:idx val="0"/>
          <c:order val="1"/>
          <c:tx>
            <c:v>Rendement SAA (q/ha)</c:v>
          </c:tx>
          <c:spPr>
            <a:ln w="12700">
              <a:solidFill>
                <a:srgbClr val="000099"/>
              </a:solidFill>
              <a:prstDash val="solid"/>
            </a:ln>
          </c:spPr>
          <c:marker>
            <c:symbol val="square"/>
            <c:size val="10"/>
            <c:spPr>
              <a:noFill/>
              <a:ln w="6350">
                <a:noFill/>
              </a:ln>
            </c:spPr>
          </c:marker>
          <c:cat>
            <c:strRef>
              <c:f>Oleopro_G3!$C$5:$AG$5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Oleopro_G3!$C$7:$AG$7</c:f>
              <c:numCache>
                <c:formatCode>#\ ##0.0</c:formatCode>
                <c:ptCount val="31"/>
                <c:pt idx="0">
                  <c:v>667.19111910531387</c:v>
                </c:pt>
                <c:pt idx="1">
                  <c:v>677.55893251176155</c:v>
                </c:pt>
                <c:pt idx="2">
                  <c:v>743.15021034343351</c:v>
                </c:pt>
                <c:pt idx="3">
                  <c:v>683.37367968980629</c:v>
                </c:pt>
                <c:pt idx="4">
                  <c:v>745.30853073280912</c:v>
                </c:pt>
                <c:pt idx="5">
                  <c:v>759.66861705503561</c:v>
                </c:pt>
                <c:pt idx="6">
                  <c:v>625.55631797056719</c:v>
                </c:pt>
                <c:pt idx="7">
                  <c:v>764.23366725683934</c:v>
                </c:pt>
                <c:pt idx="8">
                  <c:v>733.52746688957177</c:v>
                </c:pt>
                <c:pt idx="9">
                  <c:v>800.60505358602131</c:v>
                </c:pt>
                <c:pt idx="10">
                  <c:v>822.97289477651213</c:v>
                </c:pt>
                <c:pt idx="11">
                  <c:v>787.396962293819</c:v>
                </c:pt>
                <c:pt idx="12">
                  <c:v>845.25560534691272</c:v>
                </c:pt>
                <c:pt idx="13">
                  <c:v>868.24416618421719</c:v>
                </c:pt>
                <c:pt idx="14">
                  <c:v>940.82739391407051</c:v>
                </c:pt>
                <c:pt idx="15">
                  <c:v>830.62497263030605</c:v>
                </c:pt>
                <c:pt idx="16">
                  <c:v>970.03634378691277</c:v>
                </c:pt>
                <c:pt idx="17">
                  <c:v>864.38609076986643</c:v>
                </c:pt>
                <c:pt idx="18">
                  <c:v>854.55054320473039</c:v>
                </c:pt>
                <c:pt idx="19">
                  <c:v>929.64117162831292</c:v>
                </c:pt>
                <c:pt idx="20">
                  <c:v>872.75643976989886</c:v>
                </c:pt>
                <c:pt idx="21">
                  <c:v>853.87649643473731</c:v>
                </c:pt>
                <c:pt idx="22">
                  <c:v>952.67699487430639</c:v>
                </c:pt>
                <c:pt idx="23">
                  <c:v>820.93531147129272</c:v>
                </c:pt>
                <c:pt idx="24">
                  <c:v>851.430218676295</c:v>
                </c:pt>
                <c:pt idx="25">
                  <c:v>621.94790428556496</c:v>
                </c:pt>
                <c:pt idx="26">
                  <c:v>855.10926314375092</c:v>
                </c:pt>
                <c:pt idx="27">
                  <c:v>784.2717396446759</c:v>
                </c:pt>
                <c:pt idx="28">
                  <c:v>803.5896450147286</c:v>
                </c:pt>
                <c:pt idx="29">
                  <c:v>791.82593432969259</c:v>
                </c:pt>
                <c:pt idx="30">
                  <c:v>849.20421946874171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438-493E-890C-EBCAAA579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07185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5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5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(Mt)</a:t>
                </a:r>
              </a:p>
            </c:rich>
          </c:tx>
          <c:layout>
            <c:manualLayout>
              <c:xMode val="edge"/>
              <c:yMode val="edge"/>
              <c:x val="1.9560014014641611E-2"/>
              <c:y val="0.2830945848482820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80008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07185711"/>
        <c:crosses val="autoZero"/>
        <c:crossBetween val="between"/>
        <c:majorUnit val="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10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Rendement (q/ha)</a:t>
                </a:r>
              </a:p>
            </c:rich>
          </c:tx>
          <c:layout>
            <c:manualLayout>
              <c:xMode val="edge"/>
              <c:yMode val="edge"/>
              <c:x val="0.94171974404838732"/>
              <c:y val="0.3227543440922575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  <c:majorUnit val="100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3311982965252981E-2"/>
          <c:y val="0.89707928640899592"/>
          <c:w val="0.84674706202265271"/>
          <c:h val="4.434679536025738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Cotations</a:t>
            </a:r>
          </a:p>
        </c:rich>
      </c:tx>
      <c:layout>
        <c:manualLayout>
          <c:xMode val="edge"/>
          <c:yMode val="edge"/>
          <c:x val="0.47842215375252012"/>
          <c:y val="3.1863057934084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31410204159263"/>
          <c:y val="0.12297085313315427"/>
          <c:w val="0.77664205017851018"/>
          <c:h val="0.53794724639011959"/>
        </c:manualLayout>
      </c:layout>
      <c:lineChart>
        <c:grouping val="standard"/>
        <c:varyColors val="0"/>
        <c:ser>
          <c:idx val="0"/>
          <c:order val="0"/>
          <c:tx>
            <c:strRef>
              <c:f>Oleopro_G4!$A$6</c:f>
              <c:strCache>
                <c:ptCount val="1"/>
                <c:pt idx="0">
                  <c:v>Graines de colza rendu Rouen</c:v>
                </c:pt>
              </c:strCache>
            </c:strRef>
          </c:tx>
          <c:spPr>
            <a:ln w="12700">
              <a:solidFill>
                <a:srgbClr val="808000"/>
              </a:solidFill>
              <a:prstDash val="solid"/>
            </a:ln>
          </c:spPr>
          <c:marker>
            <c:symbol val="none"/>
          </c:marker>
          <c:cat>
            <c:numRef>
              <c:f>Oleopro_G4!$E$5:$IJ$5</c:f>
              <c:numCache>
                <c:formatCode>mm/yyyy</c:formatCode>
                <c:ptCount val="240"/>
                <c:pt idx="0">
                  <c:v>38626</c:v>
                </c:pt>
                <c:pt idx="1">
                  <c:v>38657</c:v>
                </c:pt>
                <c:pt idx="2">
                  <c:v>38687</c:v>
                </c:pt>
                <c:pt idx="3">
                  <c:v>38718</c:v>
                </c:pt>
                <c:pt idx="4">
                  <c:v>38749</c:v>
                </c:pt>
                <c:pt idx="5">
                  <c:v>38777</c:v>
                </c:pt>
                <c:pt idx="6">
                  <c:v>38808</c:v>
                </c:pt>
                <c:pt idx="7">
                  <c:v>38838</c:v>
                </c:pt>
                <c:pt idx="8">
                  <c:v>38869</c:v>
                </c:pt>
                <c:pt idx="9">
                  <c:v>38899</c:v>
                </c:pt>
                <c:pt idx="10">
                  <c:v>38930</c:v>
                </c:pt>
                <c:pt idx="11">
                  <c:v>38961</c:v>
                </c:pt>
                <c:pt idx="12">
                  <c:v>38991</c:v>
                </c:pt>
                <c:pt idx="13">
                  <c:v>39022</c:v>
                </c:pt>
                <c:pt idx="14">
                  <c:v>39052</c:v>
                </c:pt>
                <c:pt idx="15">
                  <c:v>39083</c:v>
                </c:pt>
                <c:pt idx="16">
                  <c:v>39114</c:v>
                </c:pt>
                <c:pt idx="17">
                  <c:v>39142</c:v>
                </c:pt>
                <c:pt idx="18">
                  <c:v>39173</c:v>
                </c:pt>
                <c:pt idx="19">
                  <c:v>39203</c:v>
                </c:pt>
                <c:pt idx="20">
                  <c:v>39234</c:v>
                </c:pt>
                <c:pt idx="21">
                  <c:v>39264</c:v>
                </c:pt>
                <c:pt idx="22">
                  <c:v>39295</c:v>
                </c:pt>
                <c:pt idx="23">
                  <c:v>39326</c:v>
                </c:pt>
                <c:pt idx="24">
                  <c:v>39356</c:v>
                </c:pt>
                <c:pt idx="25">
                  <c:v>39387</c:v>
                </c:pt>
                <c:pt idx="26">
                  <c:v>39417</c:v>
                </c:pt>
                <c:pt idx="27">
                  <c:v>39448</c:v>
                </c:pt>
                <c:pt idx="28">
                  <c:v>39479</c:v>
                </c:pt>
                <c:pt idx="29">
                  <c:v>39508</c:v>
                </c:pt>
                <c:pt idx="30">
                  <c:v>39539</c:v>
                </c:pt>
                <c:pt idx="31">
                  <c:v>39569</c:v>
                </c:pt>
                <c:pt idx="32">
                  <c:v>39600</c:v>
                </c:pt>
                <c:pt idx="33">
                  <c:v>39630</c:v>
                </c:pt>
                <c:pt idx="34">
                  <c:v>39661</c:v>
                </c:pt>
                <c:pt idx="35">
                  <c:v>39692</c:v>
                </c:pt>
                <c:pt idx="36">
                  <c:v>39722</c:v>
                </c:pt>
                <c:pt idx="37">
                  <c:v>39753</c:v>
                </c:pt>
                <c:pt idx="38">
                  <c:v>39783</c:v>
                </c:pt>
                <c:pt idx="39">
                  <c:v>39814</c:v>
                </c:pt>
                <c:pt idx="40">
                  <c:v>39845</c:v>
                </c:pt>
                <c:pt idx="41">
                  <c:v>39873</c:v>
                </c:pt>
                <c:pt idx="42">
                  <c:v>39904</c:v>
                </c:pt>
                <c:pt idx="43">
                  <c:v>39934</c:v>
                </c:pt>
                <c:pt idx="44">
                  <c:v>39965</c:v>
                </c:pt>
                <c:pt idx="45">
                  <c:v>39995</c:v>
                </c:pt>
                <c:pt idx="46">
                  <c:v>40026</c:v>
                </c:pt>
                <c:pt idx="47">
                  <c:v>40057</c:v>
                </c:pt>
                <c:pt idx="48">
                  <c:v>40087</c:v>
                </c:pt>
                <c:pt idx="49">
                  <c:v>40118</c:v>
                </c:pt>
                <c:pt idx="50">
                  <c:v>40148</c:v>
                </c:pt>
                <c:pt idx="51">
                  <c:v>40179</c:v>
                </c:pt>
                <c:pt idx="52">
                  <c:v>40210</c:v>
                </c:pt>
                <c:pt idx="53">
                  <c:v>40238</c:v>
                </c:pt>
                <c:pt idx="54">
                  <c:v>40269</c:v>
                </c:pt>
                <c:pt idx="55">
                  <c:v>40299</c:v>
                </c:pt>
                <c:pt idx="56">
                  <c:v>40330</c:v>
                </c:pt>
                <c:pt idx="57">
                  <c:v>40360</c:v>
                </c:pt>
                <c:pt idx="58">
                  <c:v>40391</c:v>
                </c:pt>
                <c:pt idx="59">
                  <c:v>40422</c:v>
                </c:pt>
                <c:pt idx="60">
                  <c:v>40452</c:v>
                </c:pt>
                <c:pt idx="61">
                  <c:v>40483</c:v>
                </c:pt>
                <c:pt idx="62">
                  <c:v>40513</c:v>
                </c:pt>
                <c:pt idx="63">
                  <c:v>40544</c:v>
                </c:pt>
                <c:pt idx="64">
                  <c:v>40575</c:v>
                </c:pt>
                <c:pt idx="65">
                  <c:v>40603</c:v>
                </c:pt>
                <c:pt idx="66">
                  <c:v>40634</c:v>
                </c:pt>
                <c:pt idx="67">
                  <c:v>40664</c:v>
                </c:pt>
                <c:pt idx="68">
                  <c:v>40695</c:v>
                </c:pt>
                <c:pt idx="69">
                  <c:v>40725</c:v>
                </c:pt>
                <c:pt idx="70">
                  <c:v>40756</c:v>
                </c:pt>
                <c:pt idx="71">
                  <c:v>40787</c:v>
                </c:pt>
                <c:pt idx="72">
                  <c:v>40817</c:v>
                </c:pt>
                <c:pt idx="73">
                  <c:v>40848</c:v>
                </c:pt>
                <c:pt idx="74">
                  <c:v>40878</c:v>
                </c:pt>
                <c:pt idx="75">
                  <c:v>40909</c:v>
                </c:pt>
                <c:pt idx="76">
                  <c:v>40940</c:v>
                </c:pt>
                <c:pt idx="77">
                  <c:v>40969</c:v>
                </c:pt>
                <c:pt idx="78">
                  <c:v>41000</c:v>
                </c:pt>
                <c:pt idx="79">
                  <c:v>41030</c:v>
                </c:pt>
                <c:pt idx="80">
                  <c:v>41061</c:v>
                </c:pt>
                <c:pt idx="81">
                  <c:v>41091</c:v>
                </c:pt>
                <c:pt idx="82">
                  <c:v>41122</c:v>
                </c:pt>
                <c:pt idx="83">
                  <c:v>41153</c:v>
                </c:pt>
                <c:pt idx="84">
                  <c:v>41183</c:v>
                </c:pt>
                <c:pt idx="85">
                  <c:v>41214</c:v>
                </c:pt>
                <c:pt idx="86">
                  <c:v>41244</c:v>
                </c:pt>
                <c:pt idx="87">
                  <c:v>41275</c:v>
                </c:pt>
                <c:pt idx="88">
                  <c:v>41306</c:v>
                </c:pt>
                <c:pt idx="89">
                  <c:v>41334</c:v>
                </c:pt>
                <c:pt idx="90">
                  <c:v>41365</c:v>
                </c:pt>
                <c:pt idx="91">
                  <c:v>41395</c:v>
                </c:pt>
                <c:pt idx="92">
                  <c:v>41426</c:v>
                </c:pt>
                <c:pt idx="93">
                  <c:v>41456</c:v>
                </c:pt>
                <c:pt idx="94">
                  <c:v>41487</c:v>
                </c:pt>
                <c:pt idx="95">
                  <c:v>41518</c:v>
                </c:pt>
                <c:pt idx="96">
                  <c:v>41548</c:v>
                </c:pt>
                <c:pt idx="97">
                  <c:v>41579</c:v>
                </c:pt>
                <c:pt idx="98">
                  <c:v>41609</c:v>
                </c:pt>
                <c:pt idx="99">
                  <c:v>41640</c:v>
                </c:pt>
                <c:pt idx="100">
                  <c:v>41671</c:v>
                </c:pt>
                <c:pt idx="101">
                  <c:v>41699</c:v>
                </c:pt>
                <c:pt idx="102">
                  <c:v>41730</c:v>
                </c:pt>
                <c:pt idx="103">
                  <c:v>41760</c:v>
                </c:pt>
                <c:pt idx="104">
                  <c:v>41791</c:v>
                </c:pt>
                <c:pt idx="105">
                  <c:v>41821</c:v>
                </c:pt>
                <c:pt idx="106">
                  <c:v>41852</c:v>
                </c:pt>
                <c:pt idx="107">
                  <c:v>41883</c:v>
                </c:pt>
                <c:pt idx="108">
                  <c:v>41913</c:v>
                </c:pt>
                <c:pt idx="109">
                  <c:v>41944</c:v>
                </c:pt>
                <c:pt idx="110">
                  <c:v>41974</c:v>
                </c:pt>
                <c:pt idx="111">
                  <c:v>42005</c:v>
                </c:pt>
                <c:pt idx="112">
                  <c:v>42036</c:v>
                </c:pt>
                <c:pt idx="113">
                  <c:v>42064</c:v>
                </c:pt>
                <c:pt idx="114">
                  <c:v>42095</c:v>
                </c:pt>
                <c:pt idx="115">
                  <c:v>42125</c:v>
                </c:pt>
                <c:pt idx="116">
                  <c:v>42156</c:v>
                </c:pt>
                <c:pt idx="117">
                  <c:v>42186</c:v>
                </c:pt>
                <c:pt idx="118">
                  <c:v>42217</c:v>
                </c:pt>
                <c:pt idx="119">
                  <c:v>42248</c:v>
                </c:pt>
                <c:pt idx="120">
                  <c:v>42278</c:v>
                </c:pt>
                <c:pt idx="121">
                  <c:v>42309</c:v>
                </c:pt>
                <c:pt idx="122">
                  <c:v>42339</c:v>
                </c:pt>
                <c:pt idx="123">
                  <c:v>42370</c:v>
                </c:pt>
                <c:pt idx="124">
                  <c:v>42401</c:v>
                </c:pt>
                <c:pt idx="125">
                  <c:v>42430</c:v>
                </c:pt>
                <c:pt idx="126">
                  <c:v>42461</c:v>
                </c:pt>
                <c:pt idx="127">
                  <c:v>42491</c:v>
                </c:pt>
                <c:pt idx="128">
                  <c:v>42522</c:v>
                </c:pt>
                <c:pt idx="129">
                  <c:v>42552</c:v>
                </c:pt>
                <c:pt idx="130">
                  <c:v>42583</c:v>
                </c:pt>
                <c:pt idx="131">
                  <c:v>42614</c:v>
                </c:pt>
                <c:pt idx="132">
                  <c:v>42644</c:v>
                </c:pt>
                <c:pt idx="133">
                  <c:v>42675</c:v>
                </c:pt>
                <c:pt idx="134">
                  <c:v>42705</c:v>
                </c:pt>
                <c:pt idx="135">
                  <c:v>42736</c:v>
                </c:pt>
                <c:pt idx="136">
                  <c:v>42767</c:v>
                </c:pt>
                <c:pt idx="137">
                  <c:v>42795</c:v>
                </c:pt>
                <c:pt idx="138">
                  <c:v>42826</c:v>
                </c:pt>
                <c:pt idx="139">
                  <c:v>42856</c:v>
                </c:pt>
                <c:pt idx="140">
                  <c:v>42887</c:v>
                </c:pt>
                <c:pt idx="141">
                  <c:v>42917</c:v>
                </c:pt>
                <c:pt idx="142">
                  <c:v>42948</c:v>
                </c:pt>
                <c:pt idx="143">
                  <c:v>42979</c:v>
                </c:pt>
                <c:pt idx="144">
                  <c:v>43009</c:v>
                </c:pt>
                <c:pt idx="145">
                  <c:v>43040</c:v>
                </c:pt>
                <c:pt idx="146">
                  <c:v>43070</c:v>
                </c:pt>
                <c:pt idx="147">
                  <c:v>43101</c:v>
                </c:pt>
                <c:pt idx="148">
                  <c:v>43132</c:v>
                </c:pt>
                <c:pt idx="149">
                  <c:v>43160</c:v>
                </c:pt>
                <c:pt idx="150">
                  <c:v>43191</c:v>
                </c:pt>
                <c:pt idx="151">
                  <c:v>43221</c:v>
                </c:pt>
                <c:pt idx="152">
                  <c:v>43252</c:v>
                </c:pt>
                <c:pt idx="153">
                  <c:v>43282</c:v>
                </c:pt>
                <c:pt idx="154">
                  <c:v>43313</c:v>
                </c:pt>
                <c:pt idx="155">
                  <c:v>43344</c:v>
                </c:pt>
                <c:pt idx="156">
                  <c:v>43374</c:v>
                </c:pt>
                <c:pt idx="157">
                  <c:v>43405</c:v>
                </c:pt>
                <c:pt idx="158">
                  <c:v>43435</c:v>
                </c:pt>
                <c:pt idx="159">
                  <c:v>43466</c:v>
                </c:pt>
                <c:pt idx="160">
                  <c:v>43497</c:v>
                </c:pt>
                <c:pt idx="161">
                  <c:v>43525</c:v>
                </c:pt>
                <c:pt idx="162">
                  <c:v>43556</c:v>
                </c:pt>
                <c:pt idx="163">
                  <c:v>43586</c:v>
                </c:pt>
                <c:pt idx="164">
                  <c:v>43617</c:v>
                </c:pt>
                <c:pt idx="165">
                  <c:v>43647</c:v>
                </c:pt>
                <c:pt idx="166">
                  <c:v>43678</c:v>
                </c:pt>
                <c:pt idx="167">
                  <c:v>43709</c:v>
                </c:pt>
                <c:pt idx="168">
                  <c:v>43739</c:v>
                </c:pt>
                <c:pt idx="169">
                  <c:v>43770</c:v>
                </c:pt>
                <c:pt idx="170">
                  <c:v>43800</c:v>
                </c:pt>
                <c:pt idx="171">
                  <c:v>43831</c:v>
                </c:pt>
                <c:pt idx="172">
                  <c:v>43862</c:v>
                </c:pt>
                <c:pt idx="173">
                  <c:v>43891</c:v>
                </c:pt>
                <c:pt idx="174">
                  <c:v>43922</c:v>
                </c:pt>
                <c:pt idx="175">
                  <c:v>43952</c:v>
                </c:pt>
                <c:pt idx="176">
                  <c:v>43983</c:v>
                </c:pt>
                <c:pt idx="177">
                  <c:v>44013</c:v>
                </c:pt>
                <c:pt idx="178">
                  <c:v>44044</c:v>
                </c:pt>
                <c:pt idx="179">
                  <c:v>44075</c:v>
                </c:pt>
                <c:pt idx="180">
                  <c:v>44105</c:v>
                </c:pt>
                <c:pt idx="181">
                  <c:v>44136</c:v>
                </c:pt>
                <c:pt idx="182">
                  <c:v>44166</c:v>
                </c:pt>
                <c:pt idx="183">
                  <c:v>44197</c:v>
                </c:pt>
                <c:pt idx="184">
                  <c:v>44228</c:v>
                </c:pt>
                <c:pt idx="185">
                  <c:v>44256</c:v>
                </c:pt>
                <c:pt idx="186">
                  <c:v>44287</c:v>
                </c:pt>
                <c:pt idx="187">
                  <c:v>44317</c:v>
                </c:pt>
                <c:pt idx="188">
                  <c:v>44348</c:v>
                </c:pt>
                <c:pt idx="189">
                  <c:v>44378</c:v>
                </c:pt>
                <c:pt idx="190">
                  <c:v>44409</c:v>
                </c:pt>
                <c:pt idx="191">
                  <c:v>44440</c:v>
                </c:pt>
                <c:pt idx="192">
                  <c:v>44470</c:v>
                </c:pt>
                <c:pt idx="193">
                  <c:v>44501</c:v>
                </c:pt>
                <c:pt idx="194">
                  <c:v>44531</c:v>
                </c:pt>
                <c:pt idx="195">
                  <c:v>44562</c:v>
                </c:pt>
                <c:pt idx="196">
                  <c:v>44593</c:v>
                </c:pt>
                <c:pt idx="197">
                  <c:v>44621</c:v>
                </c:pt>
                <c:pt idx="198">
                  <c:v>44652</c:v>
                </c:pt>
                <c:pt idx="199">
                  <c:v>44682</c:v>
                </c:pt>
                <c:pt idx="200">
                  <c:v>44713</c:v>
                </c:pt>
                <c:pt idx="201">
                  <c:v>44743</c:v>
                </c:pt>
                <c:pt idx="202">
                  <c:v>44774</c:v>
                </c:pt>
                <c:pt idx="203">
                  <c:v>44805</c:v>
                </c:pt>
                <c:pt idx="204">
                  <c:v>44835</c:v>
                </c:pt>
                <c:pt idx="205">
                  <c:v>44866</c:v>
                </c:pt>
                <c:pt idx="206">
                  <c:v>44896</c:v>
                </c:pt>
                <c:pt idx="207">
                  <c:v>44927</c:v>
                </c:pt>
                <c:pt idx="208">
                  <c:v>44958</c:v>
                </c:pt>
                <c:pt idx="209">
                  <c:v>44986</c:v>
                </c:pt>
                <c:pt idx="210">
                  <c:v>45017</c:v>
                </c:pt>
                <c:pt idx="211">
                  <c:v>45047</c:v>
                </c:pt>
                <c:pt idx="212">
                  <c:v>45078</c:v>
                </c:pt>
                <c:pt idx="213">
                  <c:v>45108</c:v>
                </c:pt>
                <c:pt idx="214">
                  <c:v>45139</c:v>
                </c:pt>
                <c:pt idx="215">
                  <c:v>45170</c:v>
                </c:pt>
                <c:pt idx="216">
                  <c:v>45200</c:v>
                </c:pt>
                <c:pt idx="217">
                  <c:v>45231</c:v>
                </c:pt>
                <c:pt idx="218">
                  <c:v>45261</c:v>
                </c:pt>
                <c:pt idx="219">
                  <c:v>45292</c:v>
                </c:pt>
                <c:pt idx="220">
                  <c:v>45323</c:v>
                </c:pt>
                <c:pt idx="221">
                  <c:v>45352</c:v>
                </c:pt>
                <c:pt idx="222">
                  <c:v>45383</c:v>
                </c:pt>
                <c:pt idx="223">
                  <c:v>45413</c:v>
                </c:pt>
                <c:pt idx="224">
                  <c:v>45444</c:v>
                </c:pt>
                <c:pt idx="225">
                  <c:v>45474</c:v>
                </c:pt>
                <c:pt idx="226">
                  <c:v>45505</c:v>
                </c:pt>
                <c:pt idx="227">
                  <c:v>45536</c:v>
                </c:pt>
                <c:pt idx="228">
                  <c:v>45566</c:v>
                </c:pt>
                <c:pt idx="229">
                  <c:v>45597</c:v>
                </c:pt>
                <c:pt idx="230">
                  <c:v>45627</c:v>
                </c:pt>
                <c:pt idx="231">
                  <c:v>45658</c:v>
                </c:pt>
                <c:pt idx="232">
                  <c:v>45689</c:v>
                </c:pt>
                <c:pt idx="233">
                  <c:v>45717</c:v>
                </c:pt>
                <c:pt idx="234">
                  <c:v>45748</c:v>
                </c:pt>
                <c:pt idx="235">
                  <c:v>45778</c:v>
                </c:pt>
                <c:pt idx="236">
                  <c:v>45809</c:v>
                </c:pt>
                <c:pt idx="237">
                  <c:v>45839</c:v>
                </c:pt>
                <c:pt idx="238">
                  <c:v>45870</c:v>
                </c:pt>
                <c:pt idx="239">
                  <c:v>45901</c:v>
                </c:pt>
              </c:numCache>
            </c:numRef>
          </c:cat>
          <c:val>
            <c:numRef>
              <c:f>Oleopro_G4!$E$6:$IJ$6</c:f>
              <c:numCache>
                <c:formatCode>0.0</c:formatCode>
                <c:ptCount val="240"/>
                <c:pt idx="0">
                  <c:v>225.5</c:v>
                </c:pt>
                <c:pt idx="1">
                  <c:v>225.6</c:v>
                </c:pt>
                <c:pt idx="2">
                  <c:v>215.66666666666671</c:v>
                </c:pt>
                <c:pt idx="3">
                  <c:v>211.875</c:v>
                </c:pt>
                <c:pt idx="4">
                  <c:v>216.25</c:v>
                </c:pt>
                <c:pt idx="5">
                  <c:v>218.3</c:v>
                </c:pt>
                <c:pt idx="6">
                  <c:v>223.625</c:v>
                </c:pt>
                <c:pt idx="7">
                  <c:v>235.9</c:v>
                </c:pt>
                <c:pt idx="8">
                  <c:v>238.25</c:v>
                </c:pt>
                <c:pt idx="9">
                  <c:v>248.25</c:v>
                </c:pt>
                <c:pt idx="10">
                  <c:v>254.1</c:v>
                </c:pt>
                <c:pt idx="11">
                  <c:v>258.75</c:v>
                </c:pt>
                <c:pt idx="12">
                  <c:v>263</c:v>
                </c:pt>
                <c:pt idx="13">
                  <c:v>273.10000000000002</c:v>
                </c:pt>
                <c:pt idx="14">
                  <c:v>273.16666666666669</c:v>
                </c:pt>
                <c:pt idx="15">
                  <c:v>269.625</c:v>
                </c:pt>
                <c:pt idx="16">
                  <c:v>266.25</c:v>
                </c:pt>
                <c:pt idx="17">
                  <c:v>255.5</c:v>
                </c:pt>
                <c:pt idx="18">
                  <c:v>249</c:v>
                </c:pt>
                <c:pt idx="19">
                  <c:v>260</c:v>
                </c:pt>
                <c:pt idx="20">
                  <c:v>271.33333333333331</c:v>
                </c:pt>
                <c:pt idx="21">
                  <c:v>292.75</c:v>
                </c:pt>
                <c:pt idx="22">
                  <c:v>319.875</c:v>
                </c:pt>
                <c:pt idx="23">
                  <c:v>354.125</c:v>
                </c:pt>
                <c:pt idx="24">
                  <c:v>367</c:v>
                </c:pt>
                <c:pt idx="25">
                  <c:v>379.75</c:v>
                </c:pt>
                <c:pt idx="26">
                  <c:v>404.5</c:v>
                </c:pt>
                <c:pt idx="27">
                  <c:v>422.2</c:v>
                </c:pt>
                <c:pt idx="28">
                  <c:v>467.25</c:v>
                </c:pt>
                <c:pt idx="29">
                  <c:v>476.5</c:v>
                </c:pt>
                <c:pt idx="30">
                  <c:v>436.25</c:v>
                </c:pt>
                <c:pt idx="31">
                  <c:v>430</c:v>
                </c:pt>
                <c:pt idx="32">
                  <c:v>#N/A</c:v>
                </c:pt>
                <c:pt idx="33">
                  <c:v>425.5</c:v>
                </c:pt>
                <c:pt idx="34">
                  <c:v>382.33333333333331</c:v>
                </c:pt>
                <c:pt idx="35">
                  <c:v>363.5</c:v>
                </c:pt>
                <c:pt idx="36">
                  <c:v>327.5</c:v>
                </c:pt>
                <c:pt idx="37">
                  <c:v>318.25</c:v>
                </c:pt>
                <c:pt idx="38">
                  <c:v>275.66666666666669</c:v>
                </c:pt>
                <c:pt idx="39">
                  <c:v>289</c:v>
                </c:pt>
                <c:pt idx="40">
                  <c:v>280.75</c:v>
                </c:pt>
                <c:pt idx="41">
                  <c:v>267</c:v>
                </c:pt>
                <c:pt idx="42">
                  <c:v>278.7</c:v>
                </c:pt>
                <c:pt idx="43">
                  <c:v>313.5</c:v>
                </c:pt>
                <c:pt idx="44">
                  <c:v>307.25</c:v>
                </c:pt>
                <c:pt idx="45">
                  <c:v>269.39999999999998</c:v>
                </c:pt>
                <c:pt idx="46">
                  <c:v>260.25</c:v>
                </c:pt>
                <c:pt idx="47">
                  <c:v>251.4</c:v>
                </c:pt>
                <c:pt idx="48">
                  <c:v>258.5</c:v>
                </c:pt>
                <c:pt idx="49">
                  <c:v>268.75</c:v>
                </c:pt>
                <c:pt idx="50">
                  <c:v>277.60000000000002</c:v>
                </c:pt>
                <c:pt idx="51">
                  <c:v>278</c:v>
                </c:pt>
                <c:pt idx="52">
                  <c:v>288.25</c:v>
                </c:pt>
                <c:pt idx="53">
                  <c:v>295.2</c:v>
                </c:pt>
                <c:pt idx="54">
                  <c:v>305.66666666666669</c:v>
                </c:pt>
                <c:pt idx="55">
                  <c:v>304.25</c:v>
                </c:pt>
                <c:pt idx="56">
                  <c:v>321.25</c:v>
                </c:pt>
                <c:pt idx="57">
                  <c:v>350</c:v>
                </c:pt>
                <c:pt idx="58">
                  <c:v>367.66666666666669</c:v>
                </c:pt>
                <c:pt idx="59">
                  <c:v>385.8</c:v>
                </c:pt>
                <c:pt idx="60">
                  <c:v>393.75</c:v>
                </c:pt>
                <c:pt idx="61">
                  <c:v>425.25</c:v>
                </c:pt>
                <c:pt idx="62">
                  <c:v>480</c:v>
                </c:pt>
                <c:pt idx="63">
                  <c:v>510.5</c:v>
                </c:pt>
                <c:pt idx="64">
                  <c:v>484.125</c:v>
                </c:pt>
                <c:pt idx="65">
                  <c:v>468.7</c:v>
                </c:pt>
                <c:pt idx="66">
                  <c:v>468.25</c:v>
                </c:pt>
                <c:pt idx="67">
                  <c:v>454</c:v>
                </c:pt>
                <c:pt idx="68">
                  <c:v>461.75</c:v>
                </c:pt>
                <c:pt idx="69">
                  <c:v>446</c:v>
                </c:pt>
                <c:pt idx="70">
                  <c:v>426.1</c:v>
                </c:pt>
                <c:pt idx="71">
                  <c:v>438</c:v>
                </c:pt>
                <c:pt idx="72">
                  <c:v>428</c:v>
                </c:pt>
                <c:pt idx="73">
                  <c:v>426.6</c:v>
                </c:pt>
                <c:pt idx="74">
                  <c:v>423.25</c:v>
                </c:pt>
                <c:pt idx="75">
                  <c:v>443</c:v>
                </c:pt>
                <c:pt idx="76">
                  <c:v>453.5</c:v>
                </c:pt>
                <c:pt idx="77">
                  <c:v>465.4</c:v>
                </c:pt>
                <c:pt idx="78">
                  <c:v>487.75</c:v>
                </c:pt>
                <c:pt idx="79">
                  <c:v>469.6</c:v>
                </c:pt>
                <c:pt idx="80">
                  <c:v>470</c:v>
                </c:pt>
                <c:pt idx="81">
                  <c:v>#N/A</c:v>
                </c:pt>
                <c:pt idx="82">
                  <c:v>503.25</c:v>
                </c:pt>
                <c:pt idx="83">
                  <c:v>501.5</c:v>
                </c:pt>
                <c:pt idx="84">
                  <c:v>476.25</c:v>
                </c:pt>
                <c:pt idx="85">
                  <c:v>475.4</c:v>
                </c:pt>
                <c:pt idx="86">
                  <c:v>469.66666666666669</c:v>
                </c:pt>
                <c:pt idx="87">
                  <c:v>469.5</c:v>
                </c:pt>
                <c:pt idx="88">
                  <c:v>469.5</c:v>
                </c:pt>
                <c:pt idx="89">
                  <c:v>471.25</c:v>
                </c:pt>
                <c:pt idx="90">
                  <c:v>467.375</c:v>
                </c:pt>
                <c:pt idx="91">
                  <c:v>455</c:v>
                </c:pt>
                <c:pt idx="92">
                  <c:v>441.25</c:v>
                </c:pt>
                <c:pt idx="93">
                  <c:v>373.4</c:v>
                </c:pt>
                <c:pt idx="94">
                  <c:v>365.25</c:v>
                </c:pt>
                <c:pt idx="95">
                  <c:v>368.75</c:v>
                </c:pt>
                <c:pt idx="96">
                  <c:v>370.4</c:v>
                </c:pt>
                <c:pt idx="97">
                  <c:v>378.25</c:v>
                </c:pt>
                <c:pt idx="98">
                  <c:v>372.66666666666669</c:v>
                </c:pt>
                <c:pt idx="99">
                  <c:v>361.375</c:v>
                </c:pt>
                <c:pt idx="100">
                  <c:v>386</c:v>
                </c:pt>
                <c:pt idx="101">
                  <c:v>405.75</c:v>
                </c:pt>
                <c:pt idx="102">
                  <c:v>399.1</c:v>
                </c:pt>
                <c:pt idx="103">
                  <c:v>373.125</c:v>
                </c:pt>
                <c:pt idx="104">
                  <c:v>351.375</c:v>
                </c:pt>
                <c:pt idx="105">
                  <c:v>320.375</c:v>
                </c:pt>
                <c:pt idx="106">
                  <c:v>314</c:v>
                </c:pt>
                <c:pt idx="107">
                  <c:v>310.625</c:v>
                </c:pt>
                <c:pt idx="108">
                  <c:v>320.39999999999998</c:v>
                </c:pt>
                <c:pt idx="109">
                  <c:v>330.5</c:v>
                </c:pt>
                <c:pt idx="110">
                  <c:v>340</c:v>
                </c:pt>
                <c:pt idx="111">
                  <c:v>348.25</c:v>
                </c:pt>
                <c:pt idx="112">
                  <c:v>357</c:v>
                </c:pt>
                <c:pt idx="113">
                  <c:v>369.25</c:v>
                </c:pt>
                <c:pt idx="114">
                  <c:v>373.5</c:v>
                </c:pt>
                <c:pt idx="115">
                  <c:v>371.33333333333331</c:v>
                </c:pt>
                <c:pt idx="116">
                  <c:v>379.66666666666669</c:v>
                </c:pt>
                <c:pt idx="117">
                  <c:v>386.125</c:v>
                </c:pt>
                <c:pt idx="118">
                  <c:v>370</c:v>
                </c:pt>
                <c:pt idx="119">
                  <c:v>364.875</c:v>
                </c:pt>
                <c:pt idx="120">
                  <c:v>376.8</c:v>
                </c:pt>
                <c:pt idx="121">
                  <c:v>377.875</c:v>
                </c:pt>
                <c:pt idx="122">
                  <c:v>371.16666666666669</c:v>
                </c:pt>
                <c:pt idx="123">
                  <c:v>353.5</c:v>
                </c:pt>
                <c:pt idx="124">
                  <c:v>342.25</c:v>
                </c:pt>
                <c:pt idx="125">
                  <c:v>341.6</c:v>
                </c:pt>
                <c:pt idx="126">
                  <c:v>357</c:v>
                </c:pt>
                <c:pt idx="127">
                  <c:v>358</c:v>
                </c:pt>
                <c:pt idx="128">
                  <c:v>356.5</c:v>
                </c:pt>
                <c:pt idx="129">
                  <c:v>350.66666666666669</c:v>
                </c:pt>
                <c:pt idx="130">
                  <c:v>363.66666666666669</c:v>
                </c:pt>
                <c:pt idx="131">
                  <c:v>374</c:v>
                </c:pt>
                <c:pt idx="132">
                  <c:v>385.75</c:v>
                </c:pt>
                <c:pt idx="133">
                  <c:v>393.66666666666669</c:v>
                </c:pt>
                <c:pt idx="134">
                  <c:v>408.83333333333331</c:v>
                </c:pt>
                <c:pt idx="135">
                  <c:v>414.375</c:v>
                </c:pt>
                <c:pt idx="136">
                  <c:v>418</c:v>
                </c:pt>
                <c:pt idx="137">
                  <c:v>406.3</c:v>
                </c:pt>
                <c:pt idx="138">
                  <c:v>394.5</c:v>
                </c:pt>
                <c:pt idx="139">
                  <c:v>#N/A</c:v>
                </c:pt>
                <c:pt idx="140">
                  <c:v>355.6</c:v>
                </c:pt>
                <c:pt idx="141">
                  <c:v>356.5</c:v>
                </c:pt>
                <c:pt idx="142">
                  <c:v>358.5</c:v>
                </c:pt>
                <c:pt idx="143">
                  <c:v>357.625</c:v>
                </c:pt>
                <c:pt idx="144">
                  <c:v>357.25</c:v>
                </c:pt>
                <c:pt idx="145">
                  <c:v>366.2</c:v>
                </c:pt>
                <c:pt idx="146">
                  <c:v>352.5</c:v>
                </c:pt>
                <c:pt idx="147">
                  <c:v>338.5</c:v>
                </c:pt>
                <c:pt idx="148">
                  <c:v>335.625</c:v>
                </c:pt>
                <c:pt idx="149">
                  <c:v>336.3</c:v>
                </c:pt>
                <c:pt idx="150">
                  <c:v>333.25</c:v>
                </c:pt>
                <c:pt idx="151">
                  <c:v>341.125</c:v>
                </c:pt>
                <c:pt idx="152">
                  <c:v>309.125</c:v>
                </c:pt>
                <c:pt idx="153">
                  <c:v>347.83333333333331</c:v>
                </c:pt>
                <c:pt idx="154">
                  <c:v>365.875</c:v>
                </c:pt>
                <c:pt idx="155">
                  <c:v>357.875</c:v>
                </c:pt>
                <c:pt idx="156">
                  <c:v>366.625</c:v>
                </c:pt>
                <c:pt idx="157">
                  <c:v>367.125</c:v>
                </c:pt>
                <c:pt idx="158">
                  <c:v>367.16666666666669</c:v>
                </c:pt>
                <c:pt idx="159">
                  <c:v>367.5</c:v>
                </c:pt>
                <c:pt idx="160">
                  <c:v>359.125</c:v>
                </c:pt>
                <c:pt idx="161">
                  <c:v>351.5</c:v>
                </c:pt>
                <c:pt idx="162">
                  <c:v>356</c:v>
                </c:pt>
                <c:pt idx="163">
                  <c:v>357.125</c:v>
                </c:pt>
                <c:pt idx="164">
                  <c:v>358.25</c:v>
                </c:pt>
                <c:pt idx="165">
                  <c:v>364.16666666666669</c:v>
                </c:pt>
                <c:pt idx="166">
                  <c:v>373</c:v>
                </c:pt>
                <c:pt idx="167">
                  <c:v>385</c:v>
                </c:pt>
                <c:pt idx="168">
                  <c:v>384</c:v>
                </c:pt>
                <c:pt idx="169">
                  <c:v>390.25</c:v>
                </c:pt>
                <c:pt idx="170">
                  <c:v>399</c:v>
                </c:pt>
                <c:pt idx="171">
                  <c:v>403.5</c:v>
                </c:pt>
                <c:pt idx="172">
                  <c:v>390</c:v>
                </c:pt>
                <c:pt idx="173">
                  <c:v>#N/A</c:v>
                </c:pt>
                <c:pt idx="174">
                  <c:v>362.25</c:v>
                </c:pt>
                <c:pt idx="175">
                  <c:v>358.5</c:v>
                </c:pt>
                <c:pt idx="176">
                  <c:v>361.875</c:v>
                </c:pt>
                <c:pt idx="177">
                  <c:v>375.375</c:v>
                </c:pt>
                <c:pt idx="178">
                  <c:v>380.16666666666669</c:v>
                </c:pt>
                <c:pt idx="179">
                  <c:v>385.125</c:v>
                </c:pt>
                <c:pt idx="180">
                  <c:v>389.375</c:v>
                </c:pt>
                <c:pt idx="181">
                  <c:v>413.875</c:v>
                </c:pt>
                <c:pt idx="182">
                  <c:v>411.66666666666669</c:v>
                </c:pt>
                <c:pt idx="183">
                  <c:v>439</c:v>
                </c:pt>
                <c:pt idx="184">
                  <c:v>464.25</c:v>
                </c:pt>
                <c:pt idx="185">
                  <c:v>514.5</c:v>
                </c:pt>
                <c:pt idx="186">
                  <c:v>499.33333333333331</c:v>
                </c:pt>
                <c:pt idx="187">
                  <c:v>533.83333333333337</c:v>
                </c:pt>
                <c:pt idx="188">
                  <c:v>518.5</c:v>
                </c:pt>
                <c:pt idx="189">
                  <c:v>533.66666666666663</c:v>
                </c:pt>
                <c:pt idx="190">
                  <c:v>558</c:v>
                </c:pt>
                <c:pt idx="191">
                  <c:v>604</c:v>
                </c:pt>
                <c:pt idx="192">
                  <c:v>669.375</c:v>
                </c:pt>
                <c:pt idx="193">
                  <c:v>695.66666666666663</c:v>
                </c:pt>
                <c:pt idx="194">
                  <c:v>683.33333333333337</c:v>
                </c:pt>
                <c:pt idx="195">
                  <c:v>734</c:v>
                </c:pt>
                <c:pt idx="196">
                  <c:v>727.25</c:v>
                </c:pt>
                <c:pt idx="197">
                  <c:v>910.2</c:v>
                </c:pt>
                <c:pt idx="198">
                  <c:v>1008.5</c:v>
                </c:pt>
                <c:pt idx="199">
                  <c:v>836.5</c:v>
                </c:pt>
                <c:pt idx="200">
                  <c:v>744.2</c:v>
                </c:pt>
                <c:pt idx="201">
                  <c:v>652.33333333333337</c:v>
                </c:pt>
                <c:pt idx="202">
                  <c:v>628.5</c:v>
                </c:pt>
                <c:pt idx="203">
                  <c:v>598.70000000000005</c:v>
                </c:pt>
                <c:pt idx="204">
                  <c:v>627.375</c:v>
                </c:pt>
                <c:pt idx="205">
                  <c:v>617</c:v>
                </c:pt>
                <c:pt idx="206">
                  <c:v>572.66666666666663</c:v>
                </c:pt>
                <c:pt idx="207">
                  <c:v>548.875</c:v>
                </c:pt>
                <c:pt idx="208">
                  <c:v>541.25</c:v>
                </c:pt>
                <c:pt idx="209">
                  <c:v>471.1</c:v>
                </c:pt>
                <c:pt idx="210">
                  <c:v>427.16666666666669</c:v>
                </c:pt>
                <c:pt idx="211">
                  <c:v>416.16666666666669</c:v>
                </c:pt>
                <c:pt idx="212">
                  <c:v>426.5</c:v>
                </c:pt>
                <c:pt idx="213">
                  <c:v>471.16666666666669</c:v>
                </c:pt>
                <c:pt idx="214">
                  <c:v>453</c:v>
                </c:pt>
                <c:pt idx="215">
                  <c:v>458</c:v>
                </c:pt>
                <c:pt idx="216">
                  <c:v>437.375</c:v>
                </c:pt>
                <c:pt idx="217">
                  <c:v>438</c:v>
                </c:pt>
                <c:pt idx="218">
                  <c:v>428</c:v>
                </c:pt>
                <c:pt idx="219">
                  <c:v>423.125</c:v>
                </c:pt>
                <c:pt idx="220">
                  <c:v>413.6</c:v>
                </c:pt>
                <c:pt idx="221">
                  <c:v>433.5</c:v>
                </c:pt>
                <c:pt idx="222">
                  <c:v>446.875</c:v>
                </c:pt>
                <c:pt idx="223">
                  <c:v>475.66666666666669</c:v>
                </c:pt>
                <c:pt idx="224">
                  <c:v>457.16666666666669</c:v>
                </c:pt>
                <c:pt idx="225">
                  <c:v>479</c:v>
                </c:pt>
                <c:pt idx="226">
                  <c:v>461.5</c:v>
                </c:pt>
                <c:pt idx="227">
                  <c:v>469.8125</c:v>
                </c:pt>
                <c:pt idx="228">
                  <c:v>498.2</c:v>
                </c:pt>
                <c:pt idx="229">
                  <c:v>520.375</c:v>
                </c:pt>
                <c:pt idx="230">
                  <c:v>522.33333333333337</c:v>
                </c:pt>
                <c:pt idx="231">
                  <c:v>525.625</c:v>
                </c:pt>
                <c:pt idx="232">
                  <c:v>523.25</c:v>
                </c:pt>
                <c:pt idx="233">
                  <c:v>493.75</c:v>
                </c:pt>
                <c:pt idx="234">
                  <c:v>493.875</c:v>
                </c:pt>
                <c:pt idx="235">
                  <c:v>483</c:v>
                </c:pt>
                <c:pt idx="236">
                  <c:v>475.625</c:v>
                </c:pt>
                <c:pt idx="237">
                  <c:v>468.0625</c:v>
                </c:pt>
                <c:pt idx="238">
                  <c:v>464.66666666666669</c:v>
                </c:pt>
                <c:pt idx="239">
                  <c:v>461.25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3B-4E61-870F-DB1EC011C54A}"/>
            </c:ext>
          </c:extLst>
        </c:ser>
        <c:ser>
          <c:idx val="2"/>
          <c:order val="2"/>
          <c:tx>
            <c:strRef>
              <c:f>Oleopro_G4!$A$8</c:f>
              <c:strCache>
                <c:ptCount val="1"/>
                <c:pt idx="0">
                  <c:v>Graines de tournesol rendu Bordeaux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numRef>
              <c:f>Oleopro_G4!$E$5:$IJ$5</c:f>
              <c:numCache>
                <c:formatCode>mm/yyyy</c:formatCode>
                <c:ptCount val="240"/>
                <c:pt idx="0">
                  <c:v>38626</c:v>
                </c:pt>
                <c:pt idx="1">
                  <c:v>38657</c:v>
                </c:pt>
                <c:pt idx="2">
                  <c:v>38687</c:v>
                </c:pt>
                <c:pt idx="3">
                  <c:v>38718</c:v>
                </c:pt>
                <c:pt idx="4">
                  <c:v>38749</c:v>
                </c:pt>
                <c:pt idx="5">
                  <c:v>38777</c:v>
                </c:pt>
                <c:pt idx="6">
                  <c:v>38808</c:v>
                </c:pt>
                <c:pt idx="7">
                  <c:v>38838</c:v>
                </c:pt>
                <c:pt idx="8">
                  <c:v>38869</c:v>
                </c:pt>
                <c:pt idx="9">
                  <c:v>38899</c:v>
                </c:pt>
                <c:pt idx="10">
                  <c:v>38930</c:v>
                </c:pt>
                <c:pt idx="11">
                  <c:v>38961</c:v>
                </c:pt>
                <c:pt idx="12">
                  <c:v>38991</c:v>
                </c:pt>
                <c:pt idx="13">
                  <c:v>39022</c:v>
                </c:pt>
                <c:pt idx="14">
                  <c:v>39052</c:v>
                </c:pt>
                <c:pt idx="15">
                  <c:v>39083</c:v>
                </c:pt>
                <c:pt idx="16">
                  <c:v>39114</c:v>
                </c:pt>
                <c:pt idx="17">
                  <c:v>39142</c:v>
                </c:pt>
                <c:pt idx="18">
                  <c:v>39173</c:v>
                </c:pt>
                <c:pt idx="19">
                  <c:v>39203</c:v>
                </c:pt>
                <c:pt idx="20">
                  <c:v>39234</c:v>
                </c:pt>
                <c:pt idx="21">
                  <c:v>39264</c:v>
                </c:pt>
                <c:pt idx="22">
                  <c:v>39295</c:v>
                </c:pt>
                <c:pt idx="23">
                  <c:v>39326</c:v>
                </c:pt>
                <c:pt idx="24">
                  <c:v>39356</c:v>
                </c:pt>
                <c:pt idx="25">
                  <c:v>39387</c:v>
                </c:pt>
                <c:pt idx="26">
                  <c:v>39417</c:v>
                </c:pt>
                <c:pt idx="27">
                  <c:v>39448</c:v>
                </c:pt>
                <c:pt idx="28">
                  <c:v>39479</c:v>
                </c:pt>
                <c:pt idx="29">
                  <c:v>39508</c:v>
                </c:pt>
                <c:pt idx="30">
                  <c:v>39539</c:v>
                </c:pt>
                <c:pt idx="31">
                  <c:v>39569</c:v>
                </c:pt>
                <c:pt idx="32">
                  <c:v>39600</c:v>
                </c:pt>
                <c:pt idx="33">
                  <c:v>39630</c:v>
                </c:pt>
                <c:pt idx="34">
                  <c:v>39661</c:v>
                </c:pt>
                <c:pt idx="35">
                  <c:v>39692</c:v>
                </c:pt>
                <c:pt idx="36">
                  <c:v>39722</c:v>
                </c:pt>
                <c:pt idx="37">
                  <c:v>39753</c:v>
                </c:pt>
                <c:pt idx="38">
                  <c:v>39783</c:v>
                </c:pt>
                <c:pt idx="39">
                  <c:v>39814</c:v>
                </c:pt>
                <c:pt idx="40">
                  <c:v>39845</c:v>
                </c:pt>
                <c:pt idx="41">
                  <c:v>39873</c:v>
                </c:pt>
                <c:pt idx="42">
                  <c:v>39904</c:v>
                </c:pt>
                <c:pt idx="43">
                  <c:v>39934</c:v>
                </c:pt>
                <c:pt idx="44">
                  <c:v>39965</c:v>
                </c:pt>
                <c:pt idx="45">
                  <c:v>39995</c:v>
                </c:pt>
                <c:pt idx="46">
                  <c:v>40026</c:v>
                </c:pt>
                <c:pt idx="47">
                  <c:v>40057</c:v>
                </c:pt>
                <c:pt idx="48">
                  <c:v>40087</c:v>
                </c:pt>
                <c:pt idx="49">
                  <c:v>40118</c:v>
                </c:pt>
                <c:pt idx="50">
                  <c:v>40148</c:v>
                </c:pt>
                <c:pt idx="51">
                  <c:v>40179</c:v>
                </c:pt>
                <c:pt idx="52">
                  <c:v>40210</c:v>
                </c:pt>
                <c:pt idx="53">
                  <c:v>40238</c:v>
                </c:pt>
                <c:pt idx="54">
                  <c:v>40269</c:v>
                </c:pt>
                <c:pt idx="55">
                  <c:v>40299</c:v>
                </c:pt>
                <c:pt idx="56">
                  <c:v>40330</c:v>
                </c:pt>
                <c:pt idx="57">
                  <c:v>40360</c:v>
                </c:pt>
                <c:pt idx="58">
                  <c:v>40391</c:v>
                </c:pt>
                <c:pt idx="59">
                  <c:v>40422</c:v>
                </c:pt>
                <c:pt idx="60">
                  <c:v>40452</c:v>
                </c:pt>
                <c:pt idx="61">
                  <c:v>40483</c:v>
                </c:pt>
                <c:pt idx="62">
                  <c:v>40513</c:v>
                </c:pt>
                <c:pt idx="63">
                  <c:v>40544</c:v>
                </c:pt>
                <c:pt idx="64">
                  <c:v>40575</c:v>
                </c:pt>
                <c:pt idx="65">
                  <c:v>40603</c:v>
                </c:pt>
                <c:pt idx="66">
                  <c:v>40634</c:v>
                </c:pt>
                <c:pt idx="67">
                  <c:v>40664</c:v>
                </c:pt>
                <c:pt idx="68">
                  <c:v>40695</c:v>
                </c:pt>
                <c:pt idx="69">
                  <c:v>40725</c:v>
                </c:pt>
                <c:pt idx="70">
                  <c:v>40756</c:v>
                </c:pt>
                <c:pt idx="71">
                  <c:v>40787</c:v>
                </c:pt>
                <c:pt idx="72">
                  <c:v>40817</c:v>
                </c:pt>
                <c:pt idx="73">
                  <c:v>40848</c:v>
                </c:pt>
                <c:pt idx="74">
                  <c:v>40878</c:v>
                </c:pt>
                <c:pt idx="75">
                  <c:v>40909</c:v>
                </c:pt>
                <c:pt idx="76">
                  <c:v>40940</c:v>
                </c:pt>
                <c:pt idx="77">
                  <c:v>40969</c:v>
                </c:pt>
                <c:pt idx="78">
                  <c:v>41000</c:v>
                </c:pt>
                <c:pt idx="79">
                  <c:v>41030</c:v>
                </c:pt>
                <c:pt idx="80">
                  <c:v>41061</c:v>
                </c:pt>
                <c:pt idx="81">
                  <c:v>41091</c:v>
                </c:pt>
                <c:pt idx="82">
                  <c:v>41122</c:v>
                </c:pt>
                <c:pt idx="83">
                  <c:v>41153</c:v>
                </c:pt>
                <c:pt idx="84">
                  <c:v>41183</c:v>
                </c:pt>
                <c:pt idx="85">
                  <c:v>41214</c:v>
                </c:pt>
                <c:pt idx="86">
                  <c:v>41244</c:v>
                </c:pt>
                <c:pt idx="87">
                  <c:v>41275</c:v>
                </c:pt>
                <c:pt idx="88">
                  <c:v>41306</c:v>
                </c:pt>
                <c:pt idx="89">
                  <c:v>41334</c:v>
                </c:pt>
                <c:pt idx="90">
                  <c:v>41365</c:v>
                </c:pt>
                <c:pt idx="91">
                  <c:v>41395</c:v>
                </c:pt>
                <c:pt idx="92">
                  <c:v>41426</c:v>
                </c:pt>
                <c:pt idx="93">
                  <c:v>41456</c:v>
                </c:pt>
                <c:pt idx="94">
                  <c:v>41487</c:v>
                </c:pt>
                <c:pt idx="95">
                  <c:v>41518</c:v>
                </c:pt>
                <c:pt idx="96">
                  <c:v>41548</c:v>
                </c:pt>
                <c:pt idx="97">
                  <c:v>41579</c:v>
                </c:pt>
                <c:pt idx="98">
                  <c:v>41609</c:v>
                </c:pt>
                <c:pt idx="99">
                  <c:v>41640</c:v>
                </c:pt>
                <c:pt idx="100">
                  <c:v>41671</c:v>
                </c:pt>
                <c:pt idx="101">
                  <c:v>41699</c:v>
                </c:pt>
                <c:pt idx="102">
                  <c:v>41730</c:v>
                </c:pt>
                <c:pt idx="103">
                  <c:v>41760</c:v>
                </c:pt>
                <c:pt idx="104">
                  <c:v>41791</c:v>
                </c:pt>
                <c:pt idx="105">
                  <c:v>41821</c:v>
                </c:pt>
                <c:pt idx="106">
                  <c:v>41852</c:v>
                </c:pt>
                <c:pt idx="107">
                  <c:v>41883</c:v>
                </c:pt>
                <c:pt idx="108">
                  <c:v>41913</c:v>
                </c:pt>
                <c:pt idx="109">
                  <c:v>41944</c:v>
                </c:pt>
                <c:pt idx="110">
                  <c:v>41974</c:v>
                </c:pt>
                <c:pt idx="111">
                  <c:v>42005</c:v>
                </c:pt>
                <c:pt idx="112">
                  <c:v>42036</c:v>
                </c:pt>
                <c:pt idx="113">
                  <c:v>42064</c:v>
                </c:pt>
                <c:pt idx="114">
                  <c:v>42095</c:v>
                </c:pt>
                <c:pt idx="115">
                  <c:v>42125</c:v>
                </c:pt>
                <c:pt idx="116">
                  <c:v>42156</c:v>
                </c:pt>
                <c:pt idx="117">
                  <c:v>42186</c:v>
                </c:pt>
                <c:pt idx="118">
                  <c:v>42217</c:v>
                </c:pt>
                <c:pt idx="119">
                  <c:v>42248</c:v>
                </c:pt>
                <c:pt idx="120">
                  <c:v>42278</c:v>
                </c:pt>
                <c:pt idx="121">
                  <c:v>42309</c:v>
                </c:pt>
                <c:pt idx="122">
                  <c:v>42339</c:v>
                </c:pt>
                <c:pt idx="123">
                  <c:v>42370</c:v>
                </c:pt>
                <c:pt idx="124">
                  <c:v>42401</c:v>
                </c:pt>
                <c:pt idx="125">
                  <c:v>42430</c:v>
                </c:pt>
                <c:pt idx="126">
                  <c:v>42461</c:v>
                </c:pt>
                <c:pt idx="127">
                  <c:v>42491</c:v>
                </c:pt>
                <c:pt idx="128">
                  <c:v>42522</c:v>
                </c:pt>
                <c:pt idx="129">
                  <c:v>42552</c:v>
                </c:pt>
                <c:pt idx="130">
                  <c:v>42583</c:v>
                </c:pt>
                <c:pt idx="131">
                  <c:v>42614</c:v>
                </c:pt>
                <c:pt idx="132">
                  <c:v>42644</c:v>
                </c:pt>
                <c:pt idx="133">
                  <c:v>42675</c:v>
                </c:pt>
                <c:pt idx="134">
                  <c:v>42705</c:v>
                </c:pt>
                <c:pt idx="135">
                  <c:v>42736</c:v>
                </c:pt>
                <c:pt idx="136">
                  <c:v>42767</c:v>
                </c:pt>
                <c:pt idx="137">
                  <c:v>42795</c:v>
                </c:pt>
                <c:pt idx="138">
                  <c:v>42826</c:v>
                </c:pt>
                <c:pt idx="139">
                  <c:v>42856</c:v>
                </c:pt>
                <c:pt idx="140">
                  <c:v>42887</c:v>
                </c:pt>
                <c:pt idx="141">
                  <c:v>42917</c:v>
                </c:pt>
                <c:pt idx="142">
                  <c:v>42948</c:v>
                </c:pt>
                <c:pt idx="143">
                  <c:v>42979</c:v>
                </c:pt>
                <c:pt idx="144">
                  <c:v>43009</c:v>
                </c:pt>
                <c:pt idx="145">
                  <c:v>43040</c:v>
                </c:pt>
                <c:pt idx="146">
                  <c:v>43070</c:v>
                </c:pt>
                <c:pt idx="147">
                  <c:v>43101</c:v>
                </c:pt>
                <c:pt idx="148">
                  <c:v>43132</c:v>
                </c:pt>
                <c:pt idx="149">
                  <c:v>43160</c:v>
                </c:pt>
                <c:pt idx="150">
                  <c:v>43191</c:v>
                </c:pt>
                <c:pt idx="151">
                  <c:v>43221</c:v>
                </c:pt>
                <c:pt idx="152">
                  <c:v>43252</c:v>
                </c:pt>
                <c:pt idx="153">
                  <c:v>43282</c:v>
                </c:pt>
                <c:pt idx="154">
                  <c:v>43313</c:v>
                </c:pt>
                <c:pt idx="155">
                  <c:v>43344</c:v>
                </c:pt>
                <c:pt idx="156">
                  <c:v>43374</c:v>
                </c:pt>
                <c:pt idx="157">
                  <c:v>43405</c:v>
                </c:pt>
                <c:pt idx="158">
                  <c:v>43435</c:v>
                </c:pt>
                <c:pt idx="159">
                  <c:v>43466</c:v>
                </c:pt>
                <c:pt idx="160">
                  <c:v>43497</c:v>
                </c:pt>
                <c:pt idx="161">
                  <c:v>43525</c:v>
                </c:pt>
                <c:pt idx="162">
                  <c:v>43556</c:v>
                </c:pt>
                <c:pt idx="163">
                  <c:v>43586</c:v>
                </c:pt>
                <c:pt idx="164">
                  <c:v>43617</c:v>
                </c:pt>
                <c:pt idx="165">
                  <c:v>43647</c:v>
                </c:pt>
                <c:pt idx="166">
                  <c:v>43678</c:v>
                </c:pt>
                <c:pt idx="167">
                  <c:v>43709</c:v>
                </c:pt>
                <c:pt idx="168">
                  <c:v>43739</c:v>
                </c:pt>
                <c:pt idx="169">
                  <c:v>43770</c:v>
                </c:pt>
                <c:pt idx="170">
                  <c:v>43800</c:v>
                </c:pt>
                <c:pt idx="171">
                  <c:v>43831</c:v>
                </c:pt>
                <c:pt idx="172">
                  <c:v>43862</c:v>
                </c:pt>
                <c:pt idx="173">
                  <c:v>43891</c:v>
                </c:pt>
                <c:pt idx="174">
                  <c:v>43922</c:v>
                </c:pt>
                <c:pt idx="175">
                  <c:v>43952</c:v>
                </c:pt>
                <c:pt idx="176">
                  <c:v>43983</c:v>
                </c:pt>
                <c:pt idx="177">
                  <c:v>44013</c:v>
                </c:pt>
                <c:pt idx="178">
                  <c:v>44044</c:v>
                </c:pt>
                <c:pt idx="179">
                  <c:v>44075</c:v>
                </c:pt>
                <c:pt idx="180">
                  <c:v>44105</c:v>
                </c:pt>
                <c:pt idx="181">
                  <c:v>44136</c:v>
                </c:pt>
                <c:pt idx="182">
                  <c:v>44166</c:v>
                </c:pt>
                <c:pt idx="183">
                  <c:v>44197</c:v>
                </c:pt>
                <c:pt idx="184">
                  <c:v>44228</c:v>
                </c:pt>
                <c:pt idx="185">
                  <c:v>44256</c:v>
                </c:pt>
                <c:pt idx="186">
                  <c:v>44287</c:v>
                </c:pt>
                <c:pt idx="187">
                  <c:v>44317</c:v>
                </c:pt>
                <c:pt idx="188">
                  <c:v>44348</c:v>
                </c:pt>
                <c:pt idx="189">
                  <c:v>44378</c:v>
                </c:pt>
                <c:pt idx="190">
                  <c:v>44409</c:v>
                </c:pt>
                <c:pt idx="191">
                  <c:v>44440</c:v>
                </c:pt>
                <c:pt idx="192">
                  <c:v>44470</c:v>
                </c:pt>
                <c:pt idx="193">
                  <c:v>44501</c:v>
                </c:pt>
                <c:pt idx="194">
                  <c:v>44531</c:v>
                </c:pt>
                <c:pt idx="195">
                  <c:v>44562</c:v>
                </c:pt>
                <c:pt idx="196">
                  <c:v>44593</c:v>
                </c:pt>
                <c:pt idx="197">
                  <c:v>44621</c:v>
                </c:pt>
                <c:pt idx="198">
                  <c:v>44652</c:v>
                </c:pt>
                <c:pt idx="199">
                  <c:v>44682</c:v>
                </c:pt>
                <c:pt idx="200">
                  <c:v>44713</c:v>
                </c:pt>
                <c:pt idx="201">
                  <c:v>44743</c:v>
                </c:pt>
                <c:pt idx="202">
                  <c:v>44774</c:v>
                </c:pt>
                <c:pt idx="203">
                  <c:v>44805</c:v>
                </c:pt>
                <c:pt idx="204">
                  <c:v>44835</c:v>
                </c:pt>
                <c:pt idx="205">
                  <c:v>44866</c:v>
                </c:pt>
                <c:pt idx="206">
                  <c:v>44896</c:v>
                </c:pt>
                <c:pt idx="207">
                  <c:v>44927</c:v>
                </c:pt>
                <c:pt idx="208">
                  <c:v>44958</c:v>
                </c:pt>
                <c:pt idx="209">
                  <c:v>44986</c:v>
                </c:pt>
                <c:pt idx="210">
                  <c:v>45017</c:v>
                </c:pt>
                <c:pt idx="211">
                  <c:v>45047</c:v>
                </c:pt>
                <c:pt idx="212">
                  <c:v>45078</c:v>
                </c:pt>
                <c:pt idx="213">
                  <c:v>45108</c:v>
                </c:pt>
                <c:pt idx="214">
                  <c:v>45139</c:v>
                </c:pt>
                <c:pt idx="215">
                  <c:v>45170</c:v>
                </c:pt>
                <c:pt idx="216">
                  <c:v>45200</c:v>
                </c:pt>
                <c:pt idx="217">
                  <c:v>45231</c:v>
                </c:pt>
                <c:pt idx="218">
                  <c:v>45261</c:v>
                </c:pt>
                <c:pt idx="219">
                  <c:v>45292</c:v>
                </c:pt>
                <c:pt idx="220">
                  <c:v>45323</c:v>
                </c:pt>
                <c:pt idx="221">
                  <c:v>45352</c:v>
                </c:pt>
                <c:pt idx="222">
                  <c:v>45383</c:v>
                </c:pt>
                <c:pt idx="223">
                  <c:v>45413</c:v>
                </c:pt>
                <c:pt idx="224">
                  <c:v>45444</c:v>
                </c:pt>
                <c:pt idx="225">
                  <c:v>45474</c:v>
                </c:pt>
                <c:pt idx="226">
                  <c:v>45505</c:v>
                </c:pt>
                <c:pt idx="227">
                  <c:v>45536</c:v>
                </c:pt>
                <c:pt idx="228">
                  <c:v>45566</c:v>
                </c:pt>
                <c:pt idx="229">
                  <c:v>45597</c:v>
                </c:pt>
                <c:pt idx="230">
                  <c:v>45627</c:v>
                </c:pt>
                <c:pt idx="231">
                  <c:v>45658</c:v>
                </c:pt>
                <c:pt idx="232">
                  <c:v>45689</c:v>
                </c:pt>
                <c:pt idx="233">
                  <c:v>45717</c:v>
                </c:pt>
                <c:pt idx="234">
                  <c:v>45748</c:v>
                </c:pt>
                <c:pt idx="235">
                  <c:v>45778</c:v>
                </c:pt>
                <c:pt idx="236">
                  <c:v>45809</c:v>
                </c:pt>
                <c:pt idx="237">
                  <c:v>45839</c:v>
                </c:pt>
                <c:pt idx="238">
                  <c:v>45870</c:v>
                </c:pt>
                <c:pt idx="239">
                  <c:v>45901</c:v>
                </c:pt>
              </c:numCache>
            </c:numRef>
          </c:cat>
          <c:val>
            <c:numRef>
              <c:f>Oleopro_G4!$E$8:$IJ$8</c:f>
              <c:numCache>
                <c:formatCode>0.0</c:formatCode>
                <c:ptCount val="240"/>
                <c:pt idx="0">
                  <c:v>233.5</c:v>
                </c:pt>
                <c:pt idx="1">
                  <c:v>217.7</c:v>
                </c:pt>
                <c:pt idx="2">
                  <c:v>216</c:v>
                </c:pt>
                <c:pt idx="3">
                  <c:v>207.5</c:v>
                </c:pt>
                <c:pt idx="4">
                  <c:v>207.625</c:v>
                </c:pt>
                <c:pt idx="5">
                  <c:v>203.8</c:v>
                </c:pt>
                <c:pt idx="6">
                  <c:v>210.75</c:v>
                </c:pt>
                <c:pt idx="7">
                  <c:v>220.8</c:v>
                </c:pt>
                <c:pt idx="8">
                  <c:v>225.375</c:v>
                </c:pt>
                <c:pt idx="9">
                  <c:v>#N/A</c:v>
                </c:pt>
                <c:pt idx="10">
                  <c:v>235</c:v>
                </c:pt>
                <c:pt idx="11">
                  <c:v>232.875</c:v>
                </c:pt>
                <c:pt idx="12">
                  <c:v>229.625</c:v>
                </c:pt>
                <c:pt idx="13">
                  <c:v>243</c:v>
                </c:pt>
                <c:pt idx="14">
                  <c:v>247.33333333333329</c:v>
                </c:pt>
                <c:pt idx="15">
                  <c:v>242.875</c:v>
                </c:pt>
                <c:pt idx="16">
                  <c:v>235.75</c:v>
                </c:pt>
                <c:pt idx="17">
                  <c:v>242</c:v>
                </c:pt>
                <c:pt idx="18">
                  <c:v>242</c:v>
                </c:pt>
                <c:pt idx="19">
                  <c:v>256.75</c:v>
                </c:pt>
                <c:pt idx="20">
                  <c:v>285</c:v>
                </c:pt>
                <c:pt idx="21">
                  <c:v>308.75</c:v>
                </c:pt>
                <c:pt idx="22">
                  <c:v>366.25</c:v>
                </c:pt>
                <c:pt idx="23">
                  <c:v>437.5</c:v>
                </c:pt>
                <c:pt idx="24">
                  <c:v>465</c:v>
                </c:pt>
                <c:pt idx="25">
                  <c:v>463.125</c:v>
                </c:pt>
                <c:pt idx="26">
                  <c:v>487.5</c:v>
                </c:pt>
                <c:pt idx="27">
                  <c:v>521</c:v>
                </c:pt>
                <c:pt idx="28">
                  <c:v>592.5</c:v>
                </c:pt>
                <c:pt idx="29">
                  <c:v>589.375</c:v>
                </c:pt>
                <c:pt idx="30">
                  <c:v>575</c:v>
                </c:pt>
                <c:pt idx="31">
                  <c:v>573</c:v>
                </c:pt>
                <c:pt idx="32">
                  <c:v>581.66666666666663</c:v>
                </c:pt>
                <c:pt idx="33">
                  <c:v>460</c:v>
                </c:pt>
                <c:pt idx="34">
                  <c:v>368.33333333333331</c:v>
                </c:pt>
                <c:pt idx="35">
                  <c:v>327.5</c:v>
                </c:pt>
                <c:pt idx="36">
                  <c:v>269.5</c:v>
                </c:pt>
                <c:pt idx="37">
                  <c:v>253.75</c:v>
                </c:pt>
                <c:pt idx="38">
                  <c:v>226.66666666666671</c:v>
                </c:pt>
                <c:pt idx="39">
                  <c:v>234.375</c:v>
                </c:pt>
                <c:pt idx="40">
                  <c:v>261.25</c:v>
                </c:pt>
                <c:pt idx="41">
                  <c:v>242.5</c:v>
                </c:pt>
                <c:pt idx="42">
                  <c:v>251</c:v>
                </c:pt>
                <c:pt idx="43">
                  <c:v>300</c:v>
                </c:pt>
                <c:pt idx="44">
                  <c:v>292.5</c:v>
                </c:pt>
                <c:pt idx="45">
                  <c:v>255.8</c:v>
                </c:pt>
                <c:pt idx="46">
                  <c:v>241.75</c:v>
                </c:pt>
                <c:pt idx="47">
                  <c:v>224.4</c:v>
                </c:pt>
                <c:pt idx="48">
                  <c:v>223.75</c:v>
                </c:pt>
                <c:pt idx="49">
                  <c:v>266.25</c:v>
                </c:pt>
                <c:pt idx="50">
                  <c:v>300.39999999999998</c:v>
                </c:pt>
                <c:pt idx="51">
                  <c:v>287.25</c:v>
                </c:pt>
                <c:pt idx="52">
                  <c:v>292.5</c:v>
                </c:pt>
                <c:pt idx="53">
                  <c:v>310.60000000000002</c:v>
                </c:pt>
                <c:pt idx="54">
                  <c:v>325</c:v>
                </c:pt>
                <c:pt idx="55">
                  <c:v>323.75</c:v>
                </c:pt>
                <c:pt idx="56">
                  <c:v>320</c:v>
                </c:pt>
                <c:pt idx="57">
                  <c:v>331.66666666666669</c:v>
                </c:pt>
                <c:pt idx="58">
                  <c:v>356.66666666666669</c:v>
                </c:pt>
                <c:pt idx="59">
                  <c:v>400</c:v>
                </c:pt>
                <c:pt idx="60">
                  <c:v>426.25</c:v>
                </c:pt>
                <c:pt idx="61">
                  <c:v>472.5</c:v>
                </c:pt>
                <c:pt idx="62">
                  <c:v>494.4</c:v>
                </c:pt>
                <c:pt idx="63">
                  <c:v>515</c:v>
                </c:pt>
                <c:pt idx="64">
                  <c:v>507.5</c:v>
                </c:pt>
                <c:pt idx="65">
                  <c:v>444</c:v>
                </c:pt>
                <c:pt idx="66">
                  <c:v>453</c:v>
                </c:pt>
                <c:pt idx="67">
                  <c:v>458.125</c:v>
                </c:pt>
                <c:pt idx="68">
                  <c:v>470</c:v>
                </c:pt>
                <c:pt idx="69">
                  <c:v>399.16666666666669</c:v>
                </c:pt>
                <c:pt idx="70">
                  <c:v>393.75</c:v>
                </c:pt>
                <c:pt idx="71">
                  <c:v>395</c:v>
                </c:pt>
                <c:pt idx="72">
                  <c:v>373.75</c:v>
                </c:pt>
                <c:pt idx="73">
                  <c:v>390.66666666666669</c:v>
                </c:pt>
                <c:pt idx="74">
                  <c:v>403.125</c:v>
                </c:pt>
                <c:pt idx="75">
                  <c:v>418.75</c:v>
                </c:pt>
                <c:pt idx="76">
                  <c:v>438.75</c:v>
                </c:pt>
                <c:pt idx="77">
                  <c:v>457.5</c:v>
                </c:pt>
                <c:pt idx="78">
                  <c:v>487.5</c:v>
                </c:pt>
                <c:pt idx="79">
                  <c:v>489</c:v>
                </c:pt>
                <c:pt idx="80">
                  <c:v>475</c:v>
                </c:pt>
                <c:pt idx="81">
                  <c:v>492.5</c:v>
                </c:pt>
                <c:pt idx="82">
                  <c:v>530.5</c:v>
                </c:pt>
                <c:pt idx="83">
                  <c:v>532.5</c:v>
                </c:pt>
                <c:pt idx="84">
                  <c:v>491.25</c:v>
                </c:pt>
                <c:pt idx="85">
                  <c:v>493</c:v>
                </c:pt>
                <c:pt idx="86">
                  <c:v>501.66666666666669</c:v>
                </c:pt>
                <c:pt idx="87">
                  <c:v>483.75</c:v>
                </c:pt>
                <c:pt idx="88">
                  <c:v>480.625</c:v>
                </c:pt>
                <c:pt idx="89">
                  <c:v>483.125</c:v>
                </c:pt>
                <c:pt idx="90">
                  <c:v>468.75</c:v>
                </c:pt>
                <c:pt idx="91">
                  <c:v>456.25</c:v>
                </c:pt>
                <c:pt idx="92">
                  <c:v>458.125</c:v>
                </c:pt>
                <c:pt idx="93">
                  <c:v>354.25</c:v>
                </c:pt>
                <c:pt idx="94">
                  <c:v>318.33333333333331</c:v>
                </c:pt>
                <c:pt idx="95">
                  <c:v>331.25</c:v>
                </c:pt>
                <c:pt idx="96">
                  <c:v>344</c:v>
                </c:pt>
                <c:pt idx="97">
                  <c:v>350.625</c:v>
                </c:pt>
                <c:pt idx="98">
                  <c:v>345</c:v>
                </c:pt>
                <c:pt idx="99">
                  <c:v>326.25</c:v>
                </c:pt>
                <c:pt idx="100">
                  <c:v>330</c:v>
                </c:pt>
                <c:pt idx="101">
                  <c:v>355</c:v>
                </c:pt>
                <c:pt idx="102">
                  <c:v>343</c:v>
                </c:pt>
                <c:pt idx="103">
                  <c:v>335.3125</c:v>
                </c:pt>
                <c:pt idx="104">
                  <c:v>330.625</c:v>
                </c:pt>
                <c:pt idx="105">
                  <c:v>306.875</c:v>
                </c:pt>
                <c:pt idx="106">
                  <c:v>305</c:v>
                </c:pt>
                <c:pt idx="107">
                  <c:v>296.25</c:v>
                </c:pt>
                <c:pt idx="108">
                  <c:v>307</c:v>
                </c:pt>
                <c:pt idx="109">
                  <c:v>338.625</c:v>
                </c:pt>
                <c:pt idx="110">
                  <c:v>350</c:v>
                </c:pt>
                <c:pt idx="111">
                  <c:v>353.75</c:v>
                </c:pt>
                <c:pt idx="112">
                  <c:v>353.75</c:v>
                </c:pt>
                <c:pt idx="113">
                  <c:v>367.5</c:v>
                </c:pt>
                <c:pt idx="114">
                  <c:v>384</c:v>
                </c:pt>
                <c:pt idx="115">
                  <c:v>400</c:v>
                </c:pt>
                <c:pt idx="116">
                  <c:v>415</c:v>
                </c:pt>
                <c:pt idx="117">
                  <c:v>376.25</c:v>
                </c:pt>
                <c:pt idx="118">
                  <c:v>370</c:v>
                </c:pt>
                <c:pt idx="119">
                  <c:v>371.25</c:v>
                </c:pt>
                <c:pt idx="120">
                  <c:v>384</c:v>
                </c:pt>
                <c:pt idx="121">
                  <c:v>406.25</c:v>
                </c:pt>
                <c:pt idx="122">
                  <c:v>405</c:v>
                </c:pt>
                <c:pt idx="123">
                  <c:v>381.25</c:v>
                </c:pt>
                <c:pt idx="124">
                  <c:v>371.875</c:v>
                </c:pt>
                <c:pt idx="125">
                  <c:v>356</c:v>
                </c:pt>
                <c:pt idx="126">
                  <c:v>360</c:v>
                </c:pt>
                <c:pt idx="127">
                  <c:v>368.33333333333331</c:v>
                </c:pt>
                <c:pt idx="128">
                  <c:v>370</c:v>
                </c:pt>
                <c:pt idx="129">
                  <c:v>356.66666666666669</c:v>
                </c:pt>
                <c:pt idx="130">
                  <c:v>351.66666666666669</c:v>
                </c:pt>
                <c:pt idx="131">
                  <c:v>360.75</c:v>
                </c:pt>
                <c:pt idx="132">
                  <c:v>#N/A</c:v>
                </c:pt>
                <c:pt idx="133">
                  <c:v>368.33333333333331</c:v>
                </c:pt>
                <c:pt idx="134">
                  <c:v>385</c:v>
                </c:pt>
                <c:pt idx="135">
                  <c:v>380</c:v>
                </c:pt>
                <c:pt idx="136">
                  <c:v>378.25</c:v>
                </c:pt>
                <c:pt idx="137">
                  <c:v>365.6</c:v>
                </c:pt>
                <c:pt idx="138">
                  <c:v>355</c:v>
                </c:pt>
                <c:pt idx="139">
                  <c:v>353.33333333333331</c:v>
                </c:pt>
                <c:pt idx="140">
                  <c:v>347.2</c:v>
                </c:pt>
                <c:pt idx="141">
                  <c:v>348.33333333333331</c:v>
                </c:pt>
                <c:pt idx="142">
                  <c:v>335</c:v>
                </c:pt>
                <c:pt idx="143">
                  <c:v>322.5</c:v>
                </c:pt>
                <c:pt idx="144">
                  <c:v>313.5</c:v>
                </c:pt>
                <c:pt idx="145">
                  <c:v>322.60000000000002</c:v>
                </c:pt>
                <c:pt idx="146">
                  <c:v>317.5</c:v>
                </c:pt>
                <c:pt idx="147">
                  <c:v>309</c:v>
                </c:pt>
                <c:pt idx="148">
                  <c:v>310</c:v>
                </c:pt>
                <c:pt idx="149">
                  <c:v>316.8</c:v>
                </c:pt>
                <c:pt idx="150">
                  <c:v>315</c:v>
                </c:pt>
                <c:pt idx="151">
                  <c:v>316.25</c:v>
                </c:pt>
                <c:pt idx="152">
                  <c:v>320</c:v>
                </c:pt>
                <c:pt idx="153">
                  <c:v>324.33333333333331</c:v>
                </c:pt>
                <c:pt idx="154">
                  <c:v>324.5</c:v>
                </c:pt>
                <c:pt idx="155">
                  <c:v>310.5</c:v>
                </c:pt>
                <c:pt idx="156">
                  <c:v>305</c:v>
                </c:pt>
                <c:pt idx="157">
                  <c:v>305.25</c:v>
                </c:pt>
                <c:pt idx="158">
                  <c:v>300</c:v>
                </c:pt>
                <c:pt idx="159">
                  <c:v>301.25</c:v>
                </c:pt>
                <c:pt idx="160">
                  <c:v>315.75</c:v>
                </c:pt>
                <c:pt idx="161">
                  <c:v>320</c:v>
                </c:pt>
                <c:pt idx="162">
                  <c:v>323</c:v>
                </c:pt>
                <c:pt idx="163">
                  <c:v>321.25</c:v>
                </c:pt>
                <c:pt idx="164">
                  <c:v>332.5</c:v>
                </c:pt>
                <c:pt idx="165">
                  <c:v>316.5</c:v>
                </c:pt>
                <c:pt idx="166">
                  <c:v>321</c:v>
                </c:pt>
                <c:pt idx="167">
                  <c:v>323</c:v>
                </c:pt>
                <c:pt idx="168">
                  <c:v>328.25</c:v>
                </c:pt>
                <c:pt idx="169">
                  <c:v>335</c:v>
                </c:pt>
                <c:pt idx="170">
                  <c:v>356.66666666666669</c:v>
                </c:pt>
                <c:pt idx="171">
                  <c:v>362.5</c:v>
                </c:pt>
                <c:pt idx="172">
                  <c:v>345</c:v>
                </c:pt>
                <c:pt idx="173">
                  <c:v>#N/A</c:v>
                </c:pt>
                <c:pt idx="174">
                  <c:v>335.75</c:v>
                </c:pt>
                <c:pt idx="175">
                  <c:v>335</c:v>
                </c:pt>
                <c:pt idx="176">
                  <c:v>328.75</c:v>
                </c:pt>
                <c:pt idx="177">
                  <c:v>318.33333333333331</c:v>
                </c:pt>
                <c:pt idx="178">
                  <c:v>337.5</c:v>
                </c:pt>
                <c:pt idx="179">
                  <c:v>378.25</c:v>
                </c:pt>
                <c:pt idx="180">
                  <c:v>409.5</c:v>
                </c:pt>
                <c:pt idx="181">
                  <c:v>458.75</c:v>
                </c:pt>
                <c:pt idx="182">
                  <c:v>496.66666666666669</c:v>
                </c:pt>
                <c:pt idx="183">
                  <c:v>518.75</c:v>
                </c:pt>
                <c:pt idx="184">
                  <c:v>537.5</c:v>
                </c:pt>
                <c:pt idx="185">
                  <c:v>558.75</c:v>
                </c:pt>
                <c:pt idx="186">
                  <c:v>452</c:v>
                </c:pt>
                <c:pt idx="187">
                  <c:v>500</c:v>
                </c:pt>
                <c:pt idx="188">
                  <c:v>490</c:v>
                </c:pt>
                <c:pt idx="189">
                  <c:v>478.33333333333331</c:v>
                </c:pt>
                <c:pt idx="190">
                  <c:v>510</c:v>
                </c:pt>
                <c:pt idx="191">
                  <c:v>536</c:v>
                </c:pt>
                <c:pt idx="192">
                  <c:v>603.75</c:v>
                </c:pt>
                <c:pt idx="193">
                  <c:v>601.66666666666663</c:v>
                </c:pt>
                <c:pt idx="194">
                  <c:v>536.66666666666663</c:v>
                </c:pt>
                <c:pt idx="195">
                  <c:v>580</c:v>
                </c:pt>
                <c:pt idx="196">
                  <c:v>611.25</c:v>
                </c:pt>
                <c:pt idx="197">
                  <c:v>862</c:v>
                </c:pt>
                <c:pt idx="198">
                  <c:v>853.75</c:v>
                </c:pt>
                <c:pt idx="199">
                  <c:v>820</c:v>
                </c:pt>
                <c:pt idx="200">
                  <c:v>680</c:v>
                </c:pt>
                <c:pt idx="201">
                  <c:v>636.66666666666663</c:v>
                </c:pt>
                <c:pt idx="202">
                  <c:v>642.5</c:v>
                </c:pt>
                <c:pt idx="203">
                  <c:v>585</c:v>
                </c:pt>
                <c:pt idx="204">
                  <c:v>639.375</c:v>
                </c:pt>
                <c:pt idx="205">
                  <c:v>635</c:v>
                </c:pt>
                <c:pt idx="206">
                  <c:v>578.33333333333337</c:v>
                </c:pt>
                <c:pt idx="207">
                  <c:v>562.5</c:v>
                </c:pt>
                <c:pt idx="208">
                  <c:v>560</c:v>
                </c:pt>
                <c:pt idx="209">
                  <c:v>477.5</c:v>
                </c:pt>
                <c:pt idx="210">
                  <c:v>458.125</c:v>
                </c:pt>
                <c:pt idx="211">
                  <c:v>431.66666666666669</c:v>
                </c:pt>
                <c:pt idx="212">
                  <c:v>423</c:v>
                </c:pt>
                <c:pt idx="213">
                  <c:v>466.66666666666669</c:v>
                </c:pt>
                <c:pt idx="214">
                  <c:v>441.66666666666669</c:v>
                </c:pt>
                <c:pt idx="215">
                  <c:v>418.125</c:v>
                </c:pt>
                <c:pt idx="216">
                  <c:v>406.25</c:v>
                </c:pt>
                <c:pt idx="217">
                  <c:v>417.5</c:v>
                </c:pt>
                <c:pt idx="218">
                  <c:v>422.5</c:v>
                </c:pt>
                <c:pt idx="219">
                  <c:v>406.25</c:v>
                </c:pt>
                <c:pt idx="220">
                  <c:v>398</c:v>
                </c:pt>
                <c:pt idx="221">
                  <c:v>405</c:v>
                </c:pt>
                <c:pt idx="222">
                  <c:v>411.875</c:v>
                </c:pt>
                <c:pt idx="223">
                  <c:v>439.16666666666669</c:v>
                </c:pt>
                <c:pt idx="224">
                  <c:v>441.66666666666669</c:v>
                </c:pt>
                <c:pt idx="225">
                  <c:v>448.125</c:v>
                </c:pt>
                <c:pt idx="226">
                  <c:v>464.16666666666669</c:v>
                </c:pt>
                <c:pt idx="227">
                  <c:v>467.5</c:v>
                </c:pt>
                <c:pt idx="228">
                  <c:v>536.25</c:v>
                </c:pt>
                <c:pt idx="229">
                  <c:v>553.75</c:v>
                </c:pt>
                <c:pt idx="230">
                  <c:v>538.33333333333337</c:v>
                </c:pt>
                <c:pt idx="231">
                  <c:v>533.75</c:v>
                </c:pt>
                <c:pt idx="232">
                  <c:v>538.75</c:v>
                </c:pt>
                <c:pt idx="234">
                  <c:v>457.5</c:v>
                </c:pt>
                <c:pt idx="235">
                  <c:v>427.5</c:v>
                </c:pt>
                <c:pt idx="236">
                  <c:v>431.25</c:v>
                </c:pt>
                <c:pt idx="237">
                  <c:v>457.5</c:v>
                </c:pt>
                <c:pt idx="238">
                  <c:v>480</c:v>
                </c:pt>
                <c:pt idx="239">
                  <c:v>488.75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3B-4E61-870F-DB1EC011C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7187375"/>
        <c:axId val="1"/>
      </c:lineChart>
      <c:lineChart>
        <c:grouping val="standard"/>
        <c:varyColors val="0"/>
        <c:ser>
          <c:idx val="1"/>
          <c:order val="1"/>
          <c:tx>
            <c:strRef>
              <c:f>Oleopro_G4!$A$7</c:f>
              <c:strCache>
                <c:ptCount val="1"/>
                <c:pt idx="0">
                  <c:v>Pomme de terre (Bintje lavée, 40-75 mm, cat.1, sac 10 kg)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Oleopro_G4!$E$5:$HY$5</c:f>
              <c:numCache>
                <c:formatCode>mm/yyyy</c:formatCode>
                <c:ptCount val="229"/>
                <c:pt idx="0">
                  <c:v>38626</c:v>
                </c:pt>
                <c:pt idx="1">
                  <c:v>38657</c:v>
                </c:pt>
                <c:pt idx="2">
                  <c:v>38687</c:v>
                </c:pt>
                <c:pt idx="3">
                  <c:v>38718</c:v>
                </c:pt>
                <c:pt idx="4">
                  <c:v>38749</c:v>
                </c:pt>
                <c:pt idx="5">
                  <c:v>38777</c:v>
                </c:pt>
                <c:pt idx="6">
                  <c:v>38808</c:v>
                </c:pt>
                <c:pt idx="7">
                  <c:v>38838</c:v>
                </c:pt>
                <c:pt idx="8">
                  <c:v>38869</c:v>
                </c:pt>
                <c:pt idx="9">
                  <c:v>38899</c:v>
                </c:pt>
                <c:pt idx="10">
                  <c:v>38930</c:v>
                </c:pt>
                <c:pt idx="11">
                  <c:v>38961</c:v>
                </c:pt>
                <c:pt idx="12">
                  <c:v>38991</c:v>
                </c:pt>
                <c:pt idx="13">
                  <c:v>39022</c:v>
                </c:pt>
                <c:pt idx="14">
                  <c:v>39052</c:v>
                </c:pt>
                <c:pt idx="15">
                  <c:v>39083</c:v>
                </c:pt>
                <c:pt idx="16">
                  <c:v>39114</c:v>
                </c:pt>
                <c:pt idx="17">
                  <c:v>39142</c:v>
                </c:pt>
                <c:pt idx="18">
                  <c:v>39173</c:v>
                </c:pt>
                <c:pt idx="19">
                  <c:v>39203</c:v>
                </c:pt>
                <c:pt idx="20">
                  <c:v>39234</c:v>
                </c:pt>
                <c:pt idx="21">
                  <c:v>39264</c:v>
                </c:pt>
                <c:pt idx="22">
                  <c:v>39295</c:v>
                </c:pt>
                <c:pt idx="23">
                  <c:v>39326</c:v>
                </c:pt>
                <c:pt idx="24">
                  <c:v>39356</c:v>
                </c:pt>
                <c:pt idx="25">
                  <c:v>39387</c:v>
                </c:pt>
                <c:pt idx="26">
                  <c:v>39417</c:v>
                </c:pt>
                <c:pt idx="27">
                  <c:v>39448</c:v>
                </c:pt>
                <c:pt idx="28">
                  <c:v>39479</c:v>
                </c:pt>
                <c:pt idx="29">
                  <c:v>39508</c:v>
                </c:pt>
                <c:pt idx="30">
                  <c:v>39539</c:v>
                </c:pt>
                <c:pt idx="31">
                  <c:v>39569</c:v>
                </c:pt>
                <c:pt idx="32">
                  <c:v>39600</c:v>
                </c:pt>
                <c:pt idx="33">
                  <c:v>39630</c:v>
                </c:pt>
                <c:pt idx="34">
                  <c:v>39661</c:v>
                </c:pt>
                <c:pt idx="35">
                  <c:v>39692</c:v>
                </c:pt>
                <c:pt idx="36">
                  <c:v>39722</c:v>
                </c:pt>
                <c:pt idx="37">
                  <c:v>39753</c:v>
                </c:pt>
                <c:pt idx="38">
                  <c:v>39783</c:v>
                </c:pt>
                <c:pt idx="39">
                  <c:v>39814</c:v>
                </c:pt>
                <c:pt idx="40">
                  <c:v>39845</c:v>
                </c:pt>
                <c:pt idx="41">
                  <c:v>39873</c:v>
                </c:pt>
                <c:pt idx="42">
                  <c:v>39904</c:v>
                </c:pt>
                <c:pt idx="43">
                  <c:v>39934</c:v>
                </c:pt>
                <c:pt idx="44">
                  <c:v>39965</c:v>
                </c:pt>
                <c:pt idx="45">
                  <c:v>39995</c:v>
                </c:pt>
                <c:pt idx="46">
                  <c:v>40026</c:v>
                </c:pt>
                <c:pt idx="47">
                  <c:v>40057</c:v>
                </c:pt>
                <c:pt idx="48">
                  <c:v>40087</c:v>
                </c:pt>
                <c:pt idx="49">
                  <c:v>40118</c:v>
                </c:pt>
                <c:pt idx="50">
                  <c:v>40148</c:v>
                </c:pt>
                <c:pt idx="51">
                  <c:v>40179</c:v>
                </c:pt>
                <c:pt idx="52">
                  <c:v>40210</c:v>
                </c:pt>
                <c:pt idx="53">
                  <c:v>40238</c:v>
                </c:pt>
                <c:pt idx="54">
                  <c:v>40269</c:v>
                </c:pt>
                <c:pt idx="55">
                  <c:v>40299</c:v>
                </c:pt>
                <c:pt idx="56">
                  <c:v>40330</c:v>
                </c:pt>
                <c:pt idx="57">
                  <c:v>40360</c:v>
                </c:pt>
                <c:pt idx="58">
                  <c:v>40391</c:v>
                </c:pt>
                <c:pt idx="59">
                  <c:v>40422</c:v>
                </c:pt>
                <c:pt idx="60">
                  <c:v>40452</c:v>
                </c:pt>
                <c:pt idx="61">
                  <c:v>40483</c:v>
                </c:pt>
                <c:pt idx="62">
                  <c:v>40513</c:v>
                </c:pt>
                <c:pt idx="63">
                  <c:v>40544</c:v>
                </c:pt>
                <c:pt idx="64">
                  <c:v>40575</c:v>
                </c:pt>
                <c:pt idx="65">
                  <c:v>40603</c:v>
                </c:pt>
                <c:pt idx="66">
                  <c:v>40634</c:v>
                </c:pt>
                <c:pt idx="67">
                  <c:v>40664</c:v>
                </c:pt>
                <c:pt idx="68">
                  <c:v>40695</c:v>
                </c:pt>
                <c:pt idx="69">
                  <c:v>40725</c:v>
                </c:pt>
                <c:pt idx="70">
                  <c:v>40756</c:v>
                </c:pt>
                <c:pt idx="71">
                  <c:v>40787</c:v>
                </c:pt>
                <c:pt idx="72">
                  <c:v>40817</c:v>
                </c:pt>
                <c:pt idx="73">
                  <c:v>40848</c:v>
                </c:pt>
                <c:pt idx="74">
                  <c:v>40878</c:v>
                </c:pt>
                <c:pt idx="75">
                  <c:v>40909</c:v>
                </c:pt>
                <c:pt idx="76">
                  <c:v>40940</c:v>
                </c:pt>
                <c:pt idx="77">
                  <c:v>40969</c:v>
                </c:pt>
                <c:pt idx="78">
                  <c:v>41000</c:v>
                </c:pt>
                <c:pt idx="79">
                  <c:v>41030</c:v>
                </c:pt>
                <c:pt idx="80">
                  <c:v>41061</c:v>
                </c:pt>
                <c:pt idx="81">
                  <c:v>41091</c:v>
                </c:pt>
                <c:pt idx="82">
                  <c:v>41122</c:v>
                </c:pt>
                <c:pt idx="83">
                  <c:v>41153</c:v>
                </c:pt>
                <c:pt idx="84">
                  <c:v>41183</c:v>
                </c:pt>
                <c:pt idx="85">
                  <c:v>41214</c:v>
                </c:pt>
                <c:pt idx="86">
                  <c:v>41244</c:v>
                </c:pt>
                <c:pt idx="87">
                  <c:v>41275</c:v>
                </c:pt>
                <c:pt idx="88">
                  <c:v>41306</c:v>
                </c:pt>
                <c:pt idx="89">
                  <c:v>41334</c:v>
                </c:pt>
                <c:pt idx="90">
                  <c:v>41365</c:v>
                </c:pt>
                <c:pt idx="91">
                  <c:v>41395</c:v>
                </c:pt>
                <c:pt idx="92">
                  <c:v>41426</c:v>
                </c:pt>
                <c:pt idx="93">
                  <c:v>41456</c:v>
                </c:pt>
                <c:pt idx="94">
                  <c:v>41487</c:v>
                </c:pt>
                <c:pt idx="95">
                  <c:v>41518</c:v>
                </c:pt>
                <c:pt idx="96">
                  <c:v>41548</c:v>
                </c:pt>
                <c:pt idx="97">
                  <c:v>41579</c:v>
                </c:pt>
                <c:pt idx="98">
                  <c:v>41609</c:v>
                </c:pt>
                <c:pt idx="99">
                  <c:v>41640</c:v>
                </c:pt>
                <c:pt idx="100">
                  <c:v>41671</c:v>
                </c:pt>
                <c:pt idx="101">
                  <c:v>41699</c:v>
                </c:pt>
                <c:pt idx="102">
                  <c:v>41730</c:v>
                </c:pt>
                <c:pt idx="103">
                  <c:v>41760</c:v>
                </c:pt>
                <c:pt idx="104">
                  <c:v>41791</c:v>
                </c:pt>
                <c:pt idx="105">
                  <c:v>41821</c:v>
                </c:pt>
                <c:pt idx="106">
                  <c:v>41852</c:v>
                </c:pt>
                <c:pt idx="107">
                  <c:v>41883</c:v>
                </c:pt>
                <c:pt idx="108">
                  <c:v>41913</c:v>
                </c:pt>
                <c:pt idx="109">
                  <c:v>41944</c:v>
                </c:pt>
                <c:pt idx="110">
                  <c:v>41974</c:v>
                </c:pt>
                <c:pt idx="111">
                  <c:v>42005</c:v>
                </c:pt>
                <c:pt idx="112">
                  <c:v>42036</c:v>
                </c:pt>
                <c:pt idx="113">
                  <c:v>42064</c:v>
                </c:pt>
                <c:pt idx="114">
                  <c:v>42095</c:v>
                </c:pt>
                <c:pt idx="115">
                  <c:v>42125</c:v>
                </c:pt>
                <c:pt idx="116">
                  <c:v>42156</c:v>
                </c:pt>
                <c:pt idx="117">
                  <c:v>42186</c:v>
                </c:pt>
                <c:pt idx="118">
                  <c:v>42217</c:v>
                </c:pt>
                <c:pt idx="119">
                  <c:v>42248</c:v>
                </c:pt>
                <c:pt idx="120">
                  <c:v>42278</c:v>
                </c:pt>
                <c:pt idx="121">
                  <c:v>42309</c:v>
                </c:pt>
                <c:pt idx="122">
                  <c:v>42339</c:v>
                </c:pt>
                <c:pt idx="123">
                  <c:v>42370</c:v>
                </c:pt>
                <c:pt idx="124">
                  <c:v>42401</c:v>
                </c:pt>
                <c:pt idx="125">
                  <c:v>42430</c:v>
                </c:pt>
                <c:pt idx="126">
                  <c:v>42461</c:v>
                </c:pt>
                <c:pt idx="127">
                  <c:v>42491</c:v>
                </c:pt>
                <c:pt idx="128">
                  <c:v>42522</c:v>
                </c:pt>
                <c:pt idx="129">
                  <c:v>42552</c:v>
                </c:pt>
                <c:pt idx="130">
                  <c:v>42583</c:v>
                </c:pt>
                <c:pt idx="131">
                  <c:v>42614</c:v>
                </c:pt>
                <c:pt idx="132">
                  <c:v>42644</c:v>
                </c:pt>
                <c:pt idx="133">
                  <c:v>42675</c:v>
                </c:pt>
                <c:pt idx="134">
                  <c:v>42705</c:v>
                </c:pt>
                <c:pt idx="135">
                  <c:v>42736</c:v>
                </c:pt>
                <c:pt idx="136">
                  <c:v>42767</c:v>
                </c:pt>
                <c:pt idx="137">
                  <c:v>42795</c:v>
                </c:pt>
                <c:pt idx="138">
                  <c:v>42826</c:v>
                </c:pt>
                <c:pt idx="139">
                  <c:v>42856</c:v>
                </c:pt>
                <c:pt idx="140">
                  <c:v>42887</c:v>
                </c:pt>
                <c:pt idx="141">
                  <c:v>42917</c:v>
                </c:pt>
                <c:pt idx="142">
                  <c:v>42948</c:v>
                </c:pt>
                <c:pt idx="143">
                  <c:v>42979</c:v>
                </c:pt>
                <c:pt idx="144">
                  <c:v>43009</c:v>
                </c:pt>
                <c:pt idx="145">
                  <c:v>43040</c:v>
                </c:pt>
                <c:pt idx="146">
                  <c:v>43070</c:v>
                </c:pt>
                <c:pt idx="147">
                  <c:v>43101</c:v>
                </c:pt>
                <c:pt idx="148">
                  <c:v>43132</c:v>
                </c:pt>
                <c:pt idx="149">
                  <c:v>43160</c:v>
                </c:pt>
                <c:pt idx="150">
                  <c:v>43191</c:v>
                </c:pt>
                <c:pt idx="151">
                  <c:v>43221</c:v>
                </c:pt>
                <c:pt idx="152">
                  <c:v>43252</c:v>
                </c:pt>
                <c:pt idx="153">
                  <c:v>43282</c:v>
                </c:pt>
                <c:pt idx="154">
                  <c:v>43313</c:v>
                </c:pt>
                <c:pt idx="155">
                  <c:v>43344</c:v>
                </c:pt>
                <c:pt idx="156">
                  <c:v>43374</c:v>
                </c:pt>
                <c:pt idx="157">
                  <c:v>43405</c:v>
                </c:pt>
                <c:pt idx="158">
                  <c:v>43435</c:v>
                </c:pt>
                <c:pt idx="159">
                  <c:v>43466</c:v>
                </c:pt>
                <c:pt idx="160">
                  <c:v>43497</c:v>
                </c:pt>
                <c:pt idx="161">
                  <c:v>43525</c:v>
                </c:pt>
                <c:pt idx="162">
                  <c:v>43556</c:v>
                </c:pt>
                <c:pt idx="163">
                  <c:v>43586</c:v>
                </c:pt>
                <c:pt idx="164">
                  <c:v>43617</c:v>
                </c:pt>
                <c:pt idx="165">
                  <c:v>43647</c:v>
                </c:pt>
                <c:pt idx="166">
                  <c:v>43678</c:v>
                </c:pt>
                <c:pt idx="167">
                  <c:v>43709</c:v>
                </c:pt>
                <c:pt idx="168">
                  <c:v>43739</c:v>
                </c:pt>
                <c:pt idx="169">
                  <c:v>43770</c:v>
                </c:pt>
                <c:pt idx="170">
                  <c:v>43800</c:v>
                </c:pt>
                <c:pt idx="171">
                  <c:v>43831</c:v>
                </c:pt>
                <c:pt idx="172">
                  <c:v>43862</c:v>
                </c:pt>
                <c:pt idx="173">
                  <c:v>43891</c:v>
                </c:pt>
                <c:pt idx="174">
                  <c:v>43922</c:v>
                </c:pt>
                <c:pt idx="175">
                  <c:v>43952</c:v>
                </c:pt>
                <c:pt idx="176">
                  <c:v>43983</c:v>
                </c:pt>
                <c:pt idx="177">
                  <c:v>44013</c:v>
                </c:pt>
                <c:pt idx="178">
                  <c:v>44044</c:v>
                </c:pt>
                <c:pt idx="179">
                  <c:v>44075</c:v>
                </c:pt>
                <c:pt idx="180">
                  <c:v>44105</c:v>
                </c:pt>
                <c:pt idx="181">
                  <c:v>44136</c:v>
                </c:pt>
                <c:pt idx="182">
                  <c:v>44166</c:v>
                </c:pt>
                <c:pt idx="183">
                  <c:v>44197</c:v>
                </c:pt>
                <c:pt idx="184">
                  <c:v>44228</c:v>
                </c:pt>
                <c:pt idx="185">
                  <c:v>44256</c:v>
                </c:pt>
                <c:pt idx="186">
                  <c:v>44287</c:v>
                </c:pt>
                <c:pt idx="187">
                  <c:v>44317</c:v>
                </c:pt>
                <c:pt idx="188">
                  <c:v>44348</c:v>
                </c:pt>
                <c:pt idx="189">
                  <c:v>44378</c:v>
                </c:pt>
                <c:pt idx="190">
                  <c:v>44409</c:v>
                </c:pt>
                <c:pt idx="191">
                  <c:v>44440</c:v>
                </c:pt>
                <c:pt idx="192">
                  <c:v>44470</c:v>
                </c:pt>
                <c:pt idx="193">
                  <c:v>44501</c:v>
                </c:pt>
                <c:pt idx="194">
                  <c:v>44531</c:v>
                </c:pt>
                <c:pt idx="195">
                  <c:v>44562</c:v>
                </c:pt>
                <c:pt idx="196">
                  <c:v>44593</c:v>
                </c:pt>
                <c:pt idx="197">
                  <c:v>44621</c:v>
                </c:pt>
                <c:pt idx="198">
                  <c:v>44652</c:v>
                </c:pt>
                <c:pt idx="199">
                  <c:v>44682</c:v>
                </c:pt>
                <c:pt idx="200">
                  <c:v>44713</c:v>
                </c:pt>
                <c:pt idx="201">
                  <c:v>44743</c:v>
                </c:pt>
                <c:pt idx="202">
                  <c:v>44774</c:v>
                </c:pt>
                <c:pt idx="203">
                  <c:v>44805</c:v>
                </c:pt>
                <c:pt idx="204">
                  <c:v>44835</c:v>
                </c:pt>
                <c:pt idx="205">
                  <c:v>44866</c:v>
                </c:pt>
                <c:pt idx="206">
                  <c:v>44896</c:v>
                </c:pt>
                <c:pt idx="207">
                  <c:v>44927</c:v>
                </c:pt>
                <c:pt idx="208">
                  <c:v>44958</c:v>
                </c:pt>
                <c:pt idx="209">
                  <c:v>44986</c:v>
                </c:pt>
                <c:pt idx="210">
                  <c:v>45017</c:v>
                </c:pt>
                <c:pt idx="211">
                  <c:v>45047</c:v>
                </c:pt>
                <c:pt idx="212">
                  <c:v>45078</c:v>
                </c:pt>
                <c:pt idx="213">
                  <c:v>45108</c:v>
                </c:pt>
                <c:pt idx="214">
                  <c:v>45139</c:v>
                </c:pt>
                <c:pt idx="215">
                  <c:v>45170</c:v>
                </c:pt>
                <c:pt idx="216">
                  <c:v>45200</c:v>
                </c:pt>
                <c:pt idx="217">
                  <c:v>45231</c:v>
                </c:pt>
                <c:pt idx="218">
                  <c:v>45261</c:v>
                </c:pt>
                <c:pt idx="219">
                  <c:v>45292</c:v>
                </c:pt>
                <c:pt idx="220">
                  <c:v>45323</c:v>
                </c:pt>
                <c:pt idx="221">
                  <c:v>45352</c:v>
                </c:pt>
                <c:pt idx="222">
                  <c:v>45383</c:v>
                </c:pt>
                <c:pt idx="223">
                  <c:v>45413</c:v>
                </c:pt>
                <c:pt idx="224">
                  <c:v>45444</c:v>
                </c:pt>
                <c:pt idx="225">
                  <c:v>45474</c:v>
                </c:pt>
                <c:pt idx="226">
                  <c:v>45505</c:v>
                </c:pt>
                <c:pt idx="227">
                  <c:v>45536</c:v>
                </c:pt>
                <c:pt idx="228">
                  <c:v>45566</c:v>
                </c:pt>
              </c:numCache>
            </c:numRef>
          </c:cat>
          <c:val>
            <c:numRef>
              <c:f>Oleopro_G4!$E$7:$IJ$7</c:f>
              <c:numCache>
                <c:formatCode>0.0</c:formatCode>
                <c:ptCount val="240"/>
                <c:pt idx="0">
                  <c:v>138.5</c:v>
                </c:pt>
                <c:pt idx="1">
                  <c:v>140.80000000000001</c:v>
                </c:pt>
                <c:pt idx="2">
                  <c:v>140</c:v>
                </c:pt>
                <c:pt idx="3">
                  <c:v>140</c:v>
                </c:pt>
                <c:pt idx="4">
                  <c:v>150</c:v>
                </c:pt>
                <c:pt idx="5">
                  <c:v>170</c:v>
                </c:pt>
                <c:pt idx="6">
                  <c:v>191.6</c:v>
                </c:pt>
                <c:pt idx="7">
                  <c:v>200</c:v>
                </c:pt>
                <c:pt idx="8">
                  <c:v>195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217</c:v>
                </c:pt>
                <c:pt idx="13">
                  <c:v>253</c:v>
                </c:pt>
                <c:pt idx="14">
                  <c:v>311</c:v>
                </c:pt>
                <c:pt idx="15">
                  <c:v>333</c:v>
                </c:pt>
                <c:pt idx="16">
                  <c:v>330</c:v>
                </c:pt>
                <c:pt idx="17">
                  <c:v>326</c:v>
                </c:pt>
                <c:pt idx="18">
                  <c:v>348</c:v>
                </c:pt>
                <c:pt idx="19">
                  <c:v>340</c:v>
                </c:pt>
                <c:pt idx="20">
                  <c:v>270</c:v>
                </c:pt>
                <c:pt idx="21">
                  <c:v>#N/A</c:v>
                </c:pt>
                <c:pt idx="22">
                  <c:v>182.5</c:v>
                </c:pt>
                <c:pt idx="23">
                  <c:v>142.5</c:v>
                </c:pt>
                <c:pt idx="24">
                  <c:v>150</c:v>
                </c:pt>
                <c:pt idx="25">
                  <c:v>158</c:v>
                </c:pt>
                <c:pt idx="26">
                  <c:v>150</c:v>
                </c:pt>
                <c:pt idx="27">
                  <c:v>137.5</c:v>
                </c:pt>
                <c:pt idx="28">
                  <c:v>121.19999999999999</c:v>
                </c:pt>
                <c:pt idx="29">
                  <c:v>120</c:v>
                </c:pt>
                <c:pt idx="30">
                  <c:v>120</c:v>
                </c:pt>
                <c:pt idx="31">
                  <c:v>137.5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181</c:v>
                </c:pt>
                <c:pt idx="36">
                  <c:v>161</c:v>
                </c:pt>
                <c:pt idx="37">
                  <c:v>155</c:v>
                </c:pt>
                <c:pt idx="38">
                  <c:v>148</c:v>
                </c:pt>
                <c:pt idx="39">
                  <c:v>156</c:v>
                </c:pt>
                <c:pt idx="40">
                  <c:v>141</c:v>
                </c:pt>
                <c:pt idx="41">
                  <c:v>150</c:v>
                </c:pt>
                <c:pt idx="42">
                  <c:v>148</c:v>
                </c:pt>
                <c:pt idx="43">
                  <c:v>163</c:v>
                </c:pt>
                <c:pt idx="44">
                  <c:v>158</c:v>
                </c:pt>
                <c:pt idx="45">
                  <c:v>#N/A</c:v>
                </c:pt>
                <c:pt idx="46">
                  <c:v>#N/A</c:v>
                </c:pt>
                <c:pt idx="47">
                  <c:v>125</c:v>
                </c:pt>
                <c:pt idx="48">
                  <c:v>128</c:v>
                </c:pt>
                <c:pt idx="49">
                  <c:v>125</c:v>
                </c:pt>
                <c:pt idx="50">
                  <c:v>111</c:v>
                </c:pt>
                <c:pt idx="51">
                  <c:v>120</c:v>
                </c:pt>
                <c:pt idx="52">
                  <c:v>117</c:v>
                </c:pt>
                <c:pt idx="53">
                  <c:v>143</c:v>
                </c:pt>
                <c:pt idx="54">
                  <c:v>176</c:v>
                </c:pt>
                <c:pt idx="55">
                  <c:v>175</c:v>
                </c:pt>
                <c:pt idx="56">
                  <c:v>187.5</c:v>
                </c:pt>
                <c:pt idx="57">
                  <c:v>#N/A</c:v>
                </c:pt>
                <c:pt idx="58">
                  <c:v>#N/A</c:v>
                </c:pt>
                <c:pt idx="59">
                  <c:v>240</c:v>
                </c:pt>
                <c:pt idx="60">
                  <c:v>245</c:v>
                </c:pt>
                <c:pt idx="61">
                  <c:v>263</c:v>
                </c:pt>
                <c:pt idx="62">
                  <c:v>272</c:v>
                </c:pt>
                <c:pt idx="63">
                  <c:v>320</c:v>
                </c:pt>
                <c:pt idx="64">
                  <c:v>317.5</c:v>
                </c:pt>
                <c:pt idx="65">
                  <c:v>323</c:v>
                </c:pt>
                <c:pt idx="66">
                  <c:v>332</c:v>
                </c:pt>
                <c:pt idx="67">
                  <c:v>342</c:v>
                </c:pt>
                <c:pt idx="68">
                  <c:v>355</c:v>
                </c:pt>
                <c:pt idx="69">
                  <c:v>#N/A</c:v>
                </c:pt>
                <c:pt idx="70">
                  <c:v>#N/A</c:v>
                </c:pt>
                <c:pt idx="71">
                  <c:v>120</c:v>
                </c:pt>
                <c:pt idx="72">
                  <c:v>106</c:v>
                </c:pt>
                <c:pt idx="73">
                  <c:v>112</c:v>
                </c:pt>
                <c:pt idx="74">
                  <c:v>115</c:v>
                </c:pt>
                <c:pt idx="75">
                  <c:v>112</c:v>
                </c:pt>
                <c:pt idx="76">
                  <c:v>118</c:v>
                </c:pt>
                <c:pt idx="77">
                  <c:v>115.39999999999999</c:v>
                </c:pt>
                <c:pt idx="78">
                  <c:v>107.5</c:v>
                </c:pt>
                <c:pt idx="79">
                  <c:v>120</c:v>
                </c:pt>
                <c:pt idx="80">
                  <c:v>130</c:v>
                </c:pt>
                <c:pt idx="81">
                  <c:v>#N/A</c:v>
                </c:pt>
                <c:pt idx="82">
                  <c:v>#N/A</c:v>
                </c:pt>
                <c:pt idx="83">
                  <c:v>280</c:v>
                </c:pt>
                <c:pt idx="84">
                  <c:v>280</c:v>
                </c:pt>
                <c:pt idx="85">
                  <c:v>335</c:v>
                </c:pt>
                <c:pt idx="86">
                  <c:v>340</c:v>
                </c:pt>
                <c:pt idx="87">
                  <c:v>334</c:v>
                </c:pt>
                <c:pt idx="88">
                  <c:v>332.5</c:v>
                </c:pt>
                <c:pt idx="89">
                  <c:v>352.5</c:v>
                </c:pt>
                <c:pt idx="90">
                  <c:v>397.5</c:v>
                </c:pt>
                <c:pt idx="91">
                  <c:v>403.8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292.5</c:v>
                </c:pt>
                <c:pt idx="96">
                  <c:v>271</c:v>
                </c:pt>
                <c:pt idx="97">
                  <c:v>261.3</c:v>
                </c:pt>
                <c:pt idx="98">
                  <c:v>250</c:v>
                </c:pt>
                <c:pt idx="99">
                  <c:v>245</c:v>
                </c:pt>
                <c:pt idx="100">
                  <c:v>225.5</c:v>
                </c:pt>
                <c:pt idx="101">
                  <c:v>232.60000000000002</c:v>
                </c:pt>
                <c:pt idx="102">
                  <c:v>232.89999999999998</c:v>
                </c:pt>
                <c:pt idx="103">
                  <c:v>230</c:v>
                </c:pt>
                <c:pt idx="104">
                  <c:v>222</c:v>
                </c:pt>
                <c:pt idx="105">
                  <c:v>#N/A</c:v>
                </c:pt>
                <c:pt idx="106">
                  <c:v>140.9</c:v>
                </c:pt>
                <c:pt idx="107">
                  <c:v>117.30000000000001</c:v>
                </c:pt>
                <c:pt idx="108">
                  <c:v>103.5</c:v>
                </c:pt>
                <c:pt idx="109">
                  <c:v>108.9</c:v>
                </c:pt>
                <c:pt idx="110">
                  <c:v>110</c:v>
                </c:pt>
                <c:pt idx="111">
                  <c:v>107.89999999999999</c:v>
                </c:pt>
                <c:pt idx="112">
                  <c:v>110</c:v>
                </c:pt>
                <c:pt idx="113">
                  <c:v>114.5</c:v>
                </c:pt>
                <c:pt idx="114">
                  <c:v>121.4</c:v>
                </c:pt>
                <c:pt idx="115">
                  <c:v>148.1</c:v>
                </c:pt>
                <c:pt idx="116">
                  <c:v>180</c:v>
                </c:pt>
                <c:pt idx="117">
                  <c:v>#N/A</c:v>
                </c:pt>
                <c:pt idx="118">
                  <c:v>#N/A</c:v>
                </c:pt>
                <c:pt idx="119">
                  <c:v>315.3</c:v>
                </c:pt>
                <c:pt idx="120">
                  <c:v>285.89999999999998</c:v>
                </c:pt>
                <c:pt idx="121">
                  <c:v>276.3</c:v>
                </c:pt>
                <c:pt idx="122">
                  <c:v>282.3</c:v>
                </c:pt>
                <c:pt idx="123">
                  <c:v>283.5</c:v>
                </c:pt>
                <c:pt idx="124">
                  <c:v>276.2</c:v>
                </c:pt>
                <c:pt idx="125">
                  <c:v>292.7</c:v>
                </c:pt>
                <c:pt idx="126">
                  <c:v>310.5</c:v>
                </c:pt>
                <c:pt idx="127">
                  <c:v>326.2</c:v>
                </c:pt>
                <c:pt idx="128">
                  <c:v>#N/A</c:v>
                </c:pt>
                <c:pt idx="129">
                  <c:v>#N/A</c:v>
                </c:pt>
                <c:pt idx="130">
                  <c:v>360</c:v>
                </c:pt>
                <c:pt idx="131">
                  <c:v>335.7</c:v>
                </c:pt>
                <c:pt idx="132">
                  <c:v>345</c:v>
                </c:pt>
                <c:pt idx="133">
                  <c:v>353</c:v>
                </c:pt>
                <c:pt idx="134">
                  <c:v>344.52380949999997</c:v>
                </c:pt>
                <c:pt idx="135">
                  <c:v>345</c:v>
                </c:pt>
                <c:pt idx="136">
                  <c:v>344.79999999999995</c:v>
                </c:pt>
                <c:pt idx="137">
                  <c:v>340</c:v>
                </c:pt>
                <c:pt idx="138">
                  <c:v>340</c:v>
                </c:pt>
                <c:pt idx="139">
                  <c:v>345.3</c:v>
                </c:pt>
                <c:pt idx="140">
                  <c:v>350</c:v>
                </c:pt>
                <c:pt idx="141">
                  <c:v>#N/A</c:v>
                </c:pt>
                <c:pt idx="142">
                  <c:v>#N/A</c:v>
                </c:pt>
                <c:pt idx="143">
                  <c:v>181</c:v>
                </c:pt>
                <c:pt idx="144">
                  <c:v>190</c:v>
                </c:pt>
                <c:pt idx="145">
                  <c:v>186.9</c:v>
                </c:pt>
                <c:pt idx="146">
                  <c:v>185</c:v>
                </c:pt>
                <c:pt idx="147">
                  <c:v>180</c:v>
                </c:pt>
                <c:pt idx="148">
                  <c:v>166.5</c:v>
                </c:pt>
                <c:pt idx="149">
                  <c:v>168.2</c:v>
                </c:pt>
                <c:pt idx="150">
                  <c:v>173.70000000000002</c:v>
                </c:pt>
                <c:pt idx="151">
                  <c:v>187.60000000000002</c:v>
                </c:pt>
                <c:pt idx="152">
                  <c:v>198.79999999999998</c:v>
                </c:pt>
                <c:pt idx="153">
                  <c:v>#N/A</c:v>
                </c:pt>
                <c:pt idx="154">
                  <c:v>#N/A</c:v>
                </c:pt>
                <c:pt idx="155">
                  <c:v>412.1</c:v>
                </c:pt>
                <c:pt idx="156">
                  <c:v>394</c:v>
                </c:pt>
                <c:pt idx="157">
                  <c:v>390</c:v>
                </c:pt>
                <c:pt idx="158">
                  <c:v>390</c:v>
                </c:pt>
                <c:pt idx="159">
                  <c:v>397.29999999999995</c:v>
                </c:pt>
                <c:pt idx="160">
                  <c:v>400.3</c:v>
                </c:pt>
                <c:pt idx="161">
                  <c:v>417.59999999999997</c:v>
                </c:pt>
                <c:pt idx="162">
                  <c:v>423.5</c:v>
                </c:pt>
                <c:pt idx="163">
                  <c:v>464.20000000000005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373.5</c:v>
                </c:pt>
                <c:pt idx="168">
                  <c:v>337.5</c:v>
                </c:pt>
                <c:pt idx="169">
                  <c:v>333.7</c:v>
                </c:pt>
                <c:pt idx="170">
                  <c:v>330</c:v>
                </c:pt>
                <c:pt idx="171">
                  <c:v>328.2</c:v>
                </c:pt>
                <c:pt idx="172">
                  <c:v>320</c:v>
                </c:pt>
                <c:pt idx="173">
                  <c:v>313.8</c:v>
                </c:pt>
                <c:pt idx="174">
                  <c:v>329</c:v>
                </c:pt>
                <c:pt idx="175">
                  <c:v>330</c:v>
                </c:pt>
                <c:pt idx="176">
                  <c:v>330</c:v>
                </c:pt>
                <c:pt idx="177">
                  <c:v>#N/A</c:v>
                </c:pt>
                <c:pt idx="178">
                  <c:v>#N/A</c:v>
                </c:pt>
                <c:pt idx="179">
                  <c:v>268.60000000000002</c:v>
                </c:pt>
                <c:pt idx="180">
                  <c:v>270</c:v>
                </c:pt>
                <c:pt idx="181">
                  <c:v>252</c:v>
                </c:pt>
                <c:pt idx="182">
                  <c:v>250</c:v>
                </c:pt>
                <c:pt idx="183">
                  <c:v>240.5</c:v>
                </c:pt>
                <c:pt idx="184">
                  <c:v>231.5</c:v>
                </c:pt>
                <c:pt idx="185">
                  <c:v>231.1</c:v>
                </c:pt>
                <c:pt idx="186">
                  <c:v>230</c:v>
                </c:pt>
                <c:pt idx="187">
                  <c:v>230</c:v>
                </c:pt>
                <c:pt idx="188">
                  <c:v>232.3</c:v>
                </c:pt>
                <c:pt idx="189">
                  <c:v>#N/A</c:v>
                </c:pt>
                <c:pt idx="190">
                  <c:v>#N/A</c:v>
                </c:pt>
                <c:pt idx="191">
                  <c:v>328.40000000000003</c:v>
                </c:pt>
                <c:pt idx="192">
                  <c:v>311.70000000000005</c:v>
                </c:pt>
                <c:pt idx="193">
                  <c:v>301.10000000000002</c:v>
                </c:pt>
                <c:pt idx="194">
                  <c:v>300</c:v>
                </c:pt>
                <c:pt idx="195">
                  <c:v>302</c:v>
                </c:pt>
                <c:pt idx="196">
                  <c:v>308</c:v>
                </c:pt>
                <c:pt idx="197">
                  <c:v>310</c:v>
                </c:pt>
                <c:pt idx="198">
                  <c:v>312</c:v>
                </c:pt>
                <c:pt idx="199">
                  <c:v>326</c:v>
                </c:pt>
                <c:pt idx="200">
                  <c:v>330</c:v>
                </c:pt>
                <c:pt idx="201">
                  <c:v>#N/A</c:v>
                </c:pt>
                <c:pt idx="202">
                  <c:v>#N/A</c:v>
                </c:pt>
                <c:pt idx="203">
                  <c:v>434.29</c:v>
                </c:pt>
                <c:pt idx="204">
                  <c:v>441.58000000000004</c:v>
                </c:pt>
                <c:pt idx="205">
                  <c:v>449.38</c:v>
                </c:pt>
                <c:pt idx="206">
                  <c:v>450</c:v>
                </c:pt>
                <c:pt idx="207">
                  <c:v>453.84615384615404</c:v>
                </c:pt>
                <c:pt idx="208">
                  <c:v>461.81818181818198</c:v>
                </c:pt>
                <c:pt idx="209">
                  <c:v>490</c:v>
                </c:pt>
                <c:pt idx="210">
                  <c:v>527.5</c:v>
                </c:pt>
                <c:pt idx="211">
                  <c:v>570</c:v>
                </c:pt>
                <c:pt idx="212">
                  <c:v>580</c:v>
                </c:pt>
                <c:pt idx="213">
                  <c:v>#N/A</c:v>
                </c:pt>
                <c:pt idx="214">
                  <c:v>#N/A</c:v>
                </c:pt>
                <c:pt idx="215">
                  <c:v>555</c:v>
                </c:pt>
                <c:pt idx="216">
                  <c:v>503.33333333333303</c:v>
                </c:pt>
                <c:pt idx="217">
                  <c:v>483.84615384615404</c:v>
                </c:pt>
                <c:pt idx="218">
                  <c:v>504.444444444444</c:v>
                </c:pt>
                <c:pt idx="219">
                  <c:v>519</c:v>
                </c:pt>
                <c:pt idx="220">
                  <c:v>545.83333333333303</c:v>
                </c:pt>
                <c:pt idx="221">
                  <c:v>559</c:v>
                </c:pt>
                <c:pt idx="222">
                  <c:v>566.15384615384596</c:v>
                </c:pt>
                <c:pt idx="223">
                  <c:v>587</c:v>
                </c:pt>
                <c:pt idx="224">
                  <c:v>635.71</c:v>
                </c:pt>
                <c:pt idx="225">
                  <c:v>#N/A</c:v>
                </c:pt>
                <c:pt idx="226">
                  <c:v>#N/A</c:v>
                </c:pt>
                <c:pt idx="227">
                  <c:v>503.75</c:v>
                </c:pt>
                <c:pt idx="228">
                  <c:v>484.66999999999996</c:v>
                </c:pt>
                <c:pt idx="229">
                  <c:v>470</c:v>
                </c:pt>
                <c:pt idx="230">
                  <c:v>470</c:v>
                </c:pt>
                <c:pt idx="231">
                  <c:v>475.45000000000005</c:v>
                </c:pt>
                <c:pt idx="232">
                  <c:v>485</c:v>
                </c:pt>
                <c:pt idx="233">
                  <c:v>473.33</c:v>
                </c:pt>
                <c:pt idx="234">
                  <c:v>418.57</c:v>
                </c:pt>
                <c:pt idx="235">
                  <c:v>410</c:v>
                </c:pt>
                <c:pt idx="236">
                  <c:v>400.91</c:v>
                </c:pt>
                <c:pt idx="239">
                  <c:v>306.67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3B-4E61-870F-DB1EC011C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507187375"/>
        <c:scaling>
          <c:orientation val="minMax"/>
          <c:max val="45901"/>
          <c:min val="38596"/>
        </c:scaling>
        <c:delete val="0"/>
        <c:axPos val="b"/>
        <c:numFmt formatCode="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  <c:majorUnit val="12"/>
        <c:majorTimeUnit val="months"/>
        <c:minorUnit val="13"/>
        <c:minorTimeUnit val="days"/>
      </c:date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tx2">
                  <a:lumMod val="20000"/>
                  <a:lumOff val="80000"/>
                </a:schemeClr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Cours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507187375"/>
        <c:crosses val="autoZero"/>
        <c:crossBetween val="midCat"/>
        <c:majorUnit val="180"/>
      </c:valAx>
      <c:dateAx>
        <c:axId val="3"/>
        <c:scaling>
          <c:orientation val="minMax"/>
        </c:scaling>
        <c:delete val="1"/>
        <c:axPos val="b"/>
        <c:numFmt formatCode="mm/yy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ax val="600"/>
          <c:min val="0"/>
        </c:scaling>
        <c:delete val="1"/>
        <c:axPos val="r"/>
        <c:numFmt formatCode="#,##0" sourceLinked="0"/>
        <c:majorTickMark val="out"/>
        <c:minorTickMark val="none"/>
        <c:tickLblPos val="nextTo"/>
        <c:crossAx val="3"/>
        <c:crosses val="max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3.3817511941442099E-3"/>
          <c:y val="0.80942708692025744"/>
          <c:w val="0.98030963520864245"/>
          <c:h val="0.127908909345515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43715071673733091"/>
          <c:y val="3.35050111618609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70386634363011"/>
          <c:y val="0.17390143666252245"/>
          <c:w val="0.81720876236624251"/>
          <c:h val="0.59404638477129856"/>
        </c:manualLayout>
      </c:layout>
      <c:barChart>
        <c:barDir val="col"/>
        <c:grouping val="clustered"/>
        <c:varyColors val="0"/>
        <c:ser>
          <c:idx val="9"/>
          <c:order val="0"/>
          <c:tx>
            <c:strRef>
              <c:f>Fruits_G1!$A$10</c:f>
              <c:strCache>
                <c:ptCount val="1"/>
                <c:pt idx="0">
                  <c:v>Abricot</c:v>
                </c:pt>
              </c:strCache>
            </c:strRef>
          </c:tx>
          <c:spPr>
            <a:solidFill>
              <a:srgbClr val="FFC000"/>
            </a:solidFill>
            <a:ln w="25400">
              <a:noFill/>
            </a:ln>
          </c:spPr>
          <c:invertIfNegative val="0"/>
          <c:cat>
            <c:strRef>
              <c:f>Fruits_G1!$B$7:$J$7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Fruits_G1!$B$10:$J$10</c:f>
              <c:numCache>
                <c:formatCode>0</c:formatCode>
                <c:ptCount val="9"/>
                <c:pt idx="0">
                  <c:v>157.06319999999999</c:v>
                </c:pt>
                <c:pt idx="1">
                  <c:v>111.1854</c:v>
                </c:pt>
                <c:pt idx="2">
                  <c:v>136.75550000000001</c:v>
                </c:pt>
                <c:pt idx="3">
                  <c:v>85.260199999999998</c:v>
                </c:pt>
                <c:pt idx="4">
                  <c:v>54.587900000000005</c:v>
                </c:pt>
                <c:pt idx="5">
                  <c:v>128.0838</c:v>
                </c:pt>
                <c:pt idx="6">
                  <c:v>127.7848</c:v>
                </c:pt>
                <c:pt idx="7">
                  <c:v>82.762500000000003</c:v>
                </c:pt>
                <c:pt idx="8">
                  <c:v>102.48509855631481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22-4A1D-B6A0-1933093293BB}"/>
            </c:ext>
          </c:extLst>
        </c:ser>
        <c:ser>
          <c:idx val="7"/>
          <c:order val="1"/>
          <c:tx>
            <c:strRef>
              <c:f>Fruits_G1!$A$9</c:f>
              <c:strCache>
                <c:ptCount val="1"/>
                <c:pt idx="0">
                  <c:v>Pêche, nectarine et pavie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strRef>
              <c:f>Fruits_G1!$B$7:$J$7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Fruits_G1!$B$9:$J$9</c:f>
              <c:numCache>
                <c:formatCode>0</c:formatCode>
                <c:ptCount val="9"/>
                <c:pt idx="0">
                  <c:v>272.29840000000002</c:v>
                </c:pt>
                <c:pt idx="1">
                  <c:v>232.02709999999999</c:v>
                </c:pt>
                <c:pt idx="2">
                  <c:v>256.72800000000001</c:v>
                </c:pt>
                <c:pt idx="3">
                  <c:v>232.71050000000002</c:v>
                </c:pt>
                <c:pt idx="4">
                  <c:v>172.78700000000003</c:v>
                </c:pt>
                <c:pt idx="5">
                  <c:v>230.8313</c:v>
                </c:pt>
                <c:pt idx="6">
                  <c:v>222.62570000000002</c:v>
                </c:pt>
                <c:pt idx="7">
                  <c:v>236.55530000000002</c:v>
                </c:pt>
                <c:pt idx="8">
                  <c:v>216.86044063530119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22-4A1D-B6A0-1933093293BB}"/>
            </c:ext>
          </c:extLst>
        </c:ser>
        <c:ser>
          <c:idx val="3"/>
          <c:order val="2"/>
          <c:tx>
            <c:strRef>
              <c:f>Fruits_G1!$A$8</c:f>
              <c:strCache>
                <c:ptCount val="1"/>
                <c:pt idx="0">
                  <c:v>Cerise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Fruits_G1!$B$7:$J$7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Fruits_G1!$B$8:$J$8</c:f>
              <c:numCache>
                <c:formatCode>0</c:formatCode>
                <c:ptCount val="9"/>
                <c:pt idx="0">
                  <c:v>39.081000000000003</c:v>
                </c:pt>
                <c:pt idx="1">
                  <c:v>32.086599999999997</c:v>
                </c:pt>
                <c:pt idx="2">
                  <c:v>33.698799999999999</c:v>
                </c:pt>
                <c:pt idx="3">
                  <c:v>34.710300000000004</c:v>
                </c:pt>
                <c:pt idx="4">
                  <c:v>12.945700000000002</c:v>
                </c:pt>
                <c:pt idx="5">
                  <c:v>35.083800000000004</c:v>
                </c:pt>
                <c:pt idx="6">
                  <c:v>32.041600000000003</c:v>
                </c:pt>
                <c:pt idx="7">
                  <c:v>30.997300000000003</c:v>
                </c:pt>
                <c:pt idx="8">
                  <c:v>31.802751839567737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22-4A1D-B6A0-193309329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0771272"/>
        <c:axId val="1"/>
      </c:barChart>
      <c:catAx>
        <c:axId val="30077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/>
                  <a:t>Millier de tonnes</a:t>
                </a:r>
              </a:p>
            </c:rich>
          </c:tx>
          <c:layout>
            <c:manualLayout>
              <c:xMode val="edge"/>
              <c:yMode val="edge"/>
              <c:x val="1.1818342418736119E-2"/>
              <c:y val="0.2479517284538720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00771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5110488592772057"/>
          <c:y val="0.89279270696145185"/>
          <c:w val="0.74480996365838892"/>
          <c:h val="0.1049468994311654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31501561057984961"/>
          <c:y val="2.1220007073583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199501246882792"/>
          <c:y val="0.16312113226234298"/>
          <c:w val="0.61596009975062349"/>
          <c:h val="0.574470074489121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Fruits_G2!$A$8</c:f>
              <c:strCache>
                <c:ptCount val="1"/>
                <c:pt idx="0">
                  <c:v>Fraise</c:v>
                </c:pt>
              </c:strCache>
            </c:strRef>
          </c:tx>
          <c:spPr>
            <a:solidFill>
              <a:srgbClr val="FF3399"/>
            </a:solidFill>
            <a:ln w="25400">
              <a:noFill/>
            </a:ln>
          </c:spPr>
          <c:invertIfNegative val="0"/>
          <c:cat>
            <c:strRef>
              <c:f>Fruits_G2!$B$7:$J$7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Fruits_G2!$B$8:$J$8</c:f>
              <c:numCache>
                <c:formatCode>0</c:formatCode>
                <c:ptCount val="9"/>
                <c:pt idx="0">
                  <c:v>62.594117300440303</c:v>
                </c:pt>
                <c:pt idx="1">
                  <c:v>62.090225394588799</c:v>
                </c:pt>
                <c:pt idx="2">
                  <c:v>69.855899999999991</c:v>
                </c:pt>
                <c:pt idx="3">
                  <c:v>72.745399999999989</c:v>
                </c:pt>
                <c:pt idx="4">
                  <c:v>69.729600000000005</c:v>
                </c:pt>
                <c:pt idx="5">
                  <c:v>71.61630000000001</c:v>
                </c:pt>
                <c:pt idx="6">
                  <c:v>71.511700000000005</c:v>
                </c:pt>
                <c:pt idx="7">
                  <c:v>71.359100000000012</c:v>
                </c:pt>
                <c:pt idx="8">
                  <c:v>70.233601108364809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64-4D7D-8F50-3ED99728AA7A}"/>
            </c:ext>
          </c:extLst>
        </c:ser>
        <c:ser>
          <c:idx val="1"/>
          <c:order val="1"/>
          <c:tx>
            <c:strRef>
              <c:f>Fruits_G2!$A$9</c:f>
              <c:strCache>
                <c:ptCount val="1"/>
                <c:pt idx="0">
                  <c:v>Poire de table</c:v>
                </c:pt>
              </c:strCache>
            </c:strRef>
          </c:tx>
          <c:spPr>
            <a:solidFill>
              <a:srgbClr val="808000"/>
            </a:solidFill>
            <a:ln w="25400">
              <a:noFill/>
            </a:ln>
          </c:spPr>
          <c:invertIfNegative val="0"/>
          <c:cat>
            <c:strRef>
              <c:f>Fruits_G2!$B$7:$J$7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Fruits_G2!$B$9:$J$9</c:f>
              <c:numCache>
                <c:formatCode>0</c:formatCode>
                <c:ptCount val="9"/>
                <c:pt idx="0">
                  <c:v>140.66300000000001</c:v>
                </c:pt>
                <c:pt idx="1">
                  <c:v>141.5847</c:v>
                </c:pt>
                <c:pt idx="2">
                  <c:v>134.3571</c:v>
                </c:pt>
                <c:pt idx="3">
                  <c:v>150.66299999999998</c:v>
                </c:pt>
                <c:pt idx="4">
                  <c:v>69.073100000000011</c:v>
                </c:pt>
                <c:pt idx="5">
                  <c:v>142.56900000000002</c:v>
                </c:pt>
                <c:pt idx="6">
                  <c:v>128.245</c:v>
                </c:pt>
                <c:pt idx="7">
                  <c:v>151.87469999999999</c:v>
                </c:pt>
                <c:pt idx="8">
                  <c:v>153.78232117424332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64-4D7D-8F50-3ED99728A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0777176"/>
        <c:axId val="1"/>
      </c:barChart>
      <c:catAx>
        <c:axId val="300777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2468827930174564E-2"/>
              <c:y val="0.911350496081606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4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</a:t>
                </a:r>
                <a:r>
                  <a:rPr lang="fr-FR" baseline="0"/>
                  <a:t> de tonnes</a:t>
                </a:r>
                <a:endParaRPr lang="fr-FR"/>
              </a:p>
            </c:rich>
          </c:tx>
          <c:layout>
            <c:manualLayout>
              <c:xMode val="edge"/>
              <c:yMode val="edge"/>
              <c:x val="5.3219706638914531E-2"/>
              <c:y val="0.260868561642560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007771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603857809544381"/>
          <c:y val="0.83201355149755218"/>
          <c:w val="0.71417388287810657"/>
          <c:h val="5.4511271197483294E-2"/>
        </c:manualLayout>
      </c:layout>
      <c:overlay val="0"/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Production en poids</a:t>
            </a:r>
          </a:p>
        </c:rich>
      </c:tx>
      <c:layout>
        <c:manualLayout>
          <c:xMode val="edge"/>
          <c:yMode val="edge"/>
          <c:x val="0.31501561057984961"/>
          <c:y val="2.1220007073583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199501246882792"/>
          <c:y val="0.16312113226234298"/>
          <c:w val="0.61596009975062349"/>
          <c:h val="0.574470074489121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Fruits_G3!$A$8</c:f>
              <c:strCache>
                <c:ptCount val="1"/>
                <c:pt idx="0">
                  <c:v>Pomme de table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Fruits_G3!$B$7:$J$7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Fruits_G3!$B$8:$J$8</c:f>
              <c:numCache>
                <c:formatCode>0</c:formatCode>
                <c:ptCount val="9"/>
                <c:pt idx="0">
                  <c:v>1520.0754999999999</c:v>
                </c:pt>
                <c:pt idx="1">
                  <c:v>1536.6676</c:v>
                </c:pt>
                <c:pt idx="2">
                  <c:v>1624.9491</c:v>
                </c:pt>
                <c:pt idx="3">
                  <c:v>1417.4583</c:v>
                </c:pt>
                <c:pt idx="4">
                  <c:v>1316.4332000000002</c:v>
                </c:pt>
                <c:pt idx="5">
                  <c:v>1433.7236</c:v>
                </c:pt>
                <c:pt idx="6">
                  <c:v>1567.4567000000002</c:v>
                </c:pt>
                <c:pt idx="7">
                  <c:v>1627.2517</c:v>
                </c:pt>
                <c:pt idx="8">
                  <c:v>1591.4138813363143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34-4B99-B97E-9CBC68F6C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00"/>
        <c:axId val="300777176"/>
        <c:axId val="1"/>
      </c:barChart>
      <c:catAx>
        <c:axId val="300777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2468827930174564E-2"/>
              <c:y val="0.911350496081606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0"/>
          <c:min val="5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baseline="0"/>
                  <a:t>Millier de tonnes</a:t>
                </a:r>
                <a:endParaRPr lang="fr-FR"/>
              </a:p>
            </c:rich>
          </c:tx>
          <c:layout>
            <c:manualLayout>
              <c:xMode val="edge"/>
              <c:yMode val="edge"/>
              <c:x val="2.3294519606495572E-2"/>
              <c:y val="0.270324826417974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007771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7680798004987534"/>
          <c:y val="0.86170510601068484"/>
          <c:w val="0.6882793017456359"/>
          <c:h val="7.80145566910519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84189723320157"/>
          <c:y val="9.8958584998029064E-2"/>
          <c:w val="0.76877470355731226"/>
          <c:h val="0.62181394736651641"/>
        </c:manualLayout>
      </c:layout>
      <c:lineChart>
        <c:grouping val="standard"/>
        <c:varyColors val="0"/>
        <c:ser>
          <c:idx val="0"/>
          <c:order val="0"/>
          <c:tx>
            <c:strRef>
              <c:f>Fruits_G4!$A$6</c:f>
              <c:strCache>
                <c:ptCount val="1"/>
                <c:pt idx="0">
                  <c:v>2025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Fruits_G4!$B$5:$M$5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Fruits_G4!$B$6:$M$6</c:f>
              <c:numCache>
                <c:formatCode>General</c:formatCode>
                <c:ptCount val="12"/>
                <c:pt idx="0">
                  <c:v>118.13398260167401</c:v>
                </c:pt>
                <c:pt idx="1">
                  <c:v>117.84677321117</c:v>
                </c:pt>
                <c:pt idx="2">
                  <c:v>126.412063961429</c:v>
                </c:pt>
                <c:pt idx="3">
                  <c:v>120.570857473712</c:v>
                </c:pt>
                <c:pt idx="4">
                  <c:v>115.99559001295</c:v>
                </c:pt>
                <c:pt idx="5">
                  <c:v>114.67599194277101</c:v>
                </c:pt>
                <c:pt idx="6">
                  <c:v>113.705661859537</c:v>
                </c:pt>
                <c:pt idx="7">
                  <c:v>119.389083219062</c:v>
                </c:pt>
                <c:pt idx="8">
                  <c:v>117.098259228336</c:v>
                </c:pt>
                <c:pt idx="9">
                  <c:v>114.023159147774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31-4516-BB2E-EE5B934E86E4}"/>
            </c:ext>
          </c:extLst>
        </c:ser>
        <c:ser>
          <c:idx val="1"/>
          <c:order val="1"/>
          <c:tx>
            <c:strRef>
              <c:f>Fruits_G4!$A$7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Fruits_G4!$B$5:$M$5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Fruits_G4!$B$7:$M$7</c:f>
              <c:numCache>
                <c:formatCode>General</c:formatCode>
                <c:ptCount val="12"/>
                <c:pt idx="0">
                  <c:v>116.11440962534699</c:v>
                </c:pt>
                <c:pt idx="1">
                  <c:v>115.158255919067</c:v>
                </c:pt>
                <c:pt idx="2">
                  <c:v>121.109662273723</c:v>
                </c:pt>
                <c:pt idx="3">
                  <c:v>117.47982007415401</c:v>
                </c:pt>
                <c:pt idx="4">
                  <c:v>120.670302933277</c:v>
                </c:pt>
                <c:pt idx="5">
                  <c:v>111.00255607775</c:v>
                </c:pt>
                <c:pt idx="6">
                  <c:v>101.005314030593</c:v>
                </c:pt>
                <c:pt idx="7">
                  <c:v>117.07506527831301</c:v>
                </c:pt>
                <c:pt idx="8">
                  <c:v>120.94419849716699</c:v>
                </c:pt>
                <c:pt idx="9">
                  <c:v>121.359765350278</c:v>
                </c:pt>
                <c:pt idx="10">
                  <c:v>117.417422696046</c:v>
                </c:pt>
                <c:pt idx="11">
                  <c:v>114.542468379962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31-4516-BB2E-EE5B934E86E4}"/>
            </c:ext>
          </c:extLst>
        </c:ser>
        <c:ser>
          <c:idx val="2"/>
          <c:order val="2"/>
          <c:tx>
            <c:strRef>
              <c:f>Fruits_G4!$A$8</c:f>
              <c:strCache>
                <c:ptCount val="1"/>
                <c:pt idx="0">
                  <c:v>Moy 2020-2024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ysDash"/>
            </a:ln>
          </c:spPr>
          <c:marker>
            <c:symbol val="none"/>
          </c:marker>
          <c:dPt>
            <c:idx val="5"/>
            <c:bubble3D val="0"/>
            <c:spPr>
              <a:ln w="3175">
                <a:solidFill>
                  <a:srgbClr val="FF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31-4516-BB2E-EE5B934E86E4}"/>
              </c:ext>
            </c:extLst>
          </c:dPt>
          <c:cat>
            <c:strRef>
              <c:f>Fruits_G4!$B$5:$M$5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Fruits_G4!$B$8:$M$8</c:f>
              <c:numCache>
                <c:formatCode>General</c:formatCode>
                <c:ptCount val="12"/>
                <c:pt idx="0">
                  <c:v>105.94738324588566</c:v>
                </c:pt>
                <c:pt idx="1">
                  <c:v>106.0772892230503</c:v>
                </c:pt>
                <c:pt idx="2">
                  <c:v>111.36022562043036</c:v>
                </c:pt>
                <c:pt idx="3">
                  <c:v>109.4173804966822</c:v>
                </c:pt>
                <c:pt idx="4">
                  <c:v>108.41145937412325</c:v>
                </c:pt>
                <c:pt idx="5">
                  <c:v>110.2841963234608</c:v>
                </c:pt>
                <c:pt idx="6">
                  <c:v>104.10138528728308</c:v>
                </c:pt>
                <c:pt idx="7">
                  <c:v>115.11142826525197</c:v>
                </c:pt>
                <c:pt idx="8">
                  <c:v>114.02757154620181</c:v>
                </c:pt>
                <c:pt idx="9">
                  <c:v>112.344957046226</c:v>
                </c:pt>
                <c:pt idx="10">
                  <c:v>109.56171456718</c:v>
                </c:pt>
                <c:pt idx="11">
                  <c:v>108.43981605200079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431-4516-BB2E-EE5B934E8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349712"/>
        <c:axId val="1"/>
      </c:lineChart>
      <c:catAx>
        <c:axId val="300349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/>
                  <a:t>Sources : Agreste, Insee</a:t>
                </a:r>
              </a:p>
            </c:rich>
          </c:tx>
          <c:layout>
            <c:manualLayout>
              <c:xMode val="edge"/>
              <c:yMode val="edge"/>
              <c:x val="9.8814479873184161E-3"/>
              <c:y val="0.919273147122594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9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1000"/>
                  <a:t>Indice des prix à la production 
base 100 en 2015</a:t>
                </a:r>
              </a:p>
            </c:rich>
          </c:tx>
          <c:layout>
            <c:manualLayout>
              <c:xMode val="edge"/>
              <c:yMode val="edge"/>
              <c:x val="1.1857696005821055E-2"/>
              <c:y val="0.2369798148632955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003497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2010653425608759"/>
          <c:y val="0.8345559329612412"/>
          <c:w val="0.5928854239754684"/>
          <c:h val="9.37503272448999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sz="1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Production en</a:t>
            </a:r>
            <a:r>
              <a:rPr lang="fr-FR" sz="10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poids</a:t>
            </a:r>
            <a:endParaRPr lang="fr-FR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7481592688617649"/>
          <c:y val="2.91971175828975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22540027362338"/>
          <c:y val="0.10543403571601907"/>
          <c:w val="0.8326120307800341"/>
          <c:h val="0.60619576629022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Legumes_G1!$B$7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Legumes_G1!$A$8:$A$16</c15:sqref>
                  </c15:fullRef>
                </c:ext>
              </c:extLst>
              <c:f>(Legumes_G1!$A$8:$A$9,Legumes_G1!$A$11:$A$12,Legumes_G1!$A$14,Legumes_G1!$A$16)</c:f>
              <c:strCache>
                <c:ptCount val="6"/>
                <c:pt idx="0">
                  <c:v>Endive (chicons)</c:v>
                </c:pt>
                <c:pt idx="1">
                  <c:v>Courgette</c:v>
                </c:pt>
                <c:pt idx="2">
                  <c:v>Poireau </c:v>
                </c:pt>
                <c:pt idx="3">
                  <c:v>Concombre</c:v>
                </c:pt>
                <c:pt idx="4">
                  <c:v>Melon</c:v>
                </c:pt>
                <c:pt idx="5">
                  <c:v>Tomate en frais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Legumes_G1!$B$8:$B$16</c15:sqref>
                  </c15:fullRef>
                </c:ext>
              </c:extLst>
              <c:f>(Legumes_G1!$B$8:$B$9,Legumes_G1!$B$11:$B$12,Legumes_G1!$B$14,Legumes_G1!$B$16)</c:f>
              <c:numCache>
                <c:formatCode>0</c:formatCode>
                <c:ptCount val="6"/>
                <c:pt idx="0" formatCode="#,##0">
                  <c:v>107.3887</c:v>
                </c:pt>
                <c:pt idx="1">
                  <c:v>148.5247</c:v>
                </c:pt>
                <c:pt idx="2" formatCode="#,##0">
                  <c:v>175.40520000000001</c:v>
                </c:pt>
                <c:pt idx="3">
                  <c:v>173.15170000000001</c:v>
                </c:pt>
                <c:pt idx="4">
                  <c:v>310.85899999999998</c:v>
                </c:pt>
                <c:pt idx="5">
                  <c:v>452.46100000000001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A-44BC-B3EA-84644EF02595}"/>
            </c:ext>
          </c:extLst>
        </c:ser>
        <c:ser>
          <c:idx val="1"/>
          <c:order val="1"/>
          <c:tx>
            <c:strRef>
              <c:f>Legumes_G1!$C$7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Legumes_G1!$A$8:$A$16</c15:sqref>
                  </c15:fullRef>
                </c:ext>
              </c:extLst>
              <c:f>(Legumes_G1!$A$8:$A$9,Legumes_G1!$A$11:$A$12,Legumes_G1!$A$14,Legumes_G1!$A$16)</c:f>
              <c:strCache>
                <c:ptCount val="6"/>
                <c:pt idx="0">
                  <c:v>Endive (chicons)</c:v>
                </c:pt>
                <c:pt idx="1">
                  <c:v>Courgette</c:v>
                </c:pt>
                <c:pt idx="2">
                  <c:v>Poireau </c:v>
                </c:pt>
                <c:pt idx="3">
                  <c:v>Concombre</c:v>
                </c:pt>
                <c:pt idx="4">
                  <c:v>Melon</c:v>
                </c:pt>
                <c:pt idx="5">
                  <c:v>Tomate en frais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Legumes_G1!$C$8:$C$16</c15:sqref>
                  </c15:fullRef>
                </c:ext>
              </c:extLst>
              <c:f>(Legumes_G1!$C$8:$C$9,Legumes_G1!$C$11:$C$12,Legumes_G1!$C$14,Legumes_G1!$C$16)</c:f>
              <c:numCache>
                <c:formatCode>0</c:formatCode>
                <c:ptCount val="6"/>
                <c:pt idx="0" formatCode="#,##0">
                  <c:v>129.09569999999999</c:v>
                </c:pt>
                <c:pt idx="1">
                  <c:v>143.85659999999999</c:v>
                </c:pt>
                <c:pt idx="2" formatCode="#,##0">
                  <c:v>160.73490000000001</c:v>
                </c:pt>
                <c:pt idx="3">
                  <c:v>170.43199999999999</c:v>
                </c:pt>
                <c:pt idx="4">
                  <c:v>311.9366</c:v>
                </c:pt>
                <c:pt idx="5">
                  <c:v>508.67529999999999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DA-44BC-B3EA-84644EF02595}"/>
            </c:ext>
          </c:extLst>
        </c:ser>
        <c:ser>
          <c:idx val="2"/>
          <c:order val="2"/>
          <c:tx>
            <c:strRef>
              <c:f>Legumes_G1!$D$7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Legumes_G1!$A$8:$A$16</c15:sqref>
                  </c15:fullRef>
                </c:ext>
              </c:extLst>
              <c:f>(Legumes_G1!$A$8:$A$9,Legumes_G1!$A$11:$A$12,Legumes_G1!$A$14,Legumes_G1!$A$16)</c:f>
              <c:strCache>
                <c:ptCount val="6"/>
                <c:pt idx="0">
                  <c:v>Endive (chicons)</c:v>
                </c:pt>
                <c:pt idx="1">
                  <c:v>Courgette</c:v>
                </c:pt>
                <c:pt idx="2">
                  <c:v>Poireau </c:v>
                </c:pt>
                <c:pt idx="3">
                  <c:v>Concombre</c:v>
                </c:pt>
                <c:pt idx="4">
                  <c:v>Melon</c:v>
                </c:pt>
                <c:pt idx="5">
                  <c:v>Tomate en frais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Legumes_G1!$D$8:$D$16</c15:sqref>
                  </c15:fullRef>
                </c:ext>
              </c:extLst>
              <c:f>(Legumes_G1!$D$8:$D$9,Legumes_G1!$D$11:$D$12,Legumes_G1!$D$14,Legumes_G1!$D$16)</c:f>
              <c:numCache>
                <c:formatCode>0</c:formatCode>
                <c:ptCount val="6"/>
                <c:pt idx="1">
                  <c:v>129.80000000000001</c:v>
                </c:pt>
                <c:pt idx="2" formatCode="#,##0">
                  <c:v>152.1</c:v>
                </c:pt>
                <c:pt idx="3">
                  <c:v>187.4</c:v>
                </c:pt>
                <c:pt idx="4">
                  <c:v>324.8</c:v>
                </c:pt>
                <c:pt idx="5">
                  <c:v>504.3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DA-44BC-B3EA-84644EF02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6838608"/>
        <c:axId val="416515216"/>
      </c:barChart>
      <c:catAx>
        <c:axId val="47683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16515216"/>
        <c:crosses val="autoZero"/>
        <c:auto val="1"/>
        <c:lblAlgn val="ctr"/>
        <c:lblOffset val="100"/>
        <c:noMultiLvlLbl val="0"/>
      </c:catAx>
      <c:valAx>
        <c:axId val="41651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8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3.3684131919010665E-2"/>
              <c:y val="0.308073696991300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7683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902829926564008"/>
          <c:y val="0.86448013322491168"/>
          <c:w val="0.25951602218736108"/>
          <c:h val="5.3596425475037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sz="1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Prix</a:t>
            </a:r>
            <a:r>
              <a:rPr lang="fr-FR" sz="10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des moyens de production </a:t>
            </a:r>
            <a:endParaRPr lang="fr-FR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0474527912656879"/>
          <c:y val="3.4919682658715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22540027362338"/>
          <c:y val="0.10543403571601907"/>
          <c:w val="0.8326120307800341"/>
          <c:h val="0.60619576629022909"/>
        </c:manualLayout>
      </c:layout>
      <c:lineChart>
        <c:grouping val="standard"/>
        <c:varyColors val="0"/>
        <c:ser>
          <c:idx val="0"/>
          <c:order val="0"/>
          <c:tx>
            <c:strRef>
              <c:f>Legumes_G2!$B$7</c:f>
              <c:strCache>
                <c:ptCount val="1"/>
                <c:pt idx="0">
                  <c:v>Indice Ipampa 'Maraîchage'</c:v>
                </c:pt>
              </c:strCache>
            </c:strRef>
          </c:tx>
          <c:spPr>
            <a:ln w="19050" cap="rnd">
              <a:solidFill>
                <a:srgbClr val="FF3300"/>
              </a:solidFill>
              <a:round/>
            </a:ln>
            <a:effectLst/>
          </c:spPr>
          <c:marker>
            <c:symbol val="none"/>
          </c:marker>
          <c:cat>
            <c:numRef>
              <c:f>Legumes_G2!$A$8:$A$76</c:f>
              <c:numCache>
                <c:formatCode>[$-40C]mmm\-yy;@</c:formatCode>
                <c:ptCount val="69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</c:numCache>
            </c:numRef>
          </c:cat>
          <c:val>
            <c:numRef>
              <c:f>Legumes_G2!$B$8:$B$76</c:f>
              <c:numCache>
                <c:formatCode>0.0</c:formatCode>
                <c:ptCount val="69"/>
                <c:pt idx="0">
                  <c:v>104.1</c:v>
                </c:pt>
                <c:pt idx="1">
                  <c:v>102.9</c:v>
                </c:pt>
                <c:pt idx="2">
                  <c:v>100.4</c:v>
                </c:pt>
                <c:pt idx="3">
                  <c:v>98.8</c:v>
                </c:pt>
                <c:pt idx="4">
                  <c:v>98.7</c:v>
                </c:pt>
                <c:pt idx="5">
                  <c:v>99.4</c:v>
                </c:pt>
                <c:pt idx="6">
                  <c:v>99.5</c:v>
                </c:pt>
                <c:pt idx="7">
                  <c:v>99.4</c:v>
                </c:pt>
                <c:pt idx="8">
                  <c:v>98.5</c:v>
                </c:pt>
                <c:pt idx="9">
                  <c:v>98.9</c:v>
                </c:pt>
                <c:pt idx="10">
                  <c:v>99.3</c:v>
                </c:pt>
                <c:pt idx="11">
                  <c:v>100</c:v>
                </c:pt>
                <c:pt idx="12">
                  <c:v>101.2</c:v>
                </c:pt>
                <c:pt idx="13">
                  <c:v>103</c:v>
                </c:pt>
                <c:pt idx="14">
                  <c:v>104.1</c:v>
                </c:pt>
                <c:pt idx="15">
                  <c:v>103.9</c:v>
                </c:pt>
                <c:pt idx="16">
                  <c:v>104.7</c:v>
                </c:pt>
                <c:pt idx="17">
                  <c:v>105.6</c:v>
                </c:pt>
                <c:pt idx="18">
                  <c:v>106.7</c:v>
                </c:pt>
                <c:pt idx="19">
                  <c:v>107</c:v>
                </c:pt>
                <c:pt idx="20">
                  <c:v>108.8</c:v>
                </c:pt>
                <c:pt idx="21">
                  <c:v>114</c:v>
                </c:pt>
                <c:pt idx="22">
                  <c:v>115.5</c:v>
                </c:pt>
                <c:pt idx="23">
                  <c:v>115.9</c:v>
                </c:pt>
                <c:pt idx="24">
                  <c:v>119</c:v>
                </c:pt>
                <c:pt idx="25">
                  <c:v>121.4</c:v>
                </c:pt>
                <c:pt idx="26">
                  <c:v>133.1</c:v>
                </c:pt>
                <c:pt idx="27">
                  <c:v>129.5</c:v>
                </c:pt>
                <c:pt idx="28">
                  <c:v>129.9</c:v>
                </c:pt>
                <c:pt idx="29">
                  <c:v>134.6</c:v>
                </c:pt>
                <c:pt idx="30">
                  <c:v>132</c:v>
                </c:pt>
                <c:pt idx="31">
                  <c:v>131.19999999999999</c:v>
                </c:pt>
                <c:pt idx="32">
                  <c:v>130.6</c:v>
                </c:pt>
                <c:pt idx="33">
                  <c:v>136</c:v>
                </c:pt>
                <c:pt idx="34">
                  <c:v>134.19999999999999</c:v>
                </c:pt>
                <c:pt idx="35">
                  <c:v>131.30000000000001</c:v>
                </c:pt>
                <c:pt idx="36">
                  <c:v>133</c:v>
                </c:pt>
                <c:pt idx="37">
                  <c:v>130.80000000000001</c:v>
                </c:pt>
                <c:pt idx="38">
                  <c:v>129.6</c:v>
                </c:pt>
                <c:pt idx="39">
                  <c:v>127.5</c:v>
                </c:pt>
                <c:pt idx="40">
                  <c:v>125.1</c:v>
                </c:pt>
                <c:pt idx="41">
                  <c:v>124.2</c:v>
                </c:pt>
                <c:pt idx="42">
                  <c:v>124</c:v>
                </c:pt>
                <c:pt idx="43">
                  <c:v>127.5</c:v>
                </c:pt>
                <c:pt idx="44">
                  <c:v>128.9</c:v>
                </c:pt>
                <c:pt idx="45" formatCode="General">
                  <c:v>128.30000000000001</c:v>
                </c:pt>
                <c:pt idx="46" formatCode="General">
                  <c:v>126.7</c:v>
                </c:pt>
                <c:pt idx="47" formatCode="General">
                  <c:v>124.7</c:v>
                </c:pt>
                <c:pt idx="48" formatCode="General">
                  <c:v>124.8</c:v>
                </c:pt>
                <c:pt idx="49" formatCode="General">
                  <c:v>126.7</c:v>
                </c:pt>
                <c:pt idx="50" formatCode="General">
                  <c:v>126.5</c:v>
                </c:pt>
                <c:pt idx="51" formatCode="General">
                  <c:v>126.4</c:v>
                </c:pt>
                <c:pt idx="52" formatCode="General">
                  <c:v>124.9</c:v>
                </c:pt>
                <c:pt idx="53" formatCode="General">
                  <c:v>124.8</c:v>
                </c:pt>
                <c:pt idx="54" formatCode="General">
                  <c:v>124.4</c:v>
                </c:pt>
                <c:pt idx="55" formatCode="General">
                  <c:v>122.9</c:v>
                </c:pt>
                <c:pt idx="56" formatCode="General">
                  <c:v>122.1</c:v>
                </c:pt>
                <c:pt idx="57" formatCode="General">
                  <c:v>122.8</c:v>
                </c:pt>
                <c:pt idx="58" formatCode="General">
                  <c:v>123.1</c:v>
                </c:pt>
                <c:pt idx="59" formatCode="General">
                  <c:v>123.2</c:v>
                </c:pt>
                <c:pt idx="60" formatCode="General">
                  <c:v>125</c:v>
                </c:pt>
                <c:pt idx="61" formatCode="General">
                  <c:v>124.6</c:v>
                </c:pt>
                <c:pt idx="62" formatCode="General">
                  <c:v>123.3</c:v>
                </c:pt>
                <c:pt idx="63" formatCode="General">
                  <c:v>122.1</c:v>
                </c:pt>
                <c:pt idx="64" formatCode="General">
                  <c:v>121.4</c:v>
                </c:pt>
                <c:pt idx="65" formatCode="General">
                  <c:v>122.6</c:v>
                </c:pt>
                <c:pt idx="66" formatCode="General">
                  <c:v>123.3</c:v>
                </c:pt>
                <c:pt idx="67" formatCode="General">
                  <c:v>122.4</c:v>
                </c:pt>
                <c:pt idx="68" formatCode="General">
                  <c:v>122.9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22-4539-8177-66F3972DB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838608"/>
        <c:axId val="416515216"/>
      </c:lineChart>
      <c:dateAx>
        <c:axId val="476838608"/>
        <c:scaling>
          <c:orientation val="minMax"/>
          <c:max val="45901"/>
          <c:min val="43831"/>
        </c:scaling>
        <c:delete val="0"/>
        <c:axPos val="b"/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16515216"/>
        <c:crosses val="autoZero"/>
        <c:auto val="1"/>
        <c:lblOffset val="100"/>
        <c:baseTimeUnit val="months"/>
        <c:majorUnit val="3"/>
        <c:majorTimeUnit val="months"/>
      </c:dateAx>
      <c:valAx>
        <c:axId val="416515216"/>
        <c:scaling>
          <c:orientation val="minMax"/>
          <c:max val="15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Indice base 100 en 2015</a:t>
                </a:r>
              </a:p>
            </c:rich>
          </c:tx>
          <c:layout>
            <c:manualLayout>
              <c:xMode val="edge"/>
              <c:yMode val="edge"/>
              <c:x val="2.5449305611470765E-2"/>
              <c:y val="0.149077817975455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7683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3281491651757"/>
          <c:y val="0.89524898914662698"/>
          <c:w val="0.51651789188936759"/>
          <c:h val="5.3596425475037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0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1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Solde du commerce extérieur en 2023 et 2024 </a:t>
            </a:r>
          </a:p>
        </c:rich>
      </c:tx>
      <c:layout>
        <c:manualLayout>
          <c:xMode val="edge"/>
          <c:yMode val="edge"/>
          <c:x val="0.3042985985608356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0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7221010713043811"/>
          <c:y val="8.6985510372847227E-2"/>
          <c:w val="0.71249997011759325"/>
          <c:h val="0.395538776830978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Legumes_G3!$B$7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  <a:effectLst/>
          </c:spPr>
          <c:invertIfNegative val="0"/>
          <c:cat>
            <c:strRef>
              <c:f>Legumes_G3!$A$8:$A$17</c:f>
              <c:strCache>
                <c:ptCount val="10"/>
                <c:pt idx="0">
                  <c:v>     Tomate</c:v>
                </c:pt>
                <c:pt idx="1">
                  <c:v>     Melon</c:v>
                </c:pt>
                <c:pt idx="2">
                  <c:v>     Courgette</c:v>
                </c:pt>
                <c:pt idx="3">
                  <c:v>    Laitue</c:v>
                </c:pt>
                <c:pt idx="4">
                  <c:v>     Concombre</c:v>
                </c:pt>
                <c:pt idx="5">
                  <c:v>     Carotte et navet</c:v>
                </c:pt>
                <c:pt idx="6">
                  <c:v>     Asperge</c:v>
                </c:pt>
                <c:pt idx="7">
                  <c:v>     Poireau et autres légumes alliacés</c:v>
                </c:pt>
                <c:pt idx="8">
                  <c:v>     Endive chicon</c:v>
                </c:pt>
                <c:pt idx="9">
                  <c:v>     Chou-fleur et brocoli</c:v>
                </c:pt>
              </c:strCache>
            </c:strRef>
          </c:cat>
          <c:val>
            <c:numRef>
              <c:f>Legumes_G3!$B$8:$B$17</c:f>
              <c:numCache>
                <c:formatCode>#\ ##0.0</c:formatCode>
                <c:ptCount val="10"/>
                <c:pt idx="0">
                  <c:v>-286.8389949999999</c:v>
                </c:pt>
                <c:pt idx="1">
                  <c:v>-96.040438999999978</c:v>
                </c:pt>
                <c:pt idx="2">
                  <c:v>-99.287053</c:v>
                </c:pt>
                <c:pt idx="3">
                  <c:v>-71.16930099999999</c:v>
                </c:pt>
                <c:pt idx="4">
                  <c:v>-47.731411999999992</c:v>
                </c:pt>
                <c:pt idx="5">
                  <c:v>-42.547213000000006</c:v>
                </c:pt>
                <c:pt idx="6">
                  <c:v>-21.572555000000001</c:v>
                </c:pt>
                <c:pt idx="7">
                  <c:v>-5.1993729999999996</c:v>
                </c:pt>
                <c:pt idx="8">
                  <c:v>11.529993000000003</c:v>
                </c:pt>
                <c:pt idx="9">
                  <c:v>9.3592020000000016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78-4050-A75B-76AC88B20F9D}"/>
            </c:ext>
          </c:extLst>
        </c:ser>
        <c:ser>
          <c:idx val="1"/>
          <c:order val="1"/>
          <c:tx>
            <c:strRef>
              <c:f>Legumes_G3!$C$7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3399"/>
              </a:solidFill>
            </a:ln>
            <a:effectLst/>
          </c:spPr>
          <c:invertIfNegative val="0"/>
          <c:cat>
            <c:strRef>
              <c:f>Legumes_G3!$A$8:$A$17</c:f>
              <c:strCache>
                <c:ptCount val="10"/>
                <c:pt idx="0">
                  <c:v>     Tomate</c:v>
                </c:pt>
                <c:pt idx="1">
                  <c:v>     Melon</c:v>
                </c:pt>
                <c:pt idx="2">
                  <c:v>     Courgette</c:v>
                </c:pt>
                <c:pt idx="3">
                  <c:v>    Laitue</c:v>
                </c:pt>
                <c:pt idx="4">
                  <c:v>     Concombre</c:v>
                </c:pt>
                <c:pt idx="5">
                  <c:v>     Carotte et navet</c:v>
                </c:pt>
                <c:pt idx="6">
                  <c:v>     Asperge</c:v>
                </c:pt>
                <c:pt idx="7">
                  <c:v>     Poireau et autres légumes alliacés</c:v>
                </c:pt>
                <c:pt idx="8">
                  <c:v>     Endive chicon</c:v>
                </c:pt>
                <c:pt idx="9">
                  <c:v>     Chou-fleur et brocoli</c:v>
                </c:pt>
              </c:strCache>
            </c:strRef>
          </c:cat>
          <c:val>
            <c:numRef>
              <c:f>Legumes_G3!$C$8:$C$17</c:f>
              <c:numCache>
                <c:formatCode>#\ ##0.0</c:formatCode>
                <c:ptCount val="10"/>
                <c:pt idx="0">
                  <c:v>-317.54415000000006</c:v>
                </c:pt>
                <c:pt idx="1">
                  <c:v>-101.05056299999998</c:v>
                </c:pt>
                <c:pt idx="2">
                  <c:v>-94.963041000000004</c:v>
                </c:pt>
                <c:pt idx="3">
                  <c:v>-76.334532999999993</c:v>
                </c:pt>
                <c:pt idx="4">
                  <c:v>-56.802730000000011</c:v>
                </c:pt>
                <c:pt idx="5">
                  <c:v>-41.536904000000007</c:v>
                </c:pt>
                <c:pt idx="6">
                  <c:v>-21.665479999999992</c:v>
                </c:pt>
                <c:pt idx="7">
                  <c:v>-13.100202999999995</c:v>
                </c:pt>
                <c:pt idx="8">
                  <c:v>0.58504099999999748</c:v>
                </c:pt>
                <c:pt idx="9">
                  <c:v>7.6203270000000014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78-4050-A75B-76AC88B20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0362704"/>
        <c:axId val="730361040"/>
      </c:barChart>
      <c:catAx>
        <c:axId val="73036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30361040"/>
        <c:crosses val="autoZero"/>
        <c:auto val="1"/>
        <c:lblAlgn val="ctr"/>
        <c:lblOffset val="100"/>
        <c:noMultiLvlLbl val="0"/>
      </c:catAx>
      <c:valAx>
        <c:axId val="73036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9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Millions</a:t>
                </a:r>
              </a:p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fr-FR" sz="9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d'euros</a:t>
                </a:r>
              </a:p>
            </c:rich>
          </c:tx>
          <c:layout>
            <c:manualLayout>
              <c:xMode val="edge"/>
              <c:yMode val="edge"/>
              <c:x val="2.7975287118148343E-2"/>
              <c:y val="0.316074792976459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3036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813719746011786"/>
          <c:y val="0.90750873195114179"/>
          <c:w val="0.15007750165530578"/>
          <c:h val="5.1147598798212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Prix à la production des légumes frais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5470463554469085"/>
          <c:y val="0.11814007391421995"/>
          <c:w val="0.81581463054752712"/>
          <c:h val="0.64961249123055309"/>
        </c:manualLayout>
      </c:layout>
      <c:lineChart>
        <c:grouping val="standard"/>
        <c:varyColors val="0"/>
        <c:ser>
          <c:idx val="13"/>
          <c:order val="0"/>
          <c:tx>
            <c:strRef>
              <c:f>Legumes_G4!$B$10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Legumes_G4!$C$7:$N$7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Octobre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Legumes_G4!$C$10:$N$10</c:f>
              <c:numCache>
                <c:formatCode>#\ ##0.0</c:formatCode>
                <c:ptCount val="12"/>
                <c:pt idx="0">
                  <c:v>148.98706090975799</c:v>
                </c:pt>
                <c:pt idx="1">
                  <c:v>131.92859318055699</c:v>
                </c:pt>
                <c:pt idx="2">
                  <c:v>135.07678548952401</c:v>
                </c:pt>
                <c:pt idx="3">
                  <c:v>125.652358020074</c:v>
                </c:pt>
                <c:pt idx="4">
                  <c:v>120.773133537099</c:v>
                </c:pt>
                <c:pt idx="5">
                  <c:v>111.552760757282</c:v>
                </c:pt>
                <c:pt idx="6">
                  <c:v>107.995067547236</c:v>
                </c:pt>
                <c:pt idx="7">
                  <c:v>112.771272357328</c:v>
                </c:pt>
                <c:pt idx="8">
                  <c:v>125.174203368397</c:v>
                </c:pt>
                <c:pt idx="9">
                  <c:v>136.20787779516601</c:v>
                </c:pt>
                <c:pt idx="10">
                  <c:v>130.72131824961201</c:v>
                </c:pt>
                <c:pt idx="11">
                  <c:v>122.98915267515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A0-427F-AAAC-7DBD9A8E65B6}"/>
            </c:ext>
          </c:extLst>
        </c:ser>
        <c:ser>
          <c:idx val="12"/>
          <c:order val="1"/>
          <c:tx>
            <c:strRef>
              <c:f>Legumes_G4!$B$9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Legumes_G4!$C$7:$N$7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Octobre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Legumes_G4!$C$9:$N$9</c:f>
              <c:numCache>
                <c:formatCode>0.0;0.0;"... "</c:formatCode>
                <c:ptCount val="12"/>
                <c:pt idx="0">
                  <c:v>134.15139979716099</c:v>
                </c:pt>
                <c:pt idx="1">
                  <c:v>129.39902273162701</c:v>
                </c:pt>
                <c:pt idx="2">
                  <c:v>134.50147057786501</c:v>
                </c:pt>
                <c:pt idx="3">
                  <c:v>126.673392787285</c:v>
                </c:pt>
                <c:pt idx="4">
                  <c:v>107.312795259252</c:v>
                </c:pt>
                <c:pt idx="5">
                  <c:v>109.898274696941</c:v>
                </c:pt>
                <c:pt idx="6">
                  <c:v>110.54224980196</c:v>
                </c:pt>
                <c:pt idx="7">
                  <c:v>119.538252527688</c:v>
                </c:pt>
                <c:pt idx="8">
                  <c:v>114.96514922807501</c:v>
                </c:pt>
                <c:pt idx="9" formatCode="#\ ##0.0">
                  <c:v>113.241666140725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A0-427F-AAAC-7DBD9A8E65B6}"/>
            </c:ext>
          </c:extLst>
        </c:ser>
        <c:ser>
          <c:idx val="14"/>
          <c:order val="2"/>
          <c:tx>
            <c:strRef>
              <c:f>Legumes_G4!$B$11</c:f>
              <c:strCache>
                <c:ptCount val="1"/>
                <c:pt idx="0">
                  <c:v>Moyenne 2020-2024</c:v>
                </c:pt>
              </c:strCache>
            </c:strRef>
          </c:tx>
          <c:spPr>
            <a:ln w="28575" cap="rnd">
              <a:solidFill>
                <a:srgbClr val="FF33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Legumes_G4!$C$7:$N$7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Sept.</c:v>
                </c:pt>
                <c:pt idx="9">
                  <c:v>Octobre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Legumes_G4!$C$11:$N$11</c:f>
              <c:numCache>
                <c:formatCode>#\ ##0.0</c:formatCode>
                <c:ptCount val="12"/>
                <c:pt idx="0">
                  <c:v>114.45022120470749</c:v>
                </c:pt>
                <c:pt idx="1">
                  <c:v>115.16733361306009</c:v>
                </c:pt>
                <c:pt idx="2">
                  <c:v>125.60641731517339</c:v>
                </c:pt>
                <c:pt idx="3">
                  <c:v>124.7745749974162</c:v>
                </c:pt>
                <c:pt idx="4">
                  <c:v>106.4421754165819</c:v>
                </c:pt>
                <c:pt idx="5">
                  <c:v>104.07778944002511</c:v>
                </c:pt>
                <c:pt idx="6">
                  <c:v>100.74590098163067</c:v>
                </c:pt>
                <c:pt idx="7">
                  <c:v>105.08924136931823</c:v>
                </c:pt>
                <c:pt idx="8">
                  <c:v>112.90721241769911</c:v>
                </c:pt>
                <c:pt idx="9">
                  <c:v>117.54503467403541</c:v>
                </c:pt>
                <c:pt idx="10">
                  <c:v>115.51037987930358</c:v>
                </c:pt>
                <c:pt idx="11">
                  <c:v>111.81896501912907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A0-427F-AAAC-7DBD9A8E6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735312"/>
        <c:axId val="583747448"/>
      </c:lineChart>
      <c:catAx>
        <c:axId val="58373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3747448"/>
        <c:crosses val="autoZero"/>
        <c:auto val="1"/>
        <c:lblAlgn val="ctr"/>
        <c:lblOffset val="100"/>
        <c:noMultiLvlLbl val="0"/>
      </c:catAx>
      <c:valAx>
        <c:axId val="583747448"/>
        <c:scaling>
          <c:orientation val="minMax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Indice des prix à la production</a:t>
                </a:r>
              </a:p>
              <a:p>
                <a:pPr>
                  <a:defRPr sz="8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(Ippap base 100 en 2015)</a:t>
                </a:r>
              </a:p>
            </c:rich>
          </c:tx>
          <c:layout>
            <c:manualLayout>
              <c:xMode val="edge"/>
              <c:yMode val="edge"/>
              <c:x val="2.4120600470003511E-2"/>
              <c:y val="0.283885882198378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3735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Des disponibilités en baisse en 2016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'G1'!#REF!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'G1'!#REF!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CD1-46DC-806A-ABF1D9E1813B}"/>
            </c:ext>
          </c:extLst>
        </c:ser>
        <c:ser>
          <c:idx val="1"/>
          <c:order val="1"/>
          <c:tx>
            <c:v>'G1'!#REF!</c:v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val>
            <c:numRef>
              <c:f>'G1'!#REF!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CD1-46DC-806A-ABF1D9E1813B}"/>
            </c:ext>
          </c:extLst>
        </c:ser>
        <c:ser>
          <c:idx val="2"/>
          <c:order val="2"/>
          <c:tx>
            <c:v>'G1'!#REF!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Ref>
              <c:f>'G1'!#REF!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CD1-46DC-806A-ABF1D9E18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11766496"/>
        <c:axId val="1"/>
      </c:lineChart>
      <c:catAx>
        <c:axId val="19117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50"/>
        </c:scaling>
        <c:delete val="0"/>
        <c:axPos val="l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Base 100 en 2011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1176649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Récolte</a:t>
            </a:r>
          </a:p>
        </c:rich>
      </c:tx>
      <c:layout>
        <c:manualLayout>
          <c:xMode val="edge"/>
          <c:yMode val="edge"/>
          <c:x val="0.44083526682134572"/>
          <c:y val="3.54609929078014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81206496519722"/>
          <c:y val="0.1276599467619739"/>
          <c:w val="0.81670533642691412"/>
          <c:h val="0.56028554941270636"/>
        </c:manualLayout>
      </c:layout>
      <c:barChart>
        <c:barDir val="col"/>
        <c:grouping val="stacked"/>
        <c:varyColors val="0"/>
        <c:ser>
          <c:idx val="0"/>
          <c:order val="0"/>
          <c:tx>
            <c:v>Vins AOP (y C. Champagne)</c:v>
          </c:tx>
          <c:spPr>
            <a:solidFill>
              <a:srgbClr val="D60093"/>
            </a:solidFill>
            <a:ln w="12700">
              <a:solidFill>
                <a:srgbClr val="D60093"/>
              </a:solidFill>
              <a:prstDash val="solid"/>
            </a:ln>
          </c:spPr>
          <c:invertIfNegative val="0"/>
          <c:cat>
            <c:strRef>
              <c:f>Vins_G1!$B$5:$S$5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Vins_G1!$B$6:$S$6</c:f>
              <c:numCache>
                <c:formatCode>#\ ##0.000</c:formatCode>
                <c:ptCount val="18"/>
                <c:pt idx="0">
                  <c:v>21.275110000000002</c:v>
                </c:pt>
                <c:pt idx="1">
                  <c:v>22.827779999999997</c:v>
                </c:pt>
                <c:pt idx="2">
                  <c:v>21.550259999999998</c:v>
                </c:pt>
                <c:pt idx="3">
                  <c:v>22.949193000000001</c:v>
                </c:pt>
                <c:pt idx="4">
                  <c:v>19.701250000000002</c:v>
                </c:pt>
                <c:pt idx="5">
                  <c:v>18.801428000000001</c:v>
                </c:pt>
                <c:pt idx="6">
                  <c:v>22.008931</c:v>
                </c:pt>
                <c:pt idx="7">
                  <c:v>21.504853999999998</c:v>
                </c:pt>
                <c:pt idx="8">
                  <c:v>21.262168000000003</c:v>
                </c:pt>
                <c:pt idx="9">
                  <c:v>17.551867999999999</c:v>
                </c:pt>
                <c:pt idx="10">
                  <c:v>22.455788999999999</c:v>
                </c:pt>
                <c:pt idx="11">
                  <c:v>19.530058</c:v>
                </c:pt>
                <c:pt idx="12">
                  <c:v>19.073423999999999</c:v>
                </c:pt>
                <c:pt idx="13">
                  <c:v>15.976306000000001</c:v>
                </c:pt>
                <c:pt idx="14">
                  <c:v>19.597474999999999</c:v>
                </c:pt>
                <c:pt idx="15">
                  <c:v>19.359904999999998</c:v>
                </c:pt>
                <c:pt idx="16">
                  <c:v>15.064325999999999</c:v>
                </c:pt>
                <c:pt idx="17">
                  <c:v>16.38543297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D7-4B45-81B7-CE8829F623EC}"/>
            </c:ext>
          </c:extLst>
        </c:ser>
        <c:ser>
          <c:idx val="1"/>
          <c:order val="1"/>
          <c:tx>
            <c:v>Vins IGP</c:v>
          </c:tx>
          <c:spPr>
            <a:solidFill>
              <a:srgbClr val="CC99FF"/>
            </a:solidFill>
            <a:ln w="12700">
              <a:solidFill>
                <a:srgbClr val="CC99FF"/>
              </a:solidFill>
              <a:prstDash val="solid"/>
            </a:ln>
          </c:spPr>
          <c:invertIfNegative val="0"/>
          <c:cat>
            <c:strRef>
              <c:f>Vins_G1!$B$5:$S$5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Vins_G1!$B$8:$S$8</c:f>
              <c:numCache>
                <c:formatCode>#\ ##0.000</c:formatCode>
                <c:ptCount val="18"/>
                <c:pt idx="0">
                  <c:v>12.42334</c:v>
                </c:pt>
                <c:pt idx="1">
                  <c:v>12.52948</c:v>
                </c:pt>
                <c:pt idx="2">
                  <c:v>12.48582</c:v>
                </c:pt>
                <c:pt idx="3">
                  <c:v>14.072456000000001</c:v>
                </c:pt>
                <c:pt idx="4">
                  <c:v>12.05532</c:v>
                </c:pt>
                <c:pt idx="5">
                  <c:v>12.588751</c:v>
                </c:pt>
                <c:pt idx="6">
                  <c:v>12.728823</c:v>
                </c:pt>
                <c:pt idx="7">
                  <c:v>13.211007</c:v>
                </c:pt>
                <c:pt idx="8">
                  <c:v>12.817523</c:v>
                </c:pt>
                <c:pt idx="9">
                  <c:v>10.255341</c:v>
                </c:pt>
                <c:pt idx="10">
                  <c:v>12.66147</c:v>
                </c:pt>
                <c:pt idx="11">
                  <c:v>12.44173</c:v>
                </c:pt>
                <c:pt idx="12">
                  <c:v>13.409898000000005</c:v>
                </c:pt>
                <c:pt idx="13">
                  <c:v>10.189679</c:v>
                </c:pt>
                <c:pt idx="14">
                  <c:v>12.750046000000003</c:v>
                </c:pt>
                <c:pt idx="15">
                  <c:v>11.733803</c:v>
                </c:pt>
                <c:pt idx="16">
                  <c:v>10.616937</c:v>
                </c:pt>
                <c:pt idx="17">
                  <c:v>9.6406525299999988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D7-4B45-81B7-CE8829F623EC}"/>
            </c:ext>
          </c:extLst>
        </c:ser>
        <c:ser>
          <c:idx val="2"/>
          <c:order val="2"/>
          <c:tx>
            <c:v>Autres vins</c:v>
          </c:tx>
          <c:spPr>
            <a:solidFill>
              <a:srgbClr val="CCCCFF"/>
            </a:solidFill>
            <a:ln w="12700">
              <a:solidFill>
                <a:srgbClr val="CCCCFF"/>
              </a:solidFill>
              <a:prstDash val="solid"/>
            </a:ln>
          </c:spPr>
          <c:invertIfNegative val="0"/>
          <c:cat>
            <c:strRef>
              <c:f>Vins_G1!$B$5:$S$5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Vins_G1!$B$9:$S$9</c:f>
              <c:numCache>
                <c:formatCode>#\ ##0.000</c:formatCode>
                <c:ptCount val="18"/>
                <c:pt idx="0">
                  <c:v>2.14527</c:v>
                </c:pt>
                <c:pt idx="1">
                  <c:v>4.22682</c:v>
                </c:pt>
                <c:pt idx="2">
                  <c:v>3.5510600000000001</c:v>
                </c:pt>
                <c:pt idx="3">
                  <c:v>5.2884500000000001</c:v>
                </c:pt>
                <c:pt idx="4">
                  <c:v>2.7483899999999997</c:v>
                </c:pt>
                <c:pt idx="5">
                  <c:v>3.1967559999999997</c:v>
                </c:pt>
                <c:pt idx="6">
                  <c:v>3.6391</c:v>
                </c:pt>
                <c:pt idx="7">
                  <c:v>3.7200189999999997</c:v>
                </c:pt>
                <c:pt idx="8">
                  <c:v>3.6931129999999999</c:v>
                </c:pt>
                <c:pt idx="9">
                  <c:v>2.1380740000000009</c:v>
                </c:pt>
                <c:pt idx="10">
                  <c:v>4.5099889999999991</c:v>
                </c:pt>
                <c:pt idx="11">
                  <c:v>2.6071810000000002</c:v>
                </c:pt>
                <c:pt idx="12">
                  <c:v>3.6622439999999998</c:v>
                </c:pt>
                <c:pt idx="13">
                  <c:v>2.1422900000000005</c:v>
                </c:pt>
                <c:pt idx="14">
                  <c:v>3.4119310000000005</c:v>
                </c:pt>
                <c:pt idx="15">
                  <c:v>3.8367830000000005</c:v>
                </c:pt>
                <c:pt idx="16">
                  <c:v>2.710181</c:v>
                </c:pt>
                <c:pt idx="17">
                  <c:v>2.3869049700000002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D7-4B45-81B7-CE8829F623EC}"/>
            </c:ext>
          </c:extLst>
        </c:ser>
        <c:ser>
          <c:idx val="3"/>
          <c:order val="3"/>
          <c:tx>
            <c:v>Eaux-de-Vie</c:v>
          </c:tx>
          <c:spPr>
            <a:solidFill>
              <a:srgbClr val="FFCCFF"/>
            </a:solidFill>
            <a:ln>
              <a:solidFill>
                <a:srgbClr val="FFCCFF"/>
              </a:solidFill>
            </a:ln>
          </c:spPr>
          <c:invertIfNegative val="0"/>
          <c:cat>
            <c:strRef>
              <c:f>Vins_G1!$B$5:$S$5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Vins_G1!$B$7:$S$7</c:f>
              <c:numCache>
                <c:formatCode>#\ ##0.000</c:formatCode>
                <c:ptCount val="18"/>
                <c:pt idx="0">
                  <c:v>6.84518</c:v>
                </c:pt>
                <c:pt idx="1">
                  <c:v>7.2078599999999993</c:v>
                </c:pt>
                <c:pt idx="2">
                  <c:v>7.8002200000000004</c:v>
                </c:pt>
                <c:pt idx="3">
                  <c:v>8.7572029999999987</c:v>
                </c:pt>
                <c:pt idx="4">
                  <c:v>7.5922700000000001</c:v>
                </c:pt>
                <c:pt idx="5">
                  <c:v>7.8075710000000011</c:v>
                </c:pt>
                <c:pt idx="6">
                  <c:v>8.4861950000000004</c:v>
                </c:pt>
                <c:pt idx="7">
                  <c:v>9.4752939999999999</c:v>
                </c:pt>
                <c:pt idx="8">
                  <c:v>7.7264699999999999</c:v>
                </c:pt>
                <c:pt idx="9">
                  <c:v>6.792084</c:v>
                </c:pt>
                <c:pt idx="10">
                  <c:v>9.8394580000000005</c:v>
                </c:pt>
                <c:pt idx="11">
                  <c:v>7.845923</c:v>
                </c:pt>
                <c:pt idx="12">
                  <c:v>10.744134000000001</c:v>
                </c:pt>
                <c:pt idx="13">
                  <c:v>9.5331290000000006</c:v>
                </c:pt>
                <c:pt idx="14">
                  <c:v>10.298636</c:v>
                </c:pt>
                <c:pt idx="15">
                  <c:v>12.369802999999997</c:v>
                </c:pt>
                <c:pt idx="16">
                  <c:v>7.8440620000000001</c:v>
                </c:pt>
                <c:pt idx="17">
                  <c:v>7.7777062800000003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D7-4B45-81B7-CE8829F62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11766912"/>
        <c:axId val="1"/>
      </c:barChart>
      <c:catAx>
        <c:axId val="1911766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Sources :  Agreste (récolte 2024), SAA-DGDDI (pour années antérieures)</a:t>
                </a:r>
              </a:p>
            </c:rich>
          </c:tx>
          <c:layout>
            <c:manualLayout>
              <c:xMode val="edge"/>
              <c:yMode val="edge"/>
              <c:x val="2.0881670533642691E-2"/>
              <c:y val="0.9290813648293962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Million d'hectolitres</a:t>
                </a:r>
              </a:p>
            </c:rich>
          </c:tx>
          <c:layout>
            <c:manualLayout>
              <c:xMode val="edge"/>
              <c:yMode val="edge"/>
              <c:x val="3.7122969837587005E-2"/>
              <c:y val="0.2127667020345861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117669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5.1817478731631866E-2"/>
          <c:y val="0.84397163120567376"/>
          <c:w val="0.8895155622948524"/>
          <c:h val="6.132201559911398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Commerce extérieur en valeur (campagne)</a:t>
            </a:r>
          </a:p>
        </c:rich>
      </c:tx>
      <c:layout>
        <c:manualLayout>
          <c:xMode val="edge"/>
          <c:yMode val="edge"/>
          <c:x val="0.2517486401156377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30928018055715"/>
          <c:y val="0.15845070422535212"/>
          <c:w val="0.82441097036783462"/>
          <c:h val="0.46126760563380281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Vins_G2!$A$9</c:f>
              <c:strCache>
                <c:ptCount val="1"/>
                <c:pt idx="0">
                  <c:v>Solde</c:v>
                </c:pt>
              </c:strCache>
            </c:strRef>
          </c:tx>
          <c:invertIfNegative val="0"/>
          <c:cat>
            <c:strRef>
              <c:f>Vins_G2!$B$5:$T$5</c:f>
              <c:strCache>
                <c:ptCount val="19"/>
                <c:pt idx="0">
                  <c:v>2006-07</c:v>
                </c:pt>
                <c:pt idx="1">
                  <c:v>2007-08</c:v>
                </c:pt>
                <c:pt idx="2">
                  <c:v>2008-09</c:v>
                </c:pt>
                <c:pt idx="3">
                  <c:v>2009-10</c:v>
                </c:pt>
                <c:pt idx="4">
                  <c:v>2010-11</c:v>
                </c:pt>
                <c:pt idx="5">
                  <c:v>2011-12</c:v>
                </c:pt>
                <c:pt idx="6">
                  <c:v>2012-13</c:v>
                </c:pt>
                <c:pt idx="7">
                  <c:v>2013-14</c:v>
                </c:pt>
                <c:pt idx="8">
                  <c:v>2014-15</c:v>
                </c:pt>
                <c:pt idx="9">
                  <c:v>2015-16</c:v>
                </c:pt>
                <c:pt idx="10">
                  <c:v>2016-17</c:v>
                </c:pt>
                <c:pt idx="11">
                  <c:v>2017-18</c:v>
                </c:pt>
                <c:pt idx="12">
                  <c:v>2018-19</c:v>
                </c:pt>
                <c:pt idx="13">
                  <c:v>2019-20</c:v>
                </c:pt>
                <c:pt idx="14">
                  <c:v>2020-21</c:v>
                </c:pt>
                <c:pt idx="15">
                  <c:v>2021-22</c:v>
                </c:pt>
                <c:pt idx="16">
                  <c:v>2022-23</c:v>
                </c:pt>
                <c:pt idx="17">
                  <c:v>2023-24</c:v>
                </c:pt>
                <c:pt idx="18">
                  <c:v>2024-25</c:v>
                </c:pt>
              </c:strCache>
            </c:strRef>
          </c:cat>
          <c:val>
            <c:numRef>
              <c:f>Vins_G2!$B$9:$T$9</c:f>
              <c:numCache>
                <c:formatCode>0.000</c:formatCode>
                <c:ptCount val="19"/>
                <c:pt idx="0">
                  <c:v>6.1055804700000005</c:v>
                </c:pt>
                <c:pt idx="1">
                  <c:v>6.5504767060000004</c:v>
                </c:pt>
                <c:pt idx="2">
                  <c:v>5.3028247840000011</c:v>
                </c:pt>
                <c:pt idx="3">
                  <c:v>5.4052574740000008</c:v>
                </c:pt>
                <c:pt idx="4">
                  <c:v>6.2785377049999997</c:v>
                </c:pt>
                <c:pt idx="5">
                  <c:v>7.0858411349999999</c:v>
                </c:pt>
                <c:pt idx="6">
                  <c:v>7.2630316560000008</c:v>
                </c:pt>
                <c:pt idx="7">
                  <c:v>7.0314062189999991</c:v>
                </c:pt>
                <c:pt idx="8">
                  <c:v>7.4165652869999992</c:v>
                </c:pt>
                <c:pt idx="9">
                  <c:v>7.4981191770000004</c:v>
                </c:pt>
                <c:pt idx="10">
                  <c:v>8.0651018520000015</c:v>
                </c:pt>
                <c:pt idx="11">
                  <c:v>8.5013803029999995</c:v>
                </c:pt>
                <c:pt idx="12">
                  <c:v>8.8293510819999987</c:v>
                </c:pt>
                <c:pt idx="13">
                  <c:v>7.9444333409999999</c:v>
                </c:pt>
                <c:pt idx="14">
                  <c:v>9.587410509999998</c:v>
                </c:pt>
                <c:pt idx="15">
                  <c:v>10.932139293000002</c:v>
                </c:pt>
                <c:pt idx="16">
                  <c:v>11.431728051999997</c:v>
                </c:pt>
                <c:pt idx="17">
                  <c:v>10.550513149999999</c:v>
                </c:pt>
                <c:pt idx="18">
                  <c:v>10.758680210999998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0F-4D15-BA3C-3EFB072F82CF}"/>
            </c:ext>
          </c:extLst>
        </c:ser>
        <c:ser>
          <c:idx val="0"/>
          <c:order val="1"/>
          <c:tx>
            <c:v>Exportations</c:v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70F-4D15-BA3C-3EFB072F82CF}"/>
              </c:ext>
            </c:extLst>
          </c:dPt>
          <c:cat>
            <c:strRef>
              <c:f>Vins_G2!$B$5:$T$5</c:f>
              <c:strCache>
                <c:ptCount val="19"/>
                <c:pt idx="0">
                  <c:v>2006-07</c:v>
                </c:pt>
                <c:pt idx="1">
                  <c:v>2007-08</c:v>
                </c:pt>
                <c:pt idx="2">
                  <c:v>2008-09</c:v>
                </c:pt>
                <c:pt idx="3">
                  <c:v>2009-10</c:v>
                </c:pt>
                <c:pt idx="4">
                  <c:v>2010-11</c:v>
                </c:pt>
                <c:pt idx="5">
                  <c:v>2011-12</c:v>
                </c:pt>
                <c:pt idx="6">
                  <c:v>2012-13</c:v>
                </c:pt>
                <c:pt idx="7">
                  <c:v>2013-14</c:v>
                </c:pt>
                <c:pt idx="8">
                  <c:v>2014-15</c:v>
                </c:pt>
                <c:pt idx="9">
                  <c:v>2015-16</c:v>
                </c:pt>
                <c:pt idx="10">
                  <c:v>2016-17</c:v>
                </c:pt>
                <c:pt idx="11">
                  <c:v>2017-18</c:v>
                </c:pt>
                <c:pt idx="12">
                  <c:v>2018-19</c:v>
                </c:pt>
                <c:pt idx="13">
                  <c:v>2019-20</c:v>
                </c:pt>
                <c:pt idx="14">
                  <c:v>2020-21</c:v>
                </c:pt>
                <c:pt idx="15">
                  <c:v>2021-22</c:v>
                </c:pt>
                <c:pt idx="16">
                  <c:v>2022-23</c:v>
                </c:pt>
                <c:pt idx="17">
                  <c:v>2023-24</c:v>
                </c:pt>
                <c:pt idx="18">
                  <c:v>2024-25</c:v>
                </c:pt>
              </c:strCache>
            </c:strRef>
          </c:cat>
          <c:val>
            <c:numRef>
              <c:f>Vins_G2!$B$7:$T$7</c:f>
              <c:numCache>
                <c:formatCode>0.000</c:formatCode>
                <c:ptCount val="19"/>
                <c:pt idx="0">
                  <c:v>6.6331198750000002</c:v>
                </c:pt>
                <c:pt idx="1">
                  <c:v>7.1324565830000006</c:v>
                </c:pt>
                <c:pt idx="2">
                  <c:v>5.845328513000001</c:v>
                </c:pt>
                <c:pt idx="3">
                  <c:v>5.9090804750000006</c:v>
                </c:pt>
                <c:pt idx="4">
                  <c:v>6.8699354129999994</c:v>
                </c:pt>
                <c:pt idx="5">
                  <c:v>7.7060799360000001</c:v>
                </c:pt>
                <c:pt idx="6">
                  <c:v>7.9125753250000006</c:v>
                </c:pt>
                <c:pt idx="7">
                  <c:v>7.6593923129999988</c:v>
                </c:pt>
                <c:pt idx="8">
                  <c:v>8.0528545079999994</c:v>
                </c:pt>
                <c:pt idx="9">
                  <c:v>8.2091284800000004</c:v>
                </c:pt>
                <c:pt idx="10">
                  <c:v>8.8287453150000008</c:v>
                </c:pt>
                <c:pt idx="11">
                  <c:v>9.4123697059999998</c:v>
                </c:pt>
                <c:pt idx="12">
                  <c:v>9.7048367569999989</c:v>
                </c:pt>
                <c:pt idx="13">
                  <c:v>8.7337845299999994</c:v>
                </c:pt>
                <c:pt idx="14">
                  <c:v>10.348152487999998</c:v>
                </c:pt>
                <c:pt idx="15">
                  <c:v>11.866907507000002</c:v>
                </c:pt>
                <c:pt idx="16">
                  <c:v>12.449727702999997</c:v>
                </c:pt>
                <c:pt idx="17">
                  <c:v>11.479080727999998</c:v>
                </c:pt>
                <c:pt idx="18">
                  <c:v>11.629978999999999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0F-4D15-BA3C-3EFB072F8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205840"/>
        <c:axId val="1"/>
      </c:barChart>
      <c:lineChart>
        <c:grouping val="standard"/>
        <c:varyColors val="0"/>
        <c:ser>
          <c:idx val="1"/>
          <c:order val="2"/>
          <c:tx>
            <c:v>Importations</c:v>
          </c:tx>
          <c:spPr>
            <a:ln w="1905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Vins_G2!$B$5:$S$5</c:f>
              <c:strCache>
                <c:ptCount val="18"/>
                <c:pt idx="0">
                  <c:v>2006-07</c:v>
                </c:pt>
                <c:pt idx="1">
                  <c:v>2007-08</c:v>
                </c:pt>
                <c:pt idx="2">
                  <c:v>2008-09</c:v>
                </c:pt>
                <c:pt idx="3">
                  <c:v>2009-10</c:v>
                </c:pt>
                <c:pt idx="4">
                  <c:v>2010-11</c:v>
                </c:pt>
                <c:pt idx="5">
                  <c:v>2011-12</c:v>
                </c:pt>
                <c:pt idx="6">
                  <c:v>2012-13</c:v>
                </c:pt>
                <c:pt idx="7">
                  <c:v>2013-14</c:v>
                </c:pt>
                <c:pt idx="8">
                  <c:v>2014-15</c:v>
                </c:pt>
                <c:pt idx="9">
                  <c:v>2015-16</c:v>
                </c:pt>
                <c:pt idx="10">
                  <c:v>2016-17</c:v>
                </c:pt>
                <c:pt idx="11">
                  <c:v>2017-18</c:v>
                </c:pt>
                <c:pt idx="12">
                  <c:v>2018-19</c:v>
                </c:pt>
                <c:pt idx="13">
                  <c:v>2019-20</c:v>
                </c:pt>
                <c:pt idx="14">
                  <c:v>2020-21</c:v>
                </c:pt>
                <c:pt idx="15">
                  <c:v>2021-22</c:v>
                </c:pt>
                <c:pt idx="16">
                  <c:v>2022-23</c:v>
                </c:pt>
                <c:pt idx="17">
                  <c:v>2023-24</c:v>
                </c:pt>
              </c:strCache>
            </c:strRef>
          </c:cat>
          <c:val>
            <c:numRef>
              <c:f>Vins_G2!$B$8:$T$8</c:f>
              <c:numCache>
                <c:formatCode>0.000</c:formatCode>
                <c:ptCount val="19"/>
                <c:pt idx="0">
                  <c:v>0.52753940500000007</c:v>
                </c:pt>
                <c:pt idx="1">
                  <c:v>0.58197987700000009</c:v>
                </c:pt>
                <c:pt idx="2">
                  <c:v>0.5425037290000001</c:v>
                </c:pt>
                <c:pt idx="3">
                  <c:v>0.5038230010000001</c:v>
                </c:pt>
                <c:pt idx="4">
                  <c:v>0.59139770800000013</c:v>
                </c:pt>
                <c:pt idx="5">
                  <c:v>0.62023880100000006</c:v>
                </c:pt>
                <c:pt idx="6">
                  <c:v>0.64954366900000005</c:v>
                </c:pt>
                <c:pt idx="7">
                  <c:v>0.62798609400000005</c:v>
                </c:pt>
                <c:pt idx="8">
                  <c:v>0.63628922100000007</c:v>
                </c:pt>
                <c:pt idx="9">
                  <c:v>0.7110093030000002</c:v>
                </c:pt>
                <c:pt idx="10">
                  <c:v>0.76364346299999997</c:v>
                </c:pt>
                <c:pt idx="11">
                  <c:v>0.9109894030000002</c:v>
                </c:pt>
                <c:pt idx="12">
                  <c:v>0.87548567500000007</c:v>
                </c:pt>
                <c:pt idx="13">
                  <c:v>0.7893511889999999</c:v>
                </c:pt>
                <c:pt idx="14">
                  <c:v>0.76074197799999987</c:v>
                </c:pt>
                <c:pt idx="15">
                  <c:v>0.93476821400000021</c:v>
                </c:pt>
                <c:pt idx="16">
                  <c:v>1.017999651</c:v>
                </c:pt>
                <c:pt idx="17">
                  <c:v>0.92856757799999989</c:v>
                </c:pt>
                <c:pt idx="18">
                  <c:v>0.87129878900000013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0F-4D15-BA3C-3EFB072F8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3205840"/>
        <c:axId val="1"/>
      </c:lineChart>
      <c:catAx>
        <c:axId val="1913205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DGDDI </a:t>
                </a:r>
              </a:p>
            </c:rich>
          </c:tx>
          <c:layout>
            <c:manualLayout>
              <c:xMode val="edge"/>
              <c:yMode val="edge"/>
              <c:x val="1.8648103769637492E-2"/>
              <c:y val="0.91197183098591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4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Miliard d'euros</a:t>
                </a:r>
              </a:p>
            </c:rich>
          </c:tx>
          <c:layout>
            <c:manualLayout>
              <c:xMode val="edge"/>
              <c:yMode val="edge"/>
              <c:x val="3.0302915034171454E-2"/>
              <c:y val="0.2781690140845070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13205840"/>
        <c:crosses val="autoZero"/>
        <c:crossBetween val="between"/>
        <c:majorUnit val="2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3.2633928005376137E-2"/>
          <c:y val="0.81924882629107976"/>
          <c:w val="0.87062878009813993"/>
          <c:h val="0.1009389671361502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Commerce extérieur en volume (campagne)</a:t>
            </a:r>
          </a:p>
        </c:rich>
      </c:tx>
      <c:layout>
        <c:manualLayout>
          <c:xMode val="edge"/>
          <c:yMode val="edge"/>
          <c:x val="0.2517486401156377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853481145927"/>
          <c:y val="0.15845070422535212"/>
          <c:w val="0.80186662720950619"/>
          <c:h val="0.46126760563380281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Vins_G3!$A$9</c:f>
              <c:strCache>
                <c:ptCount val="1"/>
                <c:pt idx="0">
                  <c:v>Solde</c:v>
                </c:pt>
              </c:strCache>
            </c:strRef>
          </c:tx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Vins_G3!$C$5:$T$5</c15:sqref>
                  </c15:fullRef>
                </c:ext>
              </c:extLst>
              <c:f>(Vins_G3!$C$5:$R$5,Vins_G3!$T$5)</c:f>
              <c:strCache>
                <c:ptCount val="17"/>
                <c:pt idx="0">
                  <c:v>2007-08</c:v>
                </c:pt>
                <c:pt idx="1">
                  <c:v>2008-09</c:v>
                </c:pt>
                <c:pt idx="2">
                  <c:v>2009-10</c:v>
                </c:pt>
                <c:pt idx="3">
                  <c:v>2010-11</c:v>
                </c:pt>
                <c:pt idx="4">
                  <c:v>2011-12</c:v>
                </c:pt>
                <c:pt idx="5">
                  <c:v>2012-13</c:v>
                </c:pt>
                <c:pt idx="6">
                  <c:v>2013-14</c:v>
                </c:pt>
                <c:pt idx="7">
                  <c:v>2014-15</c:v>
                </c:pt>
                <c:pt idx="8">
                  <c:v>2015-16</c:v>
                </c:pt>
                <c:pt idx="9">
                  <c:v>2016-17</c:v>
                </c:pt>
                <c:pt idx="10">
                  <c:v>2017-18</c:v>
                </c:pt>
                <c:pt idx="11">
                  <c:v>2018-19</c:v>
                </c:pt>
                <c:pt idx="12">
                  <c:v>2019-20</c:v>
                </c:pt>
                <c:pt idx="13">
                  <c:v>2020-21</c:v>
                </c:pt>
                <c:pt idx="14">
                  <c:v>2021-22</c:v>
                </c:pt>
                <c:pt idx="15">
                  <c:v>2022-23</c:v>
                </c:pt>
                <c:pt idx="16">
                  <c:v>2024-25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Vins_G3!$C$9:$T$9</c15:sqref>
                  </c15:fullRef>
                </c:ext>
              </c:extLst>
              <c:f>(Vins_G3!$C$9:$R$9,Vins_G3!$T$9)</c:f>
              <c:numCache>
                <c:formatCode>_-* #\ ##0.000\ _€_-;\-* #\ ##0.000\ _€_-;_-* "-"??\ _€_-;_-@_-</c:formatCode>
                <c:ptCount val="17"/>
                <c:pt idx="0">
                  <c:v>8.8151571200000003</c:v>
                </c:pt>
                <c:pt idx="1">
                  <c:v>7.1366606999999993</c:v>
                </c:pt>
                <c:pt idx="2">
                  <c:v>7.2095928499999999</c:v>
                </c:pt>
                <c:pt idx="3">
                  <c:v>7.4866064899999989</c:v>
                </c:pt>
                <c:pt idx="4">
                  <c:v>8.2326393799999984</c:v>
                </c:pt>
                <c:pt idx="5">
                  <c:v>9.5852356299999997</c:v>
                </c:pt>
                <c:pt idx="6">
                  <c:v>8.6062308900000026</c:v>
                </c:pt>
                <c:pt idx="7">
                  <c:v>7.4314520900000005</c:v>
                </c:pt>
                <c:pt idx="8">
                  <c:v>6.4458566199999989</c:v>
                </c:pt>
                <c:pt idx="9">
                  <c:v>7.0102192699999994</c:v>
                </c:pt>
                <c:pt idx="10">
                  <c:v>7.6065441599999994</c:v>
                </c:pt>
                <c:pt idx="11">
                  <c:v>7.3250563100000008</c:v>
                </c:pt>
                <c:pt idx="12">
                  <c:v>6.9682277899999985</c:v>
                </c:pt>
                <c:pt idx="13">
                  <c:v>8.4051027200000004</c:v>
                </c:pt>
                <c:pt idx="14">
                  <c:v>8.2725974900000008</c:v>
                </c:pt>
                <c:pt idx="15">
                  <c:v>7.3171945600000008</c:v>
                </c:pt>
                <c:pt idx="16">
                  <c:v>7.4163216999999975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2C-4FDC-A4F3-EF39D5BC04D4}"/>
            </c:ext>
          </c:extLst>
        </c:ser>
        <c:ser>
          <c:idx val="0"/>
          <c:order val="1"/>
          <c:tx>
            <c:v>Exportations</c:v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2C-4FDC-A4F3-EF39D5BC04D4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Vins_G3!$C$5:$T$5</c15:sqref>
                  </c15:fullRef>
                </c:ext>
              </c:extLst>
              <c:f>(Vins_G3!$C$5:$R$5,Vins_G3!$T$5)</c:f>
              <c:strCache>
                <c:ptCount val="17"/>
                <c:pt idx="0">
                  <c:v>2007-08</c:v>
                </c:pt>
                <c:pt idx="1">
                  <c:v>2008-09</c:v>
                </c:pt>
                <c:pt idx="2">
                  <c:v>2009-10</c:v>
                </c:pt>
                <c:pt idx="3">
                  <c:v>2010-11</c:v>
                </c:pt>
                <c:pt idx="4">
                  <c:v>2011-12</c:v>
                </c:pt>
                <c:pt idx="5">
                  <c:v>2012-13</c:v>
                </c:pt>
                <c:pt idx="6">
                  <c:v>2013-14</c:v>
                </c:pt>
                <c:pt idx="7">
                  <c:v>2014-15</c:v>
                </c:pt>
                <c:pt idx="8">
                  <c:v>2015-16</c:v>
                </c:pt>
                <c:pt idx="9">
                  <c:v>2016-17</c:v>
                </c:pt>
                <c:pt idx="10">
                  <c:v>2017-18</c:v>
                </c:pt>
                <c:pt idx="11">
                  <c:v>2018-19</c:v>
                </c:pt>
                <c:pt idx="12">
                  <c:v>2019-20</c:v>
                </c:pt>
                <c:pt idx="13">
                  <c:v>2020-21</c:v>
                </c:pt>
                <c:pt idx="14">
                  <c:v>2021-22</c:v>
                </c:pt>
                <c:pt idx="15">
                  <c:v>2022-23</c:v>
                </c:pt>
                <c:pt idx="16">
                  <c:v>2024-25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Vins_G3!$C$7:$T$7</c15:sqref>
                  </c15:fullRef>
                </c:ext>
              </c:extLst>
              <c:f>(Vins_G3!$C$7:$R$7,Vins_G3!$T$7)</c:f>
              <c:numCache>
                <c:formatCode>_-* #\ ##0.000\ _€_-;\-* #\ ##0.000\ _€_-;_-* "-"??\ _€_-;_-@_-</c:formatCode>
                <c:ptCount val="17"/>
                <c:pt idx="0">
                  <c:v>14.502675660000001</c:v>
                </c:pt>
                <c:pt idx="1">
                  <c:v>12.79543069</c:v>
                </c:pt>
                <c:pt idx="2">
                  <c:v>12.965209339999999</c:v>
                </c:pt>
                <c:pt idx="3">
                  <c:v>13.89223741</c:v>
                </c:pt>
                <c:pt idx="4">
                  <c:v>14.7190739</c:v>
                </c:pt>
                <c:pt idx="5">
                  <c:v>14.997510070000001</c:v>
                </c:pt>
                <c:pt idx="6">
                  <c:v>14.529563640000001</c:v>
                </c:pt>
                <c:pt idx="7">
                  <c:v>14.30408547</c:v>
                </c:pt>
                <c:pt idx="8">
                  <c:v>13.978052760000001</c:v>
                </c:pt>
                <c:pt idx="9">
                  <c:v>14.53612431</c:v>
                </c:pt>
                <c:pt idx="10">
                  <c:v>14.81101574</c:v>
                </c:pt>
                <c:pt idx="11">
                  <c:v>14.177042520000001</c:v>
                </c:pt>
                <c:pt idx="12">
                  <c:v>13.506202829999999</c:v>
                </c:pt>
                <c:pt idx="13">
                  <c:v>14.36189942</c:v>
                </c:pt>
                <c:pt idx="14">
                  <c:v>14.242454580000002</c:v>
                </c:pt>
                <c:pt idx="15">
                  <c:v>13.423005140000001</c:v>
                </c:pt>
                <c:pt idx="16">
                  <c:v>12.703504129999999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2C-4FDC-A4F3-EF39D5BC0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205840"/>
        <c:axId val="1"/>
      </c:barChart>
      <c:lineChart>
        <c:grouping val="standard"/>
        <c:varyColors val="0"/>
        <c:ser>
          <c:idx val="1"/>
          <c:order val="2"/>
          <c:tx>
            <c:v>Importations</c:v>
          </c:tx>
          <c:spPr>
            <a:ln w="1905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Vins_G3!$C$5:$T$5</c15:sqref>
                  </c15:fullRef>
                </c:ext>
              </c:extLst>
              <c:f>(Vins_G3!$C$5:$R$5,Vins_G3!$T$5)</c:f>
              <c:strCache>
                <c:ptCount val="17"/>
                <c:pt idx="0">
                  <c:v>2007-08</c:v>
                </c:pt>
                <c:pt idx="1">
                  <c:v>2008-09</c:v>
                </c:pt>
                <c:pt idx="2">
                  <c:v>2009-10</c:v>
                </c:pt>
                <c:pt idx="3">
                  <c:v>2010-11</c:v>
                </c:pt>
                <c:pt idx="4">
                  <c:v>2011-12</c:v>
                </c:pt>
                <c:pt idx="5">
                  <c:v>2012-13</c:v>
                </c:pt>
                <c:pt idx="6">
                  <c:v>2013-14</c:v>
                </c:pt>
                <c:pt idx="7">
                  <c:v>2014-15</c:v>
                </c:pt>
                <c:pt idx="8">
                  <c:v>2015-16</c:v>
                </c:pt>
                <c:pt idx="9">
                  <c:v>2016-17</c:v>
                </c:pt>
                <c:pt idx="10">
                  <c:v>2017-18</c:v>
                </c:pt>
                <c:pt idx="11">
                  <c:v>2018-19</c:v>
                </c:pt>
                <c:pt idx="12">
                  <c:v>2019-20</c:v>
                </c:pt>
                <c:pt idx="13">
                  <c:v>2020-21</c:v>
                </c:pt>
                <c:pt idx="14">
                  <c:v>2021-22</c:v>
                </c:pt>
                <c:pt idx="15">
                  <c:v>2022-23</c:v>
                </c:pt>
                <c:pt idx="16">
                  <c:v>2024-25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Vins_G3!$C$8:$T$8</c15:sqref>
                  </c15:fullRef>
                </c:ext>
              </c:extLst>
              <c:f>(Vins_G3!$C$8:$R$8,Vins_G3!$T$8)</c:f>
              <c:numCache>
                <c:formatCode>_-* #\ ##0.000\ _€_-;\-* #\ ##0.000\ _€_-;_-* "-"??\ _€_-;_-@_-</c:formatCode>
                <c:ptCount val="17"/>
                <c:pt idx="0">
                  <c:v>5.687518540000001</c:v>
                </c:pt>
                <c:pt idx="1">
                  <c:v>5.6587699900000006</c:v>
                </c:pt>
                <c:pt idx="2">
                  <c:v>5.7556164899999995</c:v>
                </c:pt>
                <c:pt idx="3">
                  <c:v>6.405630920000001</c:v>
                </c:pt>
                <c:pt idx="4">
                  <c:v>6.4864345200000004</c:v>
                </c:pt>
                <c:pt idx="5">
                  <c:v>5.41227444</c:v>
                </c:pt>
                <c:pt idx="6">
                  <c:v>5.9233327499999984</c:v>
                </c:pt>
                <c:pt idx="7">
                  <c:v>6.8726333799999999</c:v>
                </c:pt>
                <c:pt idx="8">
                  <c:v>7.5321961400000017</c:v>
                </c:pt>
                <c:pt idx="9">
                  <c:v>7.5259050400000005</c:v>
                </c:pt>
                <c:pt idx="10">
                  <c:v>7.2044715800000008</c:v>
                </c:pt>
                <c:pt idx="11">
                  <c:v>6.8519862099999997</c:v>
                </c:pt>
                <c:pt idx="12">
                  <c:v>6.537975040000001</c:v>
                </c:pt>
                <c:pt idx="13">
                  <c:v>5.9567966999999999</c:v>
                </c:pt>
                <c:pt idx="14">
                  <c:v>5.9698570900000014</c:v>
                </c:pt>
                <c:pt idx="15">
                  <c:v>6.10581058</c:v>
                </c:pt>
                <c:pt idx="16">
                  <c:v>5.2871824300000014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32C-4FDC-A4F3-EF39D5BC0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3205840"/>
        <c:axId val="1"/>
      </c:lineChart>
      <c:catAx>
        <c:axId val="1913205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DGDDI </a:t>
                </a:r>
              </a:p>
            </c:rich>
          </c:tx>
          <c:layout>
            <c:manualLayout>
              <c:xMode val="edge"/>
              <c:yMode val="edge"/>
              <c:x val="1.8648103769637492E-2"/>
              <c:y val="0.91197183098591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8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Million d'hectolitres</a:t>
                </a:r>
              </a:p>
            </c:rich>
          </c:tx>
          <c:layout>
            <c:manualLayout>
              <c:xMode val="edge"/>
              <c:yMode val="edge"/>
              <c:x val="3.0302915034171454E-2"/>
              <c:y val="0.2781690140845070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13205840"/>
        <c:crosses val="autoZero"/>
        <c:crossBetween val="between"/>
        <c:majorUnit val="2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3.2633928005376137E-2"/>
          <c:y val="0.81924882629107976"/>
          <c:w val="0.87062878009813993"/>
          <c:h val="0.1009389671361502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Prix des vins (campagne)</a:t>
            </a:r>
          </a:p>
        </c:rich>
      </c:tx>
      <c:layout>
        <c:manualLayout>
          <c:xMode val="edge"/>
          <c:yMode val="edge"/>
          <c:x val="0.29262166656648836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267213509893621"/>
          <c:y val="0.15034990703860332"/>
          <c:w val="0.80661778043937971"/>
          <c:h val="0.45571168988491823"/>
        </c:manualLayout>
      </c:layout>
      <c:lineChart>
        <c:grouping val="standard"/>
        <c:varyColors val="0"/>
        <c:ser>
          <c:idx val="0"/>
          <c:order val="0"/>
          <c:tx>
            <c:v>Vins AOP (hors Champagne)</c:v>
          </c:tx>
          <c:spPr>
            <a:ln w="25400">
              <a:solidFill>
                <a:srgbClr val="D60093"/>
              </a:solidFill>
              <a:prstDash val="solid"/>
            </a:ln>
          </c:spPr>
          <c:marker>
            <c:symbol val="none"/>
          </c:marker>
          <c:cat>
            <c:strRef>
              <c:f>Vins_G4!$C$6:$U$6</c:f>
              <c:strCache>
                <c:ptCount val="19"/>
                <c:pt idx="0">
                  <c:v>2006-07</c:v>
                </c:pt>
                <c:pt idx="1">
                  <c:v>2007-08</c:v>
                </c:pt>
                <c:pt idx="2">
                  <c:v>2008-09</c:v>
                </c:pt>
                <c:pt idx="3">
                  <c:v>2009-10</c:v>
                </c:pt>
                <c:pt idx="4">
                  <c:v>2010-11</c:v>
                </c:pt>
                <c:pt idx="5">
                  <c:v>2011-12</c:v>
                </c:pt>
                <c:pt idx="6">
                  <c:v>2012-13</c:v>
                </c:pt>
                <c:pt idx="7">
                  <c:v>2013-14</c:v>
                </c:pt>
                <c:pt idx="8">
                  <c:v>2014-15</c:v>
                </c:pt>
                <c:pt idx="9">
                  <c:v>2015-16</c:v>
                </c:pt>
                <c:pt idx="10">
                  <c:v>2016-17</c:v>
                </c:pt>
                <c:pt idx="11">
                  <c:v>2017-18</c:v>
                </c:pt>
                <c:pt idx="12">
                  <c:v>2018-19</c:v>
                </c:pt>
                <c:pt idx="13">
                  <c:v>2019-20</c:v>
                </c:pt>
                <c:pt idx="14">
                  <c:v>2020-21</c:v>
                </c:pt>
                <c:pt idx="15">
                  <c:v>2021-22</c:v>
                </c:pt>
                <c:pt idx="16">
                  <c:v>2022-23</c:v>
                </c:pt>
                <c:pt idx="17">
                  <c:v>2023-24</c:v>
                </c:pt>
                <c:pt idx="18">
                  <c:v>2024-25</c:v>
                </c:pt>
              </c:strCache>
            </c:strRef>
          </c:cat>
          <c:val>
            <c:numRef>
              <c:f>Vins_G4!$C$8:$U$8</c:f>
              <c:numCache>
                <c:formatCode>0.0</c:formatCode>
                <c:ptCount val="19"/>
                <c:pt idx="0">
                  <c:v>65.754617191666668</c:v>
                </c:pt>
                <c:pt idx="1">
                  <c:v>73.531852583333347</c:v>
                </c:pt>
                <c:pt idx="2">
                  <c:v>76.370515016666673</c:v>
                </c:pt>
                <c:pt idx="3">
                  <c:v>71.890814399999996</c:v>
                </c:pt>
                <c:pt idx="4">
                  <c:v>75.185908375000011</c:v>
                </c:pt>
                <c:pt idx="5">
                  <c:v>76.230575216666651</c:v>
                </c:pt>
                <c:pt idx="6">
                  <c:v>82.656415258333325</c:v>
                </c:pt>
                <c:pt idx="7">
                  <c:v>99.792531116666666</c:v>
                </c:pt>
                <c:pt idx="8">
                  <c:v>98.700675283333354</c:v>
                </c:pt>
                <c:pt idx="9">
                  <c:v>101.11626394166667</c:v>
                </c:pt>
                <c:pt idx="10">
                  <c:v>106.73500935833333</c:v>
                </c:pt>
                <c:pt idx="11">
                  <c:v>115.60165975833335</c:v>
                </c:pt>
                <c:pt idx="12">
                  <c:v>109.51183792499999</c:v>
                </c:pt>
                <c:pt idx="13">
                  <c:v>102.8023208</c:v>
                </c:pt>
                <c:pt idx="14">
                  <c:v>100.38333333333333</c:v>
                </c:pt>
                <c:pt idx="15">
                  <c:v>125.90833333333335</c:v>
                </c:pt>
                <c:pt idx="16">
                  <c:v>114.29166666666667</c:v>
                </c:pt>
                <c:pt idx="17">
                  <c:v>96.675000000000011</c:v>
                </c:pt>
                <c:pt idx="18">
                  <c:v>96.883333333333326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F7-4504-B39C-9FCBC4B05E94}"/>
            </c:ext>
          </c:extLst>
        </c:ser>
        <c:ser>
          <c:idx val="2"/>
          <c:order val="1"/>
          <c:tx>
            <c:strRef>
              <c:f>Vins_G4!$B$9</c:f>
              <c:strCache>
                <c:ptCount val="1"/>
                <c:pt idx="0">
                  <c:v>Vins IGP</c:v>
                </c:pt>
              </c:strCache>
            </c:strRef>
          </c:tx>
          <c:spPr>
            <a:ln w="19050">
              <a:solidFill>
                <a:srgbClr val="9999FF"/>
              </a:solidFill>
              <a:prstDash val="solid"/>
            </a:ln>
          </c:spPr>
          <c:marker>
            <c:symbol val="none"/>
          </c:marker>
          <c:cat>
            <c:strRef>
              <c:f>Vins_G4!$C$6:$U$6</c:f>
              <c:strCache>
                <c:ptCount val="19"/>
                <c:pt idx="0">
                  <c:v>2006-07</c:v>
                </c:pt>
                <c:pt idx="1">
                  <c:v>2007-08</c:v>
                </c:pt>
                <c:pt idx="2">
                  <c:v>2008-09</c:v>
                </c:pt>
                <c:pt idx="3">
                  <c:v>2009-10</c:v>
                </c:pt>
                <c:pt idx="4">
                  <c:v>2010-11</c:v>
                </c:pt>
                <c:pt idx="5">
                  <c:v>2011-12</c:v>
                </c:pt>
                <c:pt idx="6">
                  <c:v>2012-13</c:v>
                </c:pt>
                <c:pt idx="7">
                  <c:v>2013-14</c:v>
                </c:pt>
                <c:pt idx="8">
                  <c:v>2014-15</c:v>
                </c:pt>
                <c:pt idx="9">
                  <c:v>2015-16</c:v>
                </c:pt>
                <c:pt idx="10">
                  <c:v>2016-17</c:v>
                </c:pt>
                <c:pt idx="11">
                  <c:v>2017-18</c:v>
                </c:pt>
                <c:pt idx="12">
                  <c:v>2018-19</c:v>
                </c:pt>
                <c:pt idx="13">
                  <c:v>2019-20</c:v>
                </c:pt>
                <c:pt idx="14">
                  <c:v>2020-21</c:v>
                </c:pt>
                <c:pt idx="15">
                  <c:v>2021-22</c:v>
                </c:pt>
                <c:pt idx="16">
                  <c:v>2022-23</c:v>
                </c:pt>
                <c:pt idx="17">
                  <c:v>2023-24</c:v>
                </c:pt>
                <c:pt idx="18">
                  <c:v>2024-25</c:v>
                </c:pt>
              </c:strCache>
            </c:strRef>
          </c:cat>
          <c:val>
            <c:numRef>
              <c:f>Vins_G4!$C$9:$U$9</c:f>
              <c:numCache>
                <c:formatCode>0.0</c:formatCode>
                <c:ptCount val="19"/>
                <c:pt idx="0">
                  <c:v>55.173117816666661</c:v>
                </c:pt>
                <c:pt idx="1">
                  <c:v>63.912377716666668</c:v>
                </c:pt>
                <c:pt idx="2">
                  <c:v>67.294768183333318</c:v>
                </c:pt>
                <c:pt idx="3">
                  <c:v>66.623564441666659</c:v>
                </c:pt>
                <c:pt idx="4">
                  <c:v>77.069332200000019</c:v>
                </c:pt>
                <c:pt idx="5">
                  <c:v>76.817524466666654</c:v>
                </c:pt>
                <c:pt idx="6">
                  <c:v>81.21990641666666</c:v>
                </c:pt>
                <c:pt idx="7">
                  <c:v>87.115270091666673</c:v>
                </c:pt>
                <c:pt idx="8">
                  <c:v>99.231816250000008</c:v>
                </c:pt>
                <c:pt idx="9">
                  <c:v>100.96639727500001</c:v>
                </c:pt>
                <c:pt idx="10">
                  <c:v>94.879625691666675</c:v>
                </c:pt>
                <c:pt idx="11">
                  <c:v>97.875797533333312</c:v>
                </c:pt>
                <c:pt idx="12">
                  <c:v>99.891110158333333</c:v>
                </c:pt>
                <c:pt idx="13">
                  <c:v>100.93156104166667</c:v>
                </c:pt>
                <c:pt idx="14">
                  <c:v>99.658333333333346</c:v>
                </c:pt>
                <c:pt idx="15">
                  <c:v>112.55833333333334</c:v>
                </c:pt>
                <c:pt idx="16">
                  <c:v>106.18333333333334</c:v>
                </c:pt>
                <c:pt idx="17">
                  <c:v>103.00833333333334</c:v>
                </c:pt>
                <c:pt idx="18">
                  <c:v>100.59999999999998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F7-4504-B39C-9FCBC4B05E94}"/>
            </c:ext>
          </c:extLst>
        </c:ser>
        <c:ser>
          <c:idx val="1"/>
          <c:order val="2"/>
          <c:tx>
            <c:strRef>
              <c:f>Vins_G4!$B$10</c:f>
              <c:strCache>
                <c:ptCount val="1"/>
                <c:pt idx="0">
                  <c:v>vins sans IG</c:v>
                </c:pt>
              </c:strCache>
            </c:strRef>
          </c:tx>
          <c:spPr>
            <a:ln w="15875">
              <a:solidFill>
                <a:srgbClr val="CCCCFF"/>
              </a:solidFill>
              <a:prstDash val="solid"/>
            </a:ln>
          </c:spPr>
          <c:marker>
            <c:symbol val="none"/>
          </c:marker>
          <c:cat>
            <c:strRef>
              <c:f>Vins_G4!$C$6:$U$6</c:f>
              <c:strCache>
                <c:ptCount val="19"/>
                <c:pt idx="0">
                  <c:v>2006-07</c:v>
                </c:pt>
                <c:pt idx="1">
                  <c:v>2007-08</c:v>
                </c:pt>
                <c:pt idx="2">
                  <c:v>2008-09</c:v>
                </c:pt>
                <c:pt idx="3">
                  <c:v>2009-10</c:v>
                </c:pt>
                <c:pt idx="4">
                  <c:v>2010-11</c:v>
                </c:pt>
                <c:pt idx="5">
                  <c:v>2011-12</c:v>
                </c:pt>
                <c:pt idx="6">
                  <c:v>2012-13</c:v>
                </c:pt>
                <c:pt idx="7">
                  <c:v>2013-14</c:v>
                </c:pt>
                <c:pt idx="8">
                  <c:v>2014-15</c:v>
                </c:pt>
                <c:pt idx="9">
                  <c:v>2015-16</c:v>
                </c:pt>
                <c:pt idx="10">
                  <c:v>2016-17</c:v>
                </c:pt>
                <c:pt idx="11">
                  <c:v>2017-18</c:v>
                </c:pt>
                <c:pt idx="12">
                  <c:v>2018-19</c:v>
                </c:pt>
                <c:pt idx="13">
                  <c:v>2019-20</c:v>
                </c:pt>
                <c:pt idx="14">
                  <c:v>2020-21</c:v>
                </c:pt>
                <c:pt idx="15">
                  <c:v>2021-22</c:v>
                </c:pt>
                <c:pt idx="16">
                  <c:v>2022-23</c:v>
                </c:pt>
                <c:pt idx="17">
                  <c:v>2023-24</c:v>
                </c:pt>
                <c:pt idx="18">
                  <c:v>2024-25</c:v>
                </c:pt>
              </c:strCache>
            </c:strRef>
          </c:cat>
          <c:val>
            <c:numRef>
              <c:f>Vins_G4!$C$10:$U$10</c:f>
              <c:numCache>
                <c:formatCode>0.0</c:formatCode>
                <c:ptCount val="19"/>
                <c:pt idx="0">
                  <c:v>50.429496841666669</c:v>
                </c:pt>
                <c:pt idx="1">
                  <c:v>61.437572100000011</c:v>
                </c:pt>
                <c:pt idx="2">
                  <c:v>65.998757658333332</c:v>
                </c:pt>
                <c:pt idx="3">
                  <c:v>64.926790308333324</c:v>
                </c:pt>
                <c:pt idx="4">
                  <c:v>71.036471741666674</c:v>
                </c:pt>
                <c:pt idx="5">
                  <c:v>73.055284408333321</c:v>
                </c:pt>
                <c:pt idx="6">
                  <c:v>84.796343950000008</c:v>
                </c:pt>
                <c:pt idx="7">
                  <c:v>94.107729158333356</c:v>
                </c:pt>
                <c:pt idx="8">
                  <c:v>105.35717455833334</c:v>
                </c:pt>
                <c:pt idx="9">
                  <c:v>104.21865294999998</c:v>
                </c:pt>
                <c:pt idx="10">
                  <c:v>91.967344033333333</c:v>
                </c:pt>
                <c:pt idx="11">
                  <c:v>96.568462150000002</c:v>
                </c:pt>
                <c:pt idx="12">
                  <c:v>97.129292758333335</c:v>
                </c:pt>
                <c:pt idx="13">
                  <c:v>99.494532208333325</c:v>
                </c:pt>
                <c:pt idx="14">
                  <c:v>99.841666666666654</c:v>
                </c:pt>
                <c:pt idx="15">
                  <c:v>114.99999999999999</c:v>
                </c:pt>
                <c:pt idx="16">
                  <c:v>102.66666666666667</c:v>
                </c:pt>
                <c:pt idx="17">
                  <c:v>99.40000000000002</c:v>
                </c:pt>
                <c:pt idx="18">
                  <c:v>93.333333333333329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F7-4504-B39C-9FCBC4B0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13207920"/>
        <c:axId val="1"/>
      </c:lineChart>
      <c:catAx>
        <c:axId val="1913207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Insee - Indice des prix des produits agricoles à la production (Ippap) en moyenne sur 12 mois</a:t>
                </a:r>
              </a:p>
            </c:rich>
          </c:tx>
          <c:layout>
            <c:manualLayout>
              <c:xMode val="edge"/>
              <c:yMode val="edge"/>
              <c:x val="1.5267175572519083E-2"/>
              <c:y val="0.906761375107831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40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Ippap - base 100 en 2015</a:t>
                </a:r>
              </a:p>
            </c:rich>
          </c:tx>
          <c:layout>
            <c:manualLayout>
              <c:xMode val="edge"/>
              <c:yMode val="edge"/>
              <c:x val="2.7989821882951654E-2"/>
              <c:y val="0.1678325349191490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1320792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3.5623409669211195E-2"/>
          <c:y val="0.77039627039627034"/>
          <c:w val="0.93638676844783719"/>
          <c:h val="0.1200466200466200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Production de gros bovins et de veaux de boucherie </a:t>
            </a:r>
          </a:p>
          <a:p>
            <a:pPr>
              <a:defRPr b="1">
                <a:solidFill>
                  <a:sysClr val="windowText" lastClr="000000"/>
                </a:solidFill>
              </a:defRPr>
            </a:pP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(9 mois*)</a:t>
            </a:r>
            <a:endParaRPr lang="en-US" sz="9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7027175704856287"/>
          <c:y val="1.96351806285410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623521977013465"/>
          <c:y val="0.23749047112350122"/>
          <c:w val="0.64495169689468568"/>
          <c:h val="0.521617550102329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Bovins_G1!$A$6</c:f>
              <c:strCache>
                <c:ptCount val="1"/>
                <c:pt idx="0">
                  <c:v>Gros bovins</c:v>
                </c:pt>
              </c:strCache>
            </c:strRef>
          </c:tx>
          <c:spPr>
            <a:solidFill>
              <a:srgbClr val="000099"/>
            </a:solidFill>
            <a:ln w="19050"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12F-4201-9890-A422BB8680D4}"/>
              </c:ext>
            </c:extLst>
          </c:dPt>
          <c:cat>
            <c:numRef>
              <c:f>Bovins_G1!$B$5:$G$5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Bovins_G1!$B$6:$G$6</c:f>
              <c:numCache>
                <c:formatCode>#\ ##0.0</c:formatCode>
                <c:ptCount val="6"/>
                <c:pt idx="0">
                  <c:v>2470.4</c:v>
                </c:pt>
                <c:pt idx="1">
                  <c:v>2471.6</c:v>
                </c:pt>
                <c:pt idx="2">
                  <c:v>2381.6</c:v>
                </c:pt>
                <c:pt idx="3">
                  <c:v>2266.9</c:v>
                </c:pt>
                <c:pt idx="4">
                  <c:v>2242.3000000000002</c:v>
                </c:pt>
                <c:pt idx="5">
                  <c:v>2175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2F-4201-9890-A422BB868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750216"/>
        <c:axId val="459750544"/>
      </c:barChart>
      <c:lineChart>
        <c:grouping val="standard"/>
        <c:varyColors val="0"/>
        <c:ser>
          <c:idx val="1"/>
          <c:order val="1"/>
          <c:tx>
            <c:strRef>
              <c:f>Bovins_G1!$A$7</c:f>
              <c:strCache>
                <c:ptCount val="1"/>
                <c:pt idx="0">
                  <c:v>Veaux de boucherie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Bovins_G1!$B$5:$G$5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Bovins_G1!$B$7:$G$7</c:f>
              <c:numCache>
                <c:formatCode>#\ ##0.0</c:formatCode>
                <c:ptCount val="6"/>
                <c:pt idx="0">
                  <c:v>849.4</c:v>
                </c:pt>
                <c:pt idx="1">
                  <c:v>842.4</c:v>
                </c:pt>
                <c:pt idx="2">
                  <c:v>805.4</c:v>
                </c:pt>
                <c:pt idx="3">
                  <c:v>745.3</c:v>
                </c:pt>
                <c:pt idx="4">
                  <c:v>718.8</c:v>
                </c:pt>
                <c:pt idx="5">
                  <c:v>680.4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2F-4201-9890-A422BB868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34320"/>
        <c:axId val="308323272"/>
      </c:lineChart>
      <c:catAx>
        <c:axId val="459750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Source : Agreste, BDNI - traitement SSP</a:t>
                </a:r>
              </a:p>
            </c:rich>
          </c:tx>
          <c:layout>
            <c:manualLayout>
              <c:xMode val="edge"/>
              <c:yMode val="edge"/>
              <c:x val="2.914902478995185E-4"/>
              <c:y val="0.897979581427726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9750544"/>
        <c:crosses val="autoZero"/>
        <c:auto val="1"/>
        <c:lblAlgn val="ctr"/>
        <c:lblOffset val="100"/>
        <c:noMultiLvlLbl val="0"/>
      </c:catAx>
      <c:valAx>
        <c:axId val="459750544"/>
        <c:scaling>
          <c:orientation val="minMax"/>
          <c:max val="2600"/>
          <c:min val="150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F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0">
                    <a:solidFill>
                      <a:srgbClr val="0000FF"/>
                    </a:solidFill>
                  </a:rPr>
                  <a:t> Millier de têtes</a:t>
                </a:r>
              </a:p>
            </c:rich>
          </c:tx>
          <c:layout>
            <c:manualLayout>
              <c:xMode val="edge"/>
              <c:yMode val="edge"/>
              <c:x val="3.7252587723195695E-2"/>
              <c:y val="9.503389127126850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FF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rgbClr val="0000F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FF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9750216"/>
        <c:crosses val="autoZero"/>
        <c:crossBetween val="between"/>
        <c:majorUnit val="100"/>
      </c:valAx>
      <c:valAx>
        <c:axId val="308323272"/>
        <c:scaling>
          <c:orientation val="minMax"/>
          <c:min val="5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0">
                    <a:solidFill>
                      <a:srgbClr val="FF0000"/>
                    </a:solidFill>
                  </a:rPr>
                  <a:t>Millier</a:t>
                </a:r>
                <a:r>
                  <a:rPr lang="en-US" b="0" baseline="0">
                    <a:solidFill>
                      <a:srgbClr val="FF0000"/>
                    </a:solidFill>
                  </a:rPr>
                  <a:t> de </a:t>
                </a:r>
                <a:r>
                  <a:rPr lang="en-US" b="0">
                    <a:solidFill>
                      <a:srgbClr val="FF0000"/>
                    </a:solidFill>
                  </a:rPr>
                  <a:t>têtes</a:t>
                </a:r>
              </a:p>
            </c:rich>
          </c:tx>
          <c:layout>
            <c:manualLayout>
              <c:xMode val="edge"/>
              <c:yMode val="edge"/>
              <c:x val="0.80313651565158017"/>
              <c:y val="0.101177272263565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FF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18034320"/>
        <c:crosses val="max"/>
        <c:crossBetween val="between"/>
        <c:majorUnit val="100"/>
      </c:valAx>
      <c:catAx>
        <c:axId val="5180343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8323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1373621035385484"/>
          <c:y val="0.84771935734045922"/>
          <c:w val="0.3862638558779331"/>
          <c:h val="0.12526250837336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ysClr val="windowText" lastClr="000000"/>
                </a:solidFill>
                <a:latin typeface="+mn-lt"/>
                <a:cs typeface="Arial" panose="020B0604020202020204" pitchFamily="34" charset="0"/>
              </a:rPr>
              <a:t>Commerce extérieur</a:t>
            </a:r>
            <a:r>
              <a:rPr lang="en-US" sz="1000" b="1" baseline="0">
                <a:solidFill>
                  <a:sysClr val="windowText" lastClr="000000"/>
                </a:solidFill>
                <a:latin typeface="+mn-lt"/>
                <a:cs typeface="Arial" panose="020B0604020202020204" pitchFamily="34" charset="0"/>
              </a:rPr>
              <a:t> de viande bovine (9 mois*)</a:t>
            </a:r>
            <a:endParaRPr lang="en-US" sz="1000" b="1">
              <a:solidFill>
                <a:sysClr val="windowText" lastClr="000000"/>
              </a:solidFill>
              <a:latin typeface="+mn-lt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198383147290193"/>
          <c:y val="4.5140783355231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Bovins_G2!$A$6</c:f>
              <c:strCache>
                <c:ptCount val="1"/>
                <c:pt idx="0">
                  <c:v>Exportations 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strRef>
              <c:f>Bovins_G2!$B$5:$G$5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Bovins_G2!$B$6:$G$6</c:f>
              <c:numCache>
                <c:formatCode>#,##0</c:formatCode>
                <c:ptCount val="6"/>
                <c:pt idx="0">
                  <c:v>161.245769</c:v>
                </c:pt>
                <c:pt idx="1">
                  <c:v>177.496285</c:v>
                </c:pt>
                <c:pt idx="2">
                  <c:v>181.20908600000001</c:v>
                </c:pt>
                <c:pt idx="3">
                  <c:v>156.57127800000001</c:v>
                </c:pt>
                <c:pt idx="4">
                  <c:v>173.043204</c:v>
                </c:pt>
                <c:pt idx="5">
                  <c:v>180.23109700000001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49-4588-B643-08572A4D49BD}"/>
            </c:ext>
          </c:extLst>
        </c:ser>
        <c:ser>
          <c:idx val="1"/>
          <c:order val="1"/>
          <c:tx>
            <c:strRef>
              <c:f>Bovins_G2!$A$7</c:f>
              <c:strCache>
                <c:ptCount val="1"/>
                <c:pt idx="0">
                  <c:v>Importations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strRef>
              <c:f>Bovins_G2!$B$5:$G$5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Bovins_G2!$B$7:$G$7</c:f>
              <c:numCache>
                <c:formatCode>#,##0</c:formatCode>
                <c:ptCount val="6"/>
                <c:pt idx="0">
                  <c:v>215.75217900000001</c:v>
                </c:pt>
                <c:pt idx="1">
                  <c:v>231.430217</c:v>
                </c:pt>
                <c:pt idx="2">
                  <c:v>285.381506</c:v>
                </c:pt>
                <c:pt idx="3">
                  <c:v>271.51416499999999</c:v>
                </c:pt>
                <c:pt idx="4">
                  <c:v>271.30540300000001</c:v>
                </c:pt>
                <c:pt idx="5">
                  <c:v>267.52549299999998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49-4588-B643-08572A4D4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007696"/>
        <c:axId val="484008024"/>
      </c:barChart>
      <c:catAx>
        <c:axId val="484007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Source : DGDDI </a:t>
                </a:r>
              </a:p>
            </c:rich>
          </c:tx>
          <c:layout>
            <c:manualLayout>
              <c:xMode val="edge"/>
              <c:yMode val="edge"/>
              <c:x val="1.197339549990627E-2"/>
              <c:y val="0.916133864963090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84008024"/>
        <c:crosses val="autoZero"/>
        <c:auto val="1"/>
        <c:lblAlgn val="ctr"/>
        <c:lblOffset val="100"/>
        <c:noMultiLvlLbl val="0"/>
      </c:catAx>
      <c:valAx>
        <c:axId val="484008024"/>
        <c:scaling>
          <c:orientation val="minMax"/>
          <c:max val="300"/>
          <c:min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Echanges de</a:t>
                </a:r>
              </a:p>
              <a:p>
                <a:pPr>
                  <a:defRPr>
                    <a:solidFill>
                      <a:schemeClr val="tx1"/>
                    </a:solidFill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 viande bovine (millier de tec)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178151793525809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84007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058397709324286"/>
          <c:y val="0.8193776181615281"/>
          <c:w val="0.61766094692742979"/>
          <c:h val="0.137060796689380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rgbClr val="0000FF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r>
              <a:rPr lang="en-US" sz="1000" b="1">
                <a:solidFill>
                  <a:sysClr val="windowText" lastClr="000000"/>
                </a:solidFill>
                <a:latin typeface="+mn-lt"/>
                <a:cs typeface="Arial" panose="020B0604020202020204" pitchFamily="34" charset="0"/>
              </a:rPr>
              <a:t>Cotations de gros bovins et de veaux de boucherie</a:t>
            </a:r>
          </a:p>
          <a:p>
            <a:pPr>
              <a:defRPr sz="1000" b="1">
                <a:cs typeface="Arial" panose="020B0604020202020204" pitchFamily="34" charset="0"/>
              </a:defRPr>
            </a:pPr>
            <a:r>
              <a:rPr lang="en-US" sz="1000" b="1">
                <a:solidFill>
                  <a:sysClr val="windowText" lastClr="000000"/>
                </a:solidFill>
                <a:latin typeface="+mn-lt"/>
                <a:cs typeface="Arial" panose="020B0604020202020204" pitchFamily="34" charset="0"/>
              </a:rPr>
              <a:t>(9 mois*)</a:t>
            </a:r>
          </a:p>
        </c:rich>
      </c:tx>
      <c:layout>
        <c:manualLayout>
          <c:xMode val="edge"/>
          <c:yMode val="edge"/>
          <c:x val="0.16771467396362688"/>
          <c:y val="3.4825870646766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0000FF"/>
              </a:solidFill>
              <a:latin typeface="+mn-lt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9396788636714526"/>
          <c:y val="0.27069651741293532"/>
          <c:w val="0.64154315269414841"/>
          <c:h val="0.39854036902103657"/>
        </c:manualLayout>
      </c:layout>
      <c:lineChart>
        <c:grouping val="standard"/>
        <c:varyColors val="0"/>
        <c:ser>
          <c:idx val="0"/>
          <c:order val="0"/>
          <c:tx>
            <c:strRef>
              <c:f>Bovins_G3!$A$6</c:f>
              <c:strCache>
                <c:ptCount val="1"/>
                <c:pt idx="0">
                  <c:v>Gros bovins </c:v>
                </c:pt>
              </c:strCache>
            </c:strRef>
          </c:tx>
          <c:spPr>
            <a:ln w="12700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cat>
            <c:numRef>
              <c:f>Bovins_G3!$B$5:$G$5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Bovins_G3!$B$6:$G$6</c:f>
              <c:numCache>
                <c:formatCode>0.00</c:formatCode>
                <c:ptCount val="6"/>
                <c:pt idx="0">
                  <c:v>3.5417948699999999</c:v>
                </c:pt>
                <c:pt idx="1">
                  <c:v>3.7343589700000002</c:v>
                </c:pt>
                <c:pt idx="2">
                  <c:v>4.8871794900000003</c:v>
                </c:pt>
                <c:pt idx="3">
                  <c:v>5.1912820499999999</c:v>
                </c:pt>
                <c:pt idx="4">
                  <c:v>5.1470000000000002</c:v>
                </c:pt>
                <c:pt idx="5">
                  <c:v>6.1642105300000001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A5-4D92-8D7F-89BB97E8F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461045912"/>
        <c:axId val="461044928"/>
      </c:lineChart>
      <c:lineChart>
        <c:grouping val="standard"/>
        <c:varyColors val="0"/>
        <c:ser>
          <c:idx val="1"/>
          <c:order val="1"/>
          <c:tx>
            <c:strRef>
              <c:f>Bovins_G3!$A$7</c:f>
              <c:strCache>
                <c:ptCount val="1"/>
                <c:pt idx="0">
                  <c:v>Veaux de boucherie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Bovins_G3!$B$5:$G$5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Bovins_G3!$B$7:$G$7</c:f>
              <c:numCache>
                <c:formatCode>0.00</c:formatCode>
                <c:ptCount val="6"/>
                <c:pt idx="0">
                  <c:v>5.1953846199999996</c:v>
                </c:pt>
                <c:pt idx="1">
                  <c:v>5.5430769199999999</c:v>
                </c:pt>
                <c:pt idx="2">
                  <c:v>6.3282051299999997</c:v>
                </c:pt>
                <c:pt idx="3">
                  <c:v>6.8328205100000003</c:v>
                </c:pt>
                <c:pt idx="4">
                  <c:v>6.8914999999999997</c:v>
                </c:pt>
                <c:pt idx="5">
                  <c:v>7.5494736800000002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A5-4D92-8D7F-89BB97E8F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194040"/>
        <c:axId val="514195024"/>
      </c:lineChart>
      <c:catAx>
        <c:axId val="461045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>
                    <a:solidFill>
                      <a:sysClr val="windowText" lastClr="000000"/>
                    </a:solidFill>
                  </a:rPr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1.532287187505817E-2"/>
              <c:y val="0.906898186234183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1044928"/>
        <c:crosses val="autoZero"/>
        <c:auto val="1"/>
        <c:lblAlgn val="ctr"/>
        <c:lblOffset val="100"/>
        <c:noMultiLvlLbl val="0"/>
      </c:catAx>
      <c:valAx>
        <c:axId val="461044928"/>
        <c:scaling>
          <c:orientation val="minMax"/>
          <c:max val="6"/>
          <c:min val="3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00FF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€/kg carcasse</a:t>
                </a:r>
              </a:p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GBEA </a:t>
                </a:r>
              </a:p>
            </c:rich>
          </c:tx>
          <c:layout>
            <c:manualLayout>
              <c:xMode val="edge"/>
              <c:yMode val="edge"/>
              <c:x val="3.002376475990147E-2"/>
              <c:y val="0.144847024718925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00FF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rgbClr val="0000F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FF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1045912"/>
        <c:crosses val="autoZero"/>
        <c:crossBetween val="between"/>
      </c:valAx>
      <c:valAx>
        <c:axId val="514195024"/>
        <c:scaling>
          <c:orientation val="minMax"/>
          <c:max val="7.0000000000000098"/>
          <c:min val="4.0000000000000098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FF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 baseline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€/kg carcasse</a:t>
                </a:r>
              </a:p>
            </c:rich>
          </c:tx>
          <c:layout>
            <c:manualLayout>
              <c:xMode val="edge"/>
              <c:yMode val="edge"/>
              <c:x val="0.80769109535066996"/>
              <c:y val="0.159021428291612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FF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solidFill>
              <a:srgbClr val="FF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14194040"/>
        <c:crosses val="max"/>
        <c:crossBetween val="between"/>
      </c:valAx>
      <c:catAx>
        <c:axId val="514194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41950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438220931603407"/>
          <c:y val="0.81449484859168719"/>
          <c:w val="0.63117613844368747"/>
          <c:h val="0.12580365887099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solidFill>
            <a:srgbClr val="0000FF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r>
              <a:rPr lang="en-US" sz="1000" b="1" baseline="0">
                <a:solidFill>
                  <a:sysClr val="windowText" lastClr="000000"/>
                </a:solidFill>
                <a:latin typeface="+mn-lt"/>
                <a:cs typeface="Arial" panose="020B0604020202020204" pitchFamily="34" charset="0"/>
              </a:rPr>
              <a:t>Exportations de broutards (9 mois*)</a:t>
            </a:r>
            <a:endParaRPr lang="en-US" sz="1000" b="1">
              <a:solidFill>
                <a:sysClr val="windowText" lastClr="000000"/>
              </a:solidFill>
              <a:latin typeface="+mn-lt"/>
              <a:cs typeface="Arial" panose="020B0604020202020204" pitchFamily="34" charset="0"/>
            </a:endParaRP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8043210247574015"/>
          <c:y val="0.20453703703703704"/>
          <c:w val="0.74765001703031397"/>
          <c:h val="0.54264690871974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Bovins_G4!$A$4</c:f>
              <c:strCache>
                <c:ptCount val="1"/>
                <c:pt idx="0">
                  <c:v>Exportations de broutards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chemeClr val="bg1"/>
              </a:solidFill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996-40BA-91DB-99375DCE69C3}"/>
              </c:ext>
            </c:extLst>
          </c:dPt>
          <c:cat>
            <c:strRef>
              <c:f>Bovins_G4!$A$5:$A$10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Bovins_G4!$B$5:$B$10</c:f>
              <c:numCache>
                <c:formatCode>General</c:formatCode>
                <c:ptCount val="6"/>
                <c:pt idx="0">
                  <c:v>822.38400000000001</c:v>
                </c:pt>
                <c:pt idx="1">
                  <c:v>843.89200000000005</c:v>
                </c:pt>
                <c:pt idx="2">
                  <c:v>788.79399999999998</c:v>
                </c:pt>
                <c:pt idx="3">
                  <c:v>735.07500000000005</c:v>
                </c:pt>
                <c:pt idx="4">
                  <c:v>702.471</c:v>
                </c:pt>
                <c:pt idx="5">
                  <c:v>713.26199999999994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96-40BA-91DB-99375DCE6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4131072"/>
        <c:axId val="564131400"/>
      </c:barChart>
      <c:catAx>
        <c:axId val="5641310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Source : DGDDI</a:t>
                </a:r>
                <a:endParaRPr lang="en-US" sz="800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7.0247974728349802E-2"/>
              <c:y val="0.859212962962963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4131400"/>
        <c:crosses val="autoZero"/>
        <c:auto val="1"/>
        <c:lblAlgn val="ctr"/>
        <c:lblOffset val="100"/>
        <c:noMultiLvlLbl val="0"/>
      </c:catAx>
      <c:valAx>
        <c:axId val="564131400"/>
        <c:scaling>
          <c:orientation val="minMax"/>
          <c:max val="880"/>
          <c:min val="6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Millier de têtes</a:t>
                </a:r>
              </a:p>
            </c:rich>
          </c:tx>
          <c:layout>
            <c:manualLayout>
              <c:xMode val="edge"/>
              <c:yMode val="edge"/>
              <c:x val="3.6111111111111108E-2"/>
              <c:y val="0.311855861767279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4131072"/>
        <c:crosses val="autoZero"/>
        <c:crossBetween val="between"/>
        <c:majorUnit val="40"/>
        <c:minorUnit val="4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Abattages</a:t>
            </a:r>
            <a:r>
              <a:rPr lang="en-US" sz="1000" b="1" baseline="0">
                <a:latin typeface="Arial" panose="020B0604020202020204" pitchFamily="34" charset="0"/>
                <a:cs typeface="Arial" panose="020B0604020202020204" pitchFamily="34" charset="0"/>
              </a:rPr>
              <a:t> d'ovins </a:t>
            </a: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en têtes (9 mois*)</a:t>
            </a:r>
          </a:p>
        </c:rich>
      </c:tx>
      <c:layout>
        <c:manualLayout>
          <c:xMode val="edge"/>
          <c:yMode val="edge"/>
          <c:x val="0.26722887899882081"/>
          <c:y val="0.103965059325655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0846113857035159"/>
          <c:y val="0.23865797674167133"/>
          <c:w val="0.73084244068153692"/>
          <c:h val="0.5032783823370394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F98-4869-98B0-7EA6BDED3446}"/>
              </c:ext>
            </c:extLst>
          </c:dPt>
          <c:cat>
            <c:numRef>
              <c:f>Ovins_G1!$B$6:$G$6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Ovins_G1!$B$7:$G$7</c:f>
              <c:numCache>
                <c:formatCode>#,##0</c:formatCode>
                <c:ptCount val="6"/>
                <c:pt idx="0">
                  <c:v>3304</c:v>
                </c:pt>
                <c:pt idx="1">
                  <c:v>3372</c:v>
                </c:pt>
                <c:pt idx="2">
                  <c:v>3274</c:v>
                </c:pt>
                <c:pt idx="3">
                  <c:v>2989</c:v>
                </c:pt>
                <c:pt idx="4">
                  <c:v>2848</c:v>
                </c:pt>
                <c:pt idx="5">
                  <c:v>2607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98-4869-98B0-7EA6BDED3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3174808"/>
        <c:axId val="573175136"/>
      </c:barChart>
      <c:catAx>
        <c:axId val="573174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 : Agreste</a:t>
                </a:r>
              </a:p>
            </c:rich>
          </c:tx>
          <c:layout>
            <c:manualLayout>
              <c:xMode val="edge"/>
              <c:yMode val="edge"/>
              <c:x val="4.1230713007630114E-2"/>
              <c:y val="0.89813109454033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175136"/>
        <c:crosses val="autoZero"/>
        <c:auto val="1"/>
        <c:lblAlgn val="ctr"/>
        <c:lblOffset val="100"/>
        <c:noMultiLvlLbl val="0"/>
      </c:catAx>
      <c:valAx>
        <c:axId val="573175136"/>
        <c:scaling>
          <c:orientation val="minMax"/>
          <c:min val="23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Millier de têtes</a:t>
                </a:r>
              </a:p>
            </c:rich>
          </c:tx>
          <c:layout>
            <c:manualLayout>
              <c:xMode val="edge"/>
              <c:yMode val="edge"/>
              <c:x val="3.0211101036885381E-2"/>
              <c:y val="0.364448036710642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9525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17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900" b="1">
                <a:latin typeface="Arial" panose="020B0604020202020204" pitchFamily="34" charset="0"/>
                <a:cs typeface="Arial" panose="020B0604020202020204" pitchFamily="34" charset="0"/>
              </a:rPr>
              <a:t>Commerce extérieur d'animaux vivants en têtes </a:t>
            </a:r>
          </a:p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900" b="1">
                <a:latin typeface="Arial" panose="020B0604020202020204" pitchFamily="34" charset="0"/>
                <a:cs typeface="Arial" panose="020B0604020202020204" pitchFamily="34" charset="0"/>
              </a:rPr>
              <a:t>(9 mois* )</a:t>
            </a:r>
          </a:p>
        </c:rich>
      </c:tx>
      <c:layout>
        <c:manualLayout>
          <c:xMode val="edge"/>
          <c:yMode val="edge"/>
          <c:x val="0.23210950080515294"/>
          <c:y val="5.51518949052905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9948191258701359"/>
          <c:y val="0.1744539433643125"/>
          <c:w val="0.76509135633408143"/>
          <c:h val="0.564997868649582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Ovins_G2!$A$7</c:f>
              <c:strCache>
                <c:ptCount val="1"/>
                <c:pt idx="0">
                  <c:v>Exportations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numRef>
              <c:f>Ovins_G2!$B$6:$G$6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Ovins_G2!$B$7:$G$7</c:f>
              <c:numCache>
                <c:formatCode>#\ ##0.0</c:formatCode>
                <c:ptCount val="6"/>
                <c:pt idx="0">
                  <c:v>241.1</c:v>
                </c:pt>
                <c:pt idx="1">
                  <c:v>213.143</c:v>
                </c:pt>
                <c:pt idx="2">
                  <c:v>220.65600000000001</c:v>
                </c:pt>
                <c:pt idx="3">
                  <c:v>225.803</c:v>
                </c:pt>
                <c:pt idx="4">
                  <c:v>233.40199999999999</c:v>
                </c:pt>
                <c:pt idx="5">
                  <c:v>224.05199999999999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A7-4009-8614-FA150F891B7D}"/>
            </c:ext>
          </c:extLst>
        </c:ser>
        <c:ser>
          <c:idx val="1"/>
          <c:order val="1"/>
          <c:tx>
            <c:strRef>
              <c:f>Ovins_G2!$A$8</c:f>
              <c:strCache>
                <c:ptCount val="1"/>
                <c:pt idx="0">
                  <c:v>Importations  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Ovins_G2!$B$6:$G$6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Ovins_G2!$B$8:$G$8</c:f>
              <c:numCache>
                <c:formatCode>#\ ##0.0</c:formatCode>
                <c:ptCount val="6"/>
                <c:pt idx="0">
                  <c:v>176.27099999999999</c:v>
                </c:pt>
                <c:pt idx="1">
                  <c:v>219.63300000000001</c:v>
                </c:pt>
                <c:pt idx="2">
                  <c:v>194.85499999999999</c:v>
                </c:pt>
                <c:pt idx="3">
                  <c:v>152.214</c:v>
                </c:pt>
                <c:pt idx="4">
                  <c:v>110.813</c:v>
                </c:pt>
                <c:pt idx="5">
                  <c:v>70.81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A7-4009-8614-FA150F891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2847248"/>
        <c:axId val="1192850160"/>
      </c:barChart>
      <c:catAx>
        <c:axId val="1192847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latin typeface="Arial" panose="020B0604020202020204" pitchFamily="34" charset="0"/>
                    <a:cs typeface="Arial" panose="020B0604020202020204" pitchFamily="34" charset="0"/>
                  </a:rPr>
                  <a:t>Source : DGDDI</a:t>
                </a:r>
              </a:p>
            </c:rich>
          </c:tx>
          <c:layout>
            <c:manualLayout>
              <c:xMode val="edge"/>
              <c:yMode val="edge"/>
              <c:x val="2.7980270582119257E-2"/>
              <c:y val="0.901790500732579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92850160"/>
        <c:crosses val="autoZero"/>
        <c:auto val="1"/>
        <c:lblAlgn val="ctr"/>
        <c:lblOffset val="100"/>
        <c:noMultiLvlLbl val="0"/>
      </c:catAx>
      <c:valAx>
        <c:axId val="1192850160"/>
        <c:scaling>
          <c:orientation val="minMax"/>
          <c:min val="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50" b="1" i="0" u="none" strike="noStrike" baseline="0">
                    <a:effectLst/>
                  </a:rPr>
                  <a:t>Hors animaux reproducteurs</a:t>
                </a:r>
              </a:p>
              <a:p>
                <a:pPr>
                  <a:defRPr sz="8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850">
                    <a:latin typeface="Arial" panose="020B0604020202020204" pitchFamily="34" charset="0"/>
                    <a:cs typeface="Arial" panose="020B0604020202020204" pitchFamily="34" charset="0"/>
                  </a:rPr>
                  <a:t>(millier</a:t>
                </a:r>
                <a:r>
                  <a:rPr lang="en-US" sz="850" baseline="0">
                    <a:latin typeface="Arial" panose="020B0604020202020204" pitchFamily="34" charset="0"/>
                    <a:cs typeface="Arial" panose="020B0604020202020204" pitchFamily="34" charset="0"/>
                  </a:rPr>
                  <a:t> de</a:t>
                </a:r>
                <a:r>
                  <a:rPr lang="en-US" sz="850">
                    <a:latin typeface="Arial" panose="020B0604020202020204" pitchFamily="34" charset="0"/>
                    <a:cs typeface="Arial" panose="020B0604020202020204" pitchFamily="34" charset="0"/>
                  </a:rPr>
                  <a:t>  têtes)</a:t>
                </a:r>
              </a:p>
            </c:rich>
          </c:tx>
          <c:layout>
            <c:manualLayout>
              <c:xMode val="edge"/>
              <c:yMode val="edge"/>
              <c:x val="2.5000063397872366E-2"/>
              <c:y val="0.20572572897674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\ ##0.0" sourceLinked="1"/>
        <c:majorTickMark val="out"/>
        <c:minorTickMark val="none"/>
        <c:tickLblPos val="nextTo"/>
        <c:spPr>
          <a:noFill/>
          <a:ln w="9525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92847248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889391951006129"/>
          <c:y val="0.84780037911927675"/>
          <c:w val="0.44110616607706643"/>
          <c:h val="7.1315883435597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000" b="1">
                <a:latin typeface="+mn-lt"/>
                <a:cs typeface="Arial" panose="020B0604020202020204" pitchFamily="34" charset="0"/>
              </a:rPr>
              <a:t>Importations de viande ovine en poids (9 mois*)</a:t>
            </a:r>
            <a:endParaRPr 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1078787878787877"/>
          <c:y val="6.32232481731150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07714313488592"/>
          <c:y val="0.21838234978563795"/>
          <c:w val="0.80559930008748892"/>
          <c:h val="0.51196019562302919"/>
        </c:manualLayout>
      </c:layout>
      <c:barChart>
        <c:barDir val="col"/>
        <c:grouping val="clustered"/>
        <c:varyColors val="1"/>
        <c:ser>
          <c:idx val="1"/>
          <c:order val="0"/>
          <c:tx>
            <c:strRef>
              <c:f>Ovins_G3!$A$7</c:f>
              <c:strCache>
                <c:ptCount val="1"/>
                <c:pt idx="0">
                  <c:v>Importations de viande Ovine 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Ovins_G3!$B$6:$G$6</c:f>
              <c:strCache>
                <c:ptCount val="6"/>
                <c:pt idx="0">
                  <c:v>2020</c:v>
                </c:pt>
                <c:pt idx="1">
                  <c:v>2021**</c:v>
                </c:pt>
                <c:pt idx="2">
                  <c:v>2022**</c:v>
                </c:pt>
                <c:pt idx="3">
                  <c:v>2023**</c:v>
                </c:pt>
                <c:pt idx="4">
                  <c:v>2024**</c:v>
                </c:pt>
                <c:pt idx="5">
                  <c:v>2025**</c:v>
                </c:pt>
              </c:strCache>
            </c:strRef>
          </c:cat>
          <c:val>
            <c:numRef>
              <c:f>Ovins_G3!$B$7:$G$7</c:f>
              <c:numCache>
                <c:formatCode>0.0</c:formatCode>
                <c:ptCount val="6"/>
                <c:pt idx="0">
                  <c:v>61.286993999999993</c:v>
                </c:pt>
                <c:pt idx="1">
                  <c:v>77.400000000000006</c:v>
                </c:pt>
                <c:pt idx="2">
                  <c:v>85.6</c:v>
                </c:pt>
                <c:pt idx="3">
                  <c:v>92</c:v>
                </c:pt>
                <c:pt idx="4">
                  <c:v>87.3</c:v>
                </c:pt>
                <c:pt idx="5">
                  <c:v>92.3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FF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928-4E1C-83C6-BF79141DC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36664"/>
        <c:axId val="94810176"/>
      </c:barChart>
      <c:catAx>
        <c:axId val="62136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800"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fr-FR" sz="800" b="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Sources : Agreste, DGDDI</a:t>
                </a:r>
                <a:r>
                  <a:rPr lang="fr-FR" sz="800" b="0" i="1" baseline="0">
                    <a:solidFill>
                      <a:srgbClr val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endParaRPr lang="fr-FR" sz="800" b="0" i="1">
                  <a:solidFill>
                    <a:srgbClr val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1.3399713924648303E-2"/>
              <c:y val="0.88781774580335726"/>
            </c:manualLayout>
          </c:layout>
          <c:overlay val="1"/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crossAx val="94810176"/>
        <c:crosses val="autoZero"/>
        <c:auto val="1"/>
        <c:lblAlgn val="ctr"/>
        <c:lblOffset val="100"/>
        <c:noMultiLvlLbl val="1"/>
      </c:catAx>
      <c:valAx>
        <c:axId val="94810176"/>
        <c:scaling>
          <c:orientation val="minMax"/>
          <c:max val="70"/>
          <c:min val="50"/>
        </c:scaling>
        <c:delete val="0"/>
        <c:axPos val="l"/>
        <c:title>
          <c:tx>
            <c:rich>
              <a:bodyPr/>
              <a:lstStyle/>
              <a:p>
                <a:pPr>
                  <a:defRPr b="0"/>
                </a:pPr>
                <a:r>
                  <a:rPr lang="en-US" sz="1000" b="0">
                    <a:solidFill>
                      <a:srgbClr val="000000"/>
                    </a:solidFill>
                    <a:latin typeface="Calibri"/>
                  </a:rPr>
                  <a:t>Millier de tec</a:t>
                </a:r>
              </a:p>
            </c:rich>
          </c:tx>
          <c:layout>
            <c:manualLayout>
              <c:xMode val="edge"/>
              <c:yMode val="edge"/>
              <c:x val="4.7062585389959726E-4"/>
              <c:y val="0.36280447526096116"/>
            </c:manualLayout>
          </c:layout>
          <c:overlay val="1"/>
        </c:title>
        <c:numFmt formatCode="0" sourceLinked="0"/>
        <c:majorTickMark val="out"/>
        <c:minorTickMark val="none"/>
        <c:tickLblPos val="nextTo"/>
        <c:spPr>
          <a:ln w="6480">
            <a:solidFill>
              <a:srgbClr val="D9D9D9"/>
            </a:solidFill>
          </a:ln>
        </c:spPr>
        <c:crossAx val="62136664"/>
        <c:crosses val="autoZero"/>
        <c:crossBetween val="between"/>
        <c:majorUnit val="5"/>
      </c:valAx>
      <c:spPr>
        <a:noFill/>
        <a:ln>
          <a:noFill/>
        </a:ln>
      </c:spPr>
    </c:plotArea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900" b="1">
                <a:latin typeface="+mn-lt"/>
                <a:cs typeface="Arial" panose="020B0604020202020204" pitchFamily="34" charset="0"/>
              </a:rPr>
              <a:t>Cotations </a:t>
            </a:r>
            <a:r>
              <a:rPr lang="en-US" sz="1000" b="1">
                <a:latin typeface="+mn-lt"/>
                <a:cs typeface="Arial" panose="020B0604020202020204" pitchFamily="34" charset="0"/>
              </a:rPr>
              <a:t>des</a:t>
            </a:r>
            <a:r>
              <a:rPr lang="en-US" sz="900" b="1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000" b="1">
                <a:latin typeface="+mn-lt"/>
                <a:cs typeface="Arial" panose="020B0604020202020204" pitchFamily="34" charset="0"/>
              </a:rPr>
              <a:t>agneaux</a:t>
            </a:r>
            <a:r>
              <a:rPr lang="en-US" sz="1000" b="1" baseline="0">
                <a:latin typeface="+mn-lt"/>
                <a:cs typeface="Arial" panose="020B0604020202020204" pitchFamily="34" charset="0"/>
              </a:rPr>
              <a:t> (9 mois*)</a:t>
            </a:r>
            <a:endParaRPr lang="en-US" sz="1000" b="1">
              <a:latin typeface="+mn-lt"/>
              <a:cs typeface="Arial" panose="020B0604020202020204" pitchFamily="34" charset="0"/>
            </a:endParaRPr>
          </a:p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 sz="1000" b="1">
              <a:latin typeface="+mn-lt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0716027163271253"/>
          <c:y val="6.99300699300699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Ovins_G4!$A$7</c:f>
              <c:strCache>
                <c:ptCount val="1"/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Ovins_G4!$C$6:$H$6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Ovins_G4!$C$7:$H$7</c:f>
              <c:numCache>
                <c:formatCode>General</c:formatCode>
                <c:ptCount val="6"/>
                <c:pt idx="0">
                  <c:v>6.6</c:v>
                </c:pt>
                <c:pt idx="1">
                  <c:v>7.2</c:v>
                </c:pt>
                <c:pt idx="2">
                  <c:v>7.9</c:v>
                </c:pt>
                <c:pt idx="3">
                  <c:v>8.1</c:v>
                </c:pt>
                <c:pt idx="4">
                  <c:v>9.1999999999999993</c:v>
                </c:pt>
                <c:pt idx="5">
                  <c:v>9.8000000000000007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86-4F49-A0A1-F729D8A7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435480"/>
        <c:axId val="538435152"/>
      </c:lineChart>
      <c:catAx>
        <c:axId val="5384354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Source : FranceAgriMer</a:t>
                </a:r>
              </a:p>
            </c:rich>
          </c:tx>
          <c:layout>
            <c:manualLayout>
              <c:xMode val="edge"/>
              <c:yMode val="edge"/>
              <c:x val="5.7224751667946244E-2"/>
              <c:y val="0.894761763793181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8435152"/>
        <c:crosses val="autoZero"/>
        <c:auto val="1"/>
        <c:lblAlgn val="ctr"/>
        <c:lblOffset val="100"/>
        <c:noMultiLvlLbl val="0"/>
      </c:catAx>
      <c:valAx>
        <c:axId val="538435152"/>
        <c:scaling>
          <c:orientation val="minMax"/>
          <c:max val="10"/>
          <c:min val="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Cours moyen  
€/kg carcasse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8435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566284317139004"/>
          <c:y val="3.3439524977410609E-2"/>
          <c:w val="0.81584860937210546"/>
          <c:h val="0.71256142162557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 w="25400"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FCB-40A5-B20F-B280848F138D}"/>
              </c:ext>
            </c:extLst>
          </c:dPt>
          <c:cat>
            <c:strRef>
              <c:f>Porcs_G1!$C$6:$I$6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Moyenne 2020-2024</c:v>
                </c:pt>
              </c:strCache>
            </c:strRef>
          </c:cat>
          <c:val>
            <c:numRef>
              <c:f>Porcs_G1!$C$7:$I$7</c:f>
              <c:numCache>
                <c:formatCode>0.0</c:formatCode>
                <c:ptCount val="7"/>
                <c:pt idx="0">
                  <c:v>17.980609000000001</c:v>
                </c:pt>
                <c:pt idx="1">
                  <c:v>17.811567</c:v>
                </c:pt>
                <c:pt idx="2">
                  <c:v>17.462762999999999</c:v>
                </c:pt>
                <c:pt idx="3">
                  <c:v>16.524985000000001</c:v>
                </c:pt>
                <c:pt idx="4">
                  <c:v>16.496988999999999</c:v>
                </c:pt>
                <c:pt idx="5">
                  <c:v>16.580653000000002</c:v>
                </c:pt>
                <c:pt idx="6">
                  <c:v>17.255382599999997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CB-40A5-B20F-B280848F13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overlap val="-100"/>
        <c:axId val="721336496"/>
        <c:axId val="1"/>
      </c:barChart>
      <c:catAx>
        <c:axId val="721336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>
                    <a:solidFill>
                      <a:schemeClr val="tx1"/>
                    </a:solidFill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371664594557259E-2"/>
              <c:y val="0.924715264250505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8.5"/>
          <c:min val="1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>
                    <a:solidFill>
                      <a:schemeClr val="tx1"/>
                    </a:solidFill>
                  </a:rPr>
                  <a:t>Million  de têtes</a:t>
                </a:r>
              </a:p>
            </c:rich>
          </c:tx>
          <c:layout>
            <c:manualLayout>
              <c:xMode val="edge"/>
              <c:yMode val="edge"/>
              <c:x val="2.2694748246311954E-2"/>
              <c:y val="0.293419664005413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1336496"/>
        <c:crosses val="autoZero"/>
        <c:crossBetween val="between"/>
        <c:majorUnit val="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03870185518147"/>
          <c:y val="5.8002228138748842E-2"/>
          <c:w val="0.82287357620967239"/>
          <c:h val="0.60347438584565416"/>
        </c:manualLayout>
      </c:layout>
      <c:lineChart>
        <c:grouping val="standard"/>
        <c:varyColors val="0"/>
        <c:ser>
          <c:idx val="0"/>
          <c:order val="0"/>
          <c:tx>
            <c:strRef>
              <c:f>Porcs_G2!$A$7</c:f>
              <c:strCache>
                <c:ptCount val="1"/>
                <c:pt idx="0">
                  <c:v>Ippap (prix à la production des porcins)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cat>
            <c:strRef>
              <c:f>Porcs_G2!$B$6:$G$6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Porcs_G2!$B$7:$G$7</c:f>
              <c:numCache>
                <c:formatCode>0.0</c:formatCode>
                <c:ptCount val="6"/>
                <c:pt idx="0">
                  <c:v>102.14407701111112</c:v>
                </c:pt>
                <c:pt idx="1">
                  <c:v>98.096370766666681</c:v>
                </c:pt>
                <c:pt idx="2">
                  <c:v>116.41427742222221</c:v>
                </c:pt>
                <c:pt idx="3">
                  <c:v>148.95623783333335</c:v>
                </c:pt>
                <c:pt idx="4">
                  <c:v>137.27466678888891</c:v>
                </c:pt>
                <c:pt idx="5">
                  <c:v>125.98888888888888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F1-41DA-B6EA-CBA062038815}"/>
            </c:ext>
          </c:extLst>
        </c:ser>
        <c:ser>
          <c:idx val="1"/>
          <c:order val="1"/>
          <c:tx>
            <c:strRef>
              <c:f>Porcs_G2!$A$8</c:f>
              <c:strCache>
                <c:ptCount val="1"/>
                <c:pt idx="0">
                  <c:v>Ipampa (prix des aliments pour porcins)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Porcs_G2!$B$6:$G$6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Porcs_G2!$B$8:$G$8</c:f>
              <c:numCache>
                <c:formatCode>0.0</c:formatCode>
                <c:ptCount val="6"/>
                <c:pt idx="0">
                  <c:v>99.555555555555571</c:v>
                </c:pt>
                <c:pt idx="1">
                  <c:v>109.88888888888889</c:v>
                </c:pt>
                <c:pt idx="2">
                  <c:v>140.41111111111113</c:v>
                </c:pt>
                <c:pt idx="3">
                  <c:v>143.94444444444446</c:v>
                </c:pt>
                <c:pt idx="4">
                  <c:v>125.19999999999999</c:v>
                </c:pt>
                <c:pt idx="5">
                  <c:v>124.26666666666668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F1-41DA-B6EA-CBA062038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1346064"/>
        <c:axId val="1"/>
      </c:lineChart>
      <c:catAx>
        <c:axId val="721346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Sources : Insee, Agreste</a:t>
                </a:r>
              </a:p>
            </c:rich>
          </c:tx>
          <c:layout>
            <c:manualLayout>
              <c:xMode val="edge"/>
              <c:yMode val="edge"/>
              <c:x val="7.6315772249167099E-3"/>
              <c:y val="0.940391763110148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9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>
                    <a:solidFill>
                      <a:schemeClr val="tx1"/>
                    </a:solidFill>
                  </a:rPr>
                  <a:t>Indice</a:t>
                </a:r>
                <a:r>
                  <a:rPr lang="fr-FR" baseline="0">
                    <a:solidFill>
                      <a:schemeClr val="tx1"/>
                    </a:solidFill>
                  </a:rPr>
                  <a:t> base 100 en 2015</a:t>
                </a:r>
              </a:p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13460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723899620461111"/>
          <c:w val="1"/>
          <c:h val="0.1517774127154968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7508947745169"/>
          <c:y val="7.0625165142947741E-2"/>
          <c:w val="0.79266225244571697"/>
          <c:h val="0.69299054061195364"/>
        </c:manualLayout>
      </c:layout>
      <c:lineChart>
        <c:grouping val="standard"/>
        <c:varyColors val="0"/>
        <c:ser>
          <c:idx val="0"/>
          <c:order val="0"/>
          <c:tx>
            <c:strRef>
              <c:f>Porcs_G3!$I$6</c:f>
              <c:strCache>
                <c:ptCount val="1"/>
                <c:pt idx="0">
                  <c:v>2025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Porcs_G3!$B$7:$B$18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Porcs_G3!$I$7:$I$18</c:f>
              <c:numCache>
                <c:formatCode>0.00</c:formatCode>
                <c:ptCount val="12"/>
                <c:pt idx="0">
                  <c:v>1.92</c:v>
                </c:pt>
                <c:pt idx="1">
                  <c:v>1.92</c:v>
                </c:pt>
                <c:pt idx="2">
                  <c:v>1.992</c:v>
                </c:pt>
                <c:pt idx="3">
                  <c:v>1.92</c:v>
                </c:pt>
                <c:pt idx="4">
                  <c:v>2.0266666666666664</c:v>
                </c:pt>
                <c:pt idx="5">
                  <c:v>2.04</c:v>
                </c:pt>
                <c:pt idx="6">
                  <c:v>2.12</c:v>
                </c:pt>
                <c:pt idx="7">
                  <c:v>2.0674999999999999</c:v>
                </c:pt>
                <c:pt idx="8">
                  <c:v>1.93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B8-47E7-831A-6151D17CF89F}"/>
            </c:ext>
          </c:extLst>
        </c:ser>
        <c:ser>
          <c:idx val="1"/>
          <c:order val="1"/>
          <c:tx>
            <c:strRef>
              <c:f>Porcs_G3!$H$6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Porcs_G3!$B$7:$B$18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Porcs_G3!$H$7:$H$18</c:f>
              <c:numCache>
                <c:formatCode>0.00</c:formatCode>
                <c:ptCount val="12"/>
                <c:pt idx="0">
                  <c:v>1.986</c:v>
                </c:pt>
                <c:pt idx="1">
                  <c:v>2.0625</c:v>
                </c:pt>
                <c:pt idx="2">
                  <c:v>2.2524999999999999</c:v>
                </c:pt>
                <c:pt idx="3">
                  <c:v>2.2225000000000001</c:v>
                </c:pt>
                <c:pt idx="4">
                  <c:v>2.2400000000000002</c:v>
                </c:pt>
                <c:pt idx="5">
                  <c:v>2.2400000000000002</c:v>
                </c:pt>
                <c:pt idx="6">
                  <c:v>2.29</c:v>
                </c:pt>
                <c:pt idx="7">
                  <c:v>2.2000000000000002</c:v>
                </c:pt>
                <c:pt idx="8">
                  <c:v>2.105</c:v>
                </c:pt>
                <c:pt idx="9">
                  <c:v>1.9680000000000002</c:v>
                </c:pt>
                <c:pt idx="10">
                  <c:v>1.92</c:v>
                </c:pt>
                <c:pt idx="11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B8-47E7-831A-6151D17CF89F}"/>
            </c:ext>
          </c:extLst>
        </c:ser>
        <c:ser>
          <c:idx val="2"/>
          <c:order val="2"/>
          <c:tx>
            <c:strRef>
              <c:f>Porcs_G3!$J$6</c:f>
              <c:strCache>
                <c:ptCount val="1"/>
                <c:pt idx="0">
                  <c:v>Moyenne 2020-2024</c:v>
                </c:pt>
              </c:strCache>
            </c:strRef>
          </c:tx>
          <c:spPr>
            <a:ln w="12700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strRef>
              <c:f>Porcs_G3!$B$7:$B$18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Porcs_G3!$J$7:$J$18</c:f>
              <c:numCache>
                <c:formatCode>0.00</c:formatCode>
                <c:ptCount val="12"/>
                <c:pt idx="0">
                  <c:v>1.7257000000000002</c:v>
                </c:pt>
                <c:pt idx="1">
                  <c:v>1.7670000000000001</c:v>
                </c:pt>
                <c:pt idx="2">
                  <c:v>1.9925000000000002</c:v>
                </c:pt>
                <c:pt idx="3">
                  <c:v>1.9076999999999997</c:v>
                </c:pt>
                <c:pt idx="4">
                  <c:v>1.9616</c:v>
                </c:pt>
                <c:pt idx="5">
                  <c:v>1.9661999999999999</c:v>
                </c:pt>
                <c:pt idx="6">
                  <c:v>1.9895000000000003</c:v>
                </c:pt>
                <c:pt idx="7">
                  <c:v>1.9606000000000001</c:v>
                </c:pt>
                <c:pt idx="8">
                  <c:v>1.9308000000000001</c:v>
                </c:pt>
                <c:pt idx="9">
                  <c:v>1.8571000000000002</c:v>
                </c:pt>
                <c:pt idx="10">
                  <c:v>1.7722000000000002</c:v>
                </c:pt>
                <c:pt idx="11">
                  <c:v>1.746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B8-47E7-831A-6151D17CF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1358544"/>
        <c:axId val="1"/>
      </c:lineChart>
      <c:catAx>
        <c:axId val="72135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"/>
          <c:min val="1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chemeClr val="tx1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solidFill>
                      <a:schemeClr val="tx1"/>
                    </a:solidFill>
                  </a:rPr>
                  <a:t>€/kg carcasse classe S, entrée abattoirs</a:t>
                </a:r>
              </a:p>
            </c:rich>
          </c:tx>
          <c:layout>
            <c:manualLayout>
              <c:xMode val="edge"/>
              <c:yMode val="edge"/>
              <c:x val="3.80286464191976E-2"/>
              <c:y val="5.26534937849750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21358544"/>
        <c:crosses val="autoZero"/>
        <c:crossBetween val="between"/>
        <c:majorUnit val="0.5"/>
        <c:min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8935073115860521"/>
          <c:y val="0.85415183479423562"/>
          <c:w val="0.80523374578177731"/>
          <c:h val="0.1126288989157254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chemeClr val="bg1">
          <a:lumMod val="85000"/>
        </a:schemeClr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  <c:userShapes r:id="rId1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490196078431375"/>
          <c:y val="7.0254309167276902E-2"/>
          <c:w val="0.792156862745098"/>
          <c:h val="0.680436384325867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[9]G4!$C$4</c:f>
              <c:strCache>
                <c:ptCount val="1"/>
                <c:pt idx="0">
                  <c:v>Exportations</c:v>
                </c:pt>
              </c:strCache>
            </c:strRef>
          </c:tx>
          <c:spPr>
            <a:solidFill>
              <a:srgbClr val="7ABC32"/>
            </a:solidFill>
            <a:ln w="25400">
              <a:noFill/>
            </a:ln>
          </c:spPr>
          <c:invertIfNegative val="0"/>
          <c:cat>
            <c:strRef>
              <c:f>[9]G4!$B$5:$B$10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[9]G4!$C$5:$C$10</c:f>
              <c:numCache>
                <c:formatCode>General</c:formatCode>
                <c:ptCount val="6"/>
                <c:pt idx="0">
                  <c:v>465.13041599999997</c:v>
                </c:pt>
                <c:pt idx="1">
                  <c:v>489.13408700000002</c:v>
                </c:pt>
                <c:pt idx="2">
                  <c:v>461.71048700000006</c:v>
                </c:pt>
                <c:pt idx="3">
                  <c:v>424.23869899999988</c:v>
                </c:pt>
                <c:pt idx="4">
                  <c:v>424.11513899999994</c:v>
                </c:pt>
                <c:pt idx="5">
                  <c:v>411.76363299999997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49-4B99-B8E9-0809415AF0B1}"/>
            </c:ext>
          </c:extLst>
        </c:ser>
        <c:ser>
          <c:idx val="1"/>
          <c:order val="1"/>
          <c:tx>
            <c:strRef>
              <c:f>[9]G4!$D$4</c:f>
              <c:strCache>
                <c:ptCount val="1"/>
                <c:pt idx="0">
                  <c:v>Importations 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Ref>
              <c:f>[9]G4!$B$5:$B$10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[9]G4!$D$5:$D$10</c:f>
              <c:numCache>
                <c:formatCode>General</c:formatCode>
                <c:ptCount val="6"/>
                <c:pt idx="0">
                  <c:v>408.61480299999999</c:v>
                </c:pt>
                <c:pt idx="1">
                  <c:v>427.12997600000006</c:v>
                </c:pt>
                <c:pt idx="2">
                  <c:v>473.912262</c:v>
                </c:pt>
                <c:pt idx="3">
                  <c:v>443.07983900000005</c:v>
                </c:pt>
                <c:pt idx="4">
                  <c:v>447.13680399999998</c:v>
                </c:pt>
                <c:pt idx="5">
                  <c:v>465.13676700000002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49-4B99-B8E9-0809415AF0B1}"/>
            </c:ext>
          </c:extLst>
        </c:ser>
        <c:ser>
          <c:idx val="2"/>
          <c:order val="2"/>
          <c:tx>
            <c:strRef>
              <c:f>[9]G4!$E$4</c:f>
              <c:strCache>
                <c:ptCount val="1"/>
                <c:pt idx="0">
                  <c:v>Solde du commerce extérieur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[9]G4!$B$5:$B$10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[9]G4!$E$5:$E$10</c:f>
              <c:numCache>
                <c:formatCode>General</c:formatCode>
                <c:ptCount val="6"/>
                <c:pt idx="0">
                  <c:v>56.515612999999973</c:v>
                </c:pt>
                <c:pt idx="1">
                  <c:v>62.004110999999966</c:v>
                </c:pt>
                <c:pt idx="2">
                  <c:v>-12.201774999999941</c:v>
                </c:pt>
                <c:pt idx="3">
                  <c:v>-18.841140000000166</c:v>
                </c:pt>
                <c:pt idx="4">
                  <c:v>-23.021665000000041</c:v>
                </c:pt>
                <c:pt idx="5">
                  <c:v>-53.37313400000005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49-4B99-B8E9-0809415A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1350224"/>
        <c:axId val="1"/>
      </c:barChart>
      <c:catAx>
        <c:axId val="72135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"/>
          <c:min val="-50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/>
                  <a:t>Millier de tec</a:t>
                </a:r>
              </a:p>
            </c:rich>
          </c:tx>
          <c:layout>
            <c:manualLayout>
              <c:xMode val="edge"/>
              <c:yMode val="edge"/>
              <c:x val="2.7450949819391387E-2"/>
              <c:y val="0.312281915580224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21350224"/>
        <c:crosses val="autoZero"/>
        <c:crossBetween val="between"/>
        <c:majorUnit val="5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1355159552424361E-3"/>
          <c:y val="0.81823904956360816"/>
          <c:w val="0.98808868628263569"/>
          <c:h val="0.124643173701647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chemeClr val="bg1">
          <a:lumMod val="85000"/>
        </a:schemeClr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156" footer="0.492125984500001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79341568317946"/>
          <c:y val="5.5972222222222222E-2"/>
          <c:w val="0.84808325532734996"/>
          <c:h val="0.71775408282298037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Volailles_G1!$A$7</c:f>
              <c:strCache>
                <c:ptCount val="1"/>
                <c:pt idx="0">
                  <c:v>Volailles de chair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Volailles_G1!$B$6:$G$6</c:f>
              <c:strCache>
                <c:ptCount val="6"/>
                <c:pt idx="0">
                  <c:v> 2020 </c:v>
                </c:pt>
                <c:pt idx="1">
                  <c:v> 2021 </c:v>
                </c:pt>
                <c:pt idx="2">
                  <c:v> 2022 </c:v>
                </c:pt>
                <c:pt idx="3">
                  <c:v> 2023 </c:v>
                </c:pt>
                <c:pt idx="4">
                  <c:v> 2024 </c:v>
                </c:pt>
                <c:pt idx="5">
                  <c:v> 2025 </c:v>
                </c:pt>
              </c:strCache>
            </c:strRef>
          </c:cat>
          <c:val>
            <c:numRef>
              <c:f>Volailles_G1!$B$7:$G$7</c:f>
              <c:numCache>
                <c:formatCode>_-* #\ ##0.0\ _€_-;\-* #\ ##0.0\ _€_-;_-* "-"??\ _€_-;_-@_-</c:formatCode>
                <c:ptCount val="6"/>
                <c:pt idx="0">
                  <c:v>-17.097523999999908</c:v>
                </c:pt>
                <c:pt idx="1">
                  <c:v>-24.081660000000056</c:v>
                </c:pt>
                <c:pt idx="2">
                  <c:v>-40.770093999999972</c:v>
                </c:pt>
                <c:pt idx="3">
                  <c:v>2.8963589999997339</c:v>
                </c:pt>
                <c:pt idx="4">
                  <c:v>57.996703000000139</c:v>
                </c:pt>
                <c:pt idx="5">
                  <c:v>3.4664960000000065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46-4557-B0B2-3943A9C33258}"/>
            </c:ext>
          </c:extLst>
        </c:ser>
        <c:ser>
          <c:idx val="2"/>
          <c:order val="1"/>
          <c:tx>
            <c:strRef>
              <c:f>Volailles_G1!$A$8</c:f>
              <c:strCache>
                <c:ptCount val="1"/>
                <c:pt idx="0">
                  <c:v>Poulets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Volailles_G1!$B$6:$G$6</c:f>
              <c:strCache>
                <c:ptCount val="6"/>
                <c:pt idx="0">
                  <c:v> 2020 </c:v>
                </c:pt>
                <c:pt idx="1">
                  <c:v> 2021 </c:v>
                </c:pt>
                <c:pt idx="2">
                  <c:v> 2022 </c:v>
                </c:pt>
                <c:pt idx="3">
                  <c:v> 2023 </c:v>
                </c:pt>
                <c:pt idx="4">
                  <c:v> 2024 </c:v>
                </c:pt>
                <c:pt idx="5">
                  <c:v> 2025 </c:v>
                </c:pt>
              </c:strCache>
            </c:strRef>
          </c:cat>
          <c:val>
            <c:numRef>
              <c:f>Volailles_G1!$B$8:$G$8</c:f>
              <c:numCache>
                <c:formatCode>_-* #\ ##0.0\ _€_-;\-* #\ ##0.0\ _€_-;_-* "-"??\ _€_-;_-@_-</c:formatCode>
                <c:ptCount val="6"/>
                <c:pt idx="0">
                  <c:v>-6.9472189999999046</c:v>
                </c:pt>
                <c:pt idx="1">
                  <c:v>-11.915470000000028</c:v>
                </c:pt>
                <c:pt idx="2">
                  <c:v>-19.986463999999842</c:v>
                </c:pt>
                <c:pt idx="3">
                  <c:v>1.6288439999998445</c:v>
                </c:pt>
                <c:pt idx="4">
                  <c:v>41.874666000000047</c:v>
                </c:pt>
                <c:pt idx="5">
                  <c:v>9.460014000000001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46-4557-B0B2-3943A9C33258}"/>
            </c:ext>
          </c:extLst>
        </c:ser>
        <c:ser>
          <c:idx val="0"/>
          <c:order val="2"/>
          <c:tx>
            <c:strRef>
              <c:f>Volailles_G1!$A$9</c:f>
              <c:strCache>
                <c:ptCount val="1"/>
                <c:pt idx="0">
                  <c:v>Dindes</c:v>
                </c:pt>
              </c:strCache>
            </c:strRef>
          </c:tx>
          <c:spPr>
            <a:solidFill>
              <a:srgbClr val="FFCCCC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Ref>
              <c:f>Volailles_G1!$B$6:$G$6</c:f>
              <c:strCache>
                <c:ptCount val="6"/>
                <c:pt idx="0">
                  <c:v> 2020 </c:v>
                </c:pt>
                <c:pt idx="1">
                  <c:v> 2021 </c:v>
                </c:pt>
                <c:pt idx="2">
                  <c:v> 2022 </c:v>
                </c:pt>
                <c:pt idx="3">
                  <c:v> 2023 </c:v>
                </c:pt>
                <c:pt idx="4">
                  <c:v> 2024 </c:v>
                </c:pt>
                <c:pt idx="5">
                  <c:v> 2025 </c:v>
                </c:pt>
              </c:strCache>
            </c:strRef>
          </c:cat>
          <c:val>
            <c:numRef>
              <c:f>Volailles_G1!$B$9:$G$9</c:f>
              <c:numCache>
                <c:formatCode>_-* #\ ##0.0\ _€_-;\-* #\ ##0.0\ _€_-;_-* "-"??\ _€_-;_-@_-</c:formatCode>
                <c:ptCount val="6"/>
                <c:pt idx="0">
                  <c:v>0.22542299999999216</c:v>
                </c:pt>
                <c:pt idx="1">
                  <c:v>-2.8043719999999972</c:v>
                </c:pt>
                <c:pt idx="2">
                  <c:v>-4.5465690000000016</c:v>
                </c:pt>
                <c:pt idx="3">
                  <c:v>-1.1567559999999979</c:v>
                </c:pt>
                <c:pt idx="4">
                  <c:v>0.53981500000000082</c:v>
                </c:pt>
                <c:pt idx="5">
                  <c:v>0.46966199999999958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46-4557-B0B2-3943A9C33258}"/>
            </c:ext>
          </c:extLst>
        </c:ser>
        <c:ser>
          <c:idx val="1"/>
          <c:order val="3"/>
          <c:tx>
            <c:strRef>
              <c:f>Volailles_G1!$A$10</c:f>
              <c:strCache>
                <c:ptCount val="1"/>
                <c:pt idx="0">
                  <c:v>Canards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cat>
            <c:strRef>
              <c:f>Volailles_G1!$B$6:$G$6</c:f>
              <c:strCache>
                <c:ptCount val="6"/>
                <c:pt idx="0">
                  <c:v> 2020 </c:v>
                </c:pt>
                <c:pt idx="1">
                  <c:v> 2021 </c:v>
                </c:pt>
                <c:pt idx="2">
                  <c:v> 2022 </c:v>
                </c:pt>
                <c:pt idx="3">
                  <c:v> 2023 </c:v>
                </c:pt>
                <c:pt idx="4">
                  <c:v> 2024 </c:v>
                </c:pt>
                <c:pt idx="5">
                  <c:v> 2025 </c:v>
                </c:pt>
              </c:strCache>
            </c:strRef>
          </c:cat>
          <c:val>
            <c:numRef>
              <c:f>Volailles_G1!$B$10:$G$10</c:f>
              <c:numCache>
                <c:formatCode>_-* #\ ##0.0\ _€_-;\-* #\ ##0.0\ _€_-;_-* "-"??\ _€_-;_-@_-</c:formatCode>
                <c:ptCount val="6"/>
                <c:pt idx="0">
                  <c:v>-7.8272409999999937</c:v>
                </c:pt>
                <c:pt idx="1">
                  <c:v>-5.6466449999999995</c:v>
                </c:pt>
                <c:pt idx="2">
                  <c:v>-12.319739000000006</c:v>
                </c:pt>
                <c:pt idx="3">
                  <c:v>3.6791039999999988</c:v>
                </c:pt>
                <c:pt idx="4">
                  <c:v>12.005830999999997</c:v>
                </c:pt>
                <c:pt idx="5">
                  <c:v>-4.2438769999999906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46-4557-B0B2-3943A9C33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2309832"/>
        <c:axId val="672310160"/>
      </c:barChart>
      <c:catAx>
        <c:axId val="67230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72310160"/>
        <c:crosses val="autoZero"/>
        <c:auto val="1"/>
        <c:lblAlgn val="ctr"/>
        <c:lblOffset val="100"/>
        <c:noMultiLvlLbl val="0"/>
      </c:catAx>
      <c:valAx>
        <c:axId val="672310160"/>
        <c:scaling>
          <c:orientation val="minMax"/>
          <c:min val="-5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8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variation</a:t>
                </a:r>
                <a:r>
                  <a:rPr lang="fr-FR" sz="8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sur un an (million de têtes)</a:t>
                </a:r>
                <a:endParaRPr lang="fr-FR" sz="8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4797704482743845E-2"/>
              <c:y val="0.184640930300379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7230983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874945701717351"/>
          <c:y val="0.90702354913969085"/>
          <c:w val="0.75870907744923488"/>
          <c:h val="8.37171916010498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578825517314645"/>
          <c:y val="5.8185366234425155E-2"/>
          <c:w val="0.7875632188968591"/>
          <c:h val="0.667608816555923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Volailles_G2!$A$7</c:f>
              <c:strCache>
                <c:ptCount val="1"/>
                <c:pt idx="0">
                  <c:v>Exportations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Volailles_G2!$B$6:$G$6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Volailles_G2!$B$7:$G$7</c:f>
              <c:numCache>
                <c:formatCode>0</c:formatCode>
                <c:ptCount val="6"/>
                <c:pt idx="0">
                  <c:v>221.69685699999999</c:v>
                </c:pt>
                <c:pt idx="1">
                  <c:v>257.62529899999998</c:v>
                </c:pt>
                <c:pt idx="2">
                  <c:v>266.07973899999996</c:v>
                </c:pt>
                <c:pt idx="3">
                  <c:v>237.49001999999999</c:v>
                </c:pt>
                <c:pt idx="4">
                  <c:v>268.56683699999996</c:v>
                </c:pt>
                <c:pt idx="5">
                  <c:v>283.29551600000002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A-40F7-8567-17AE02F1E765}"/>
            </c:ext>
          </c:extLst>
        </c:ser>
        <c:ser>
          <c:idx val="1"/>
          <c:order val="1"/>
          <c:tx>
            <c:strRef>
              <c:f>Volailles_G2!$A$8</c:f>
              <c:strCache>
                <c:ptCount val="1"/>
                <c:pt idx="0">
                  <c:v>Importations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Volailles_G2!$B$6:$G$6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Volailles_G2!$B$8:$G$8</c:f>
              <c:numCache>
                <c:formatCode>0</c:formatCode>
                <c:ptCount val="6"/>
                <c:pt idx="0">
                  <c:v>440.084677</c:v>
                </c:pt>
                <c:pt idx="1">
                  <c:v>506.30588999999998</c:v>
                </c:pt>
                <c:pt idx="2">
                  <c:v>579.13119299999994</c:v>
                </c:pt>
                <c:pt idx="3">
                  <c:v>602.93209400000001</c:v>
                </c:pt>
                <c:pt idx="4">
                  <c:v>631.47262499999999</c:v>
                </c:pt>
                <c:pt idx="5">
                  <c:v>683.31964200000004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9A-40F7-8567-17AE02F1E765}"/>
            </c:ext>
          </c:extLst>
        </c:ser>
        <c:ser>
          <c:idx val="2"/>
          <c:order val="2"/>
          <c:tx>
            <c:strRef>
              <c:f>Volailles_G2!$A$9</c:f>
              <c:strCache>
                <c:ptCount val="1"/>
                <c:pt idx="0">
                  <c:v>Solde extérieur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</c:spPr>
          <c:invertIfNegative val="0"/>
          <c:cat>
            <c:strRef>
              <c:f>Volailles_G2!$B$6:$G$6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Volailles_G2!$B$9:$G$9</c:f>
              <c:numCache>
                <c:formatCode>0</c:formatCode>
                <c:ptCount val="6"/>
                <c:pt idx="0">
                  <c:v>-218.38782</c:v>
                </c:pt>
                <c:pt idx="1">
                  <c:v>-248.68059099999999</c:v>
                </c:pt>
                <c:pt idx="2">
                  <c:v>-313.05145399999998</c:v>
                </c:pt>
                <c:pt idx="3">
                  <c:v>-365.44207400000005</c:v>
                </c:pt>
                <c:pt idx="4">
                  <c:v>-362.90578800000003</c:v>
                </c:pt>
                <c:pt idx="5">
                  <c:v>-400.02412600000002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9A-40F7-8567-17AE02F1E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axId val="384184736"/>
        <c:axId val="1"/>
      </c:barChart>
      <c:catAx>
        <c:axId val="38418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0"/>
          <c:min val="-400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10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Millier de</a:t>
                </a:r>
                <a:r>
                  <a:rPr lang="fr-FR" sz="1000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 tec**</a:t>
                </a:r>
                <a:endParaRPr lang="fr-FR" sz="1000" b="0" i="0" u="none" strike="noStrike" baseline="0">
                  <a:solidFill>
                    <a:srgbClr val="000000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4.7889621905369941E-3"/>
              <c:y val="0.3304175614411835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fr-FR"/>
          </a:p>
        </c:txPr>
        <c:crossAx val="384184736"/>
        <c:crosses val="autoZero"/>
        <c:crossBetween val="between"/>
        <c:majorUnit val="100"/>
        <c:minorUnit val="50"/>
      </c:valAx>
    </c:plotArea>
    <c:legend>
      <c:legendPos val="r"/>
      <c:layout>
        <c:manualLayout>
          <c:xMode val="edge"/>
          <c:yMode val="edge"/>
          <c:x val="0.17884944219881505"/>
          <c:y val="0.80159708453709477"/>
          <c:w val="0.75524717915415207"/>
          <c:h val="9.2508166694990471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346717625209129"/>
          <c:y val="9.3118665044918184E-2"/>
          <c:w val="0.79434912741170516"/>
          <c:h val="0.59051481064866895"/>
        </c:manualLayout>
      </c:layout>
      <c:lineChart>
        <c:grouping val="standard"/>
        <c:varyColors val="0"/>
        <c:ser>
          <c:idx val="0"/>
          <c:order val="1"/>
          <c:tx>
            <c:strRef>
              <c:f>Volailles_G3!$A$7</c:f>
              <c:strCache>
                <c:ptCount val="1"/>
                <c:pt idx="0">
                  <c:v>Prix à la production des volailles (Ippap)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Volailles_G3!$B$5:$G$5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Volailles_G3!$B$7:$G$7</c:f>
              <c:numCache>
                <c:formatCode>0.0</c:formatCode>
                <c:ptCount val="6"/>
                <c:pt idx="0">
                  <c:v>99.625</c:v>
                </c:pt>
                <c:pt idx="1">
                  <c:v>105.1875</c:v>
                </c:pt>
                <c:pt idx="2">
                  <c:v>122.50000000000001</c:v>
                </c:pt>
                <c:pt idx="3">
                  <c:v>138.17500000000001</c:v>
                </c:pt>
                <c:pt idx="4">
                  <c:v>122.7</c:v>
                </c:pt>
                <c:pt idx="5">
                  <c:v>122.66250000000001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DD-46BC-8FB9-8DADB93E5FA9}"/>
            </c:ext>
          </c:extLst>
        </c:ser>
        <c:ser>
          <c:idx val="2"/>
          <c:order val="2"/>
          <c:tx>
            <c:strRef>
              <c:f>Volailles_G3!$A$8</c:f>
              <c:strCache>
                <c:ptCount val="1"/>
                <c:pt idx="0">
                  <c:v>Prix de l'aliment des volailles (Ipampa)</c:v>
                </c:pt>
              </c:strCache>
            </c:strRef>
          </c:tx>
          <c:marker>
            <c:symbol val="none"/>
          </c:marker>
          <c:cat>
            <c:strRef>
              <c:f>Volailles_G3!$B$5:$G$5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Volailles_G3!$B$8:$G$8</c:f>
              <c:numCache>
                <c:formatCode>0.0</c:formatCode>
                <c:ptCount val="6"/>
                <c:pt idx="0">
                  <c:v>99.625000000000014</c:v>
                </c:pt>
                <c:pt idx="1">
                  <c:v>107.80000000000001</c:v>
                </c:pt>
                <c:pt idx="2">
                  <c:v>131.79999999999998</c:v>
                </c:pt>
                <c:pt idx="3">
                  <c:v>141.71250000000001</c:v>
                </c:pt>
                <c:pt idx="4">
                  <c:v>127.175</c:v>
                </c:pt>
                <c:pt idx="5">
                  <c:v>126.875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DD-46BC-8FB9-8DADB93E5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9712392"/>
        <c:axId val="1"/>
      </c:lineChart>
      <c:lineChart>
        <c:grouping val="standard"/>
        <c:varyColors val="0"/>
        <c:ser>
          <c:idx val="1"/>
          <c:order val="0"/>
          <c:tx>
            <c:strRef>
              <c:f>Volailles_G3!$A$6</c:f>
              <c:strCache>
                <c:ptCount val="1"/>
                <c:pt idx="0">
                  <c:v>Prix à la production des œufs (Ippap)</c:v>
                </c:pt>
              </c:strCache>
            </c:strRef>
          </c:tx>
          <c:spPr>
            <a:ln w="25400">
              <a:solidFill>
                <a:srgbClr val="FFC000"/>
              </a:solidFill>
            </a:ln>
          </c:spPr>
          <c:marker>
            <c:symbol val="none"/>
          </c:marker>
          <c:cat>
            <c:strRef>
              <c:f>Volailles_G3!$B$5:$G$5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Volailles_G3!$B$6:$G$6</c:f>
              <c:numCache>
                <c:formatCode>0.0</c:formatCode>
                <c:ptCount val="6"/>
                <c:pt idx="0">
                  <c:v>105.0125</c:v>
                </c:pt>
                <c:pt idx="1">
                  <c:v>100.05000000000001</c:v>
                </c:pt>
                <c:pt idx="2">
                  <c:v>166.56249999999997</c:v>
                </c:pt>
                <c:pt idx="3">
                  <c:v>205.53749999999999</c:v>
                </c:pt>
                <c:pt idx="4">
                  <c:v>178.81249999999997</c:v>
                </c:pt>
                <c:pt idx="5">
                  <c:v>247.90000000000003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DD-46BC-8FB9-8DADB93E5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931776"/>
        <c:axId val="2079990064"/>
      </c:lineChart>
      <c:catAx>
        <c:axId val="579712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Sources : Insee, </a:t>
                </a:r>
              </a:p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Agreste</a:t>
                </a:r>
              </a:p>
            </c:rich>
          </c:tx>
          <c:layout>
            <c:manualLayout>
              <c:xMode val="edge"/>
              <c:yMode val="edge"/>
              <c:x val="3.3046307808015205E-3"/>
              <c:y val="0.887208696614072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ln>
                  <a:noFill/>
                </a:ln>
                <a:solidFill>
                  <a:srgbClr val="000000">
                    <a:alpha val="99000"/>
                  </a:srgbClr>
                </a:solidFill>
                <a:latin typeface="+mn-lt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40"/>
          <c:min val="80"/>
        </c:scaling>
        <c:delete val="0"/>
        <c:axPos val="l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Indice base 100 en 2015</a:t>
                </a:r>
              </a:p>
            </c:rich>
          </c:tx>
          <c:layout>
            <c:manualLayout>
              <c:xMode val="edge"/>
              <c:yMode val="edge"/>
              <c:x val="2.3316909947660051E-2"/>
              <c:y val="0.1438417971032973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fr-FR"/>
          </a:p>
        </c:txPr>
        <c:crossAx val="579712392"/>
        <c:crosses val="autoZero"/>
        <c:crossBetween val="between"/>
      </c:valAx>
      <c:valAx>
        <c:axId val="2079990064"/>
        <c:scaling>
          <c:orientation val="minMax"/>
          <c:max val="200"/>
          <c:min val="80"/>
        </c:scaling>
        <c:delete val="1"/>
        <c:axPos val="r"/>
        <c:numFmt formatCode="0" sourceLinked="0"/>
        <c:majorTickMark val="out"/>
        <c:minorTickMark val="none"/>
        <c:tickLblPos val="nextTo"/>
        <c:crossAx val="240931776"/>
        <c:crosses val="max"/>
        <c:crossBetween val="between"/>
      </c:valAx>
      <c:catAx>
        <c:axId val="240931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7999006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26175137198759"/>
          <c:y val="0.77915710536182969"/>
          <c:w val="0.73286672499270922"/>
          <c:h val="0.1784276353985891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72" footer="0.4921259845000007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Transition de la production d'œufs de consommation des systèmes cage vers alternatifs</a:t>
            </a:r>
          </a:p>
        </c:rich>
      </c:tx>
      <c:layout>
        <c:manualLayout>
          <c:xMode val="edge"/>
          <c:yMode val="edge"/>
          <c:x val="0.12650228783003767"/>
          <c:y val="2.98786181139122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168183802486702"/>
          <c:y val="0.15128667740061905"/>
          <c:w val="0.83351344942251826"/>
          <c:h val="0.53192086283332218"/>
        </c:manualLayout>
      </c:layout>
      <c:lineChart>
        <c:grouping val="standard"/>
        <c:varyColors val="0"/>
        <c:ser>
          <c:idx val="5"/>
          <c:order val="0"/>
          <c:spPr>
            <a:ln w="22225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15"/>
              <c:layout>
                <c:manualLayout>
                  <c:x val="-3.7609125782354126E-2"/>
                  <c:y val="-3.65072564458854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86-4F28-83AB-277AAD236913}"/>
                </c:ext>
              </c:extLst>
            </c:dLbl>
            <c:dLbl>
              <c:idx val="16"/>
              <c:layout>
                <c:manualLayout>
                  <c:x val="6.849369701477254E-3"/>
                  <c:y val="7.61039061293808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86-4F28-83AB-277AAD2369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'G4 Prod_Oeufs'!#REF!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E86-4F28-83AB-277AAD236913}"/>
            </c:ext>
          </c:extLst>
        </c:ser>
        <c:ser>
          <c:idx val="0"/>
          <c:order val="1"/>
          <c:spPr>
            <a:ln w="22225">
              <a:solidFill>
                <a:schemeClr val="bg1">
                  <a:lumMod val="50000"/>
                  <a:alpha val="94000"/>
                </a:schemeClr>
              </a:solidFill>
            </a:ln>
          </c:spPr>
          <c:marker>
            <c:symbol val="none"/>
          </c:marker>
          <c:dLbls>
            <c:dLbl>
              <c:idx val="15"/>
              <c:layout>
                <c:manualLayout>
                  <c:x val="-3.3002096503850775E-2"/>
                  <c:y val="-3.70218008463228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86-4F28-83AB-277AAD236913}"/>
                </c:ext>
              </c:extLst>
            </c:dLbl>
            <c:dLbl>
              <c:idx val="16"/>
              <c:layout>
                <c:manualLayout>
                  <c:x val="4.111518914344952E-3"/>
                  <c:y val="-4.19237301219700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E86-4F28-83AB-277AAD2369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fr-F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'G4 Prod_Oeufs'!#REF!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EE86-4F28-83AB-277AAD236913}"/>
            </c:ext>
          </c:extLst>
        </c:ser>
        <c:ser>
          <c:idx val="6"/>
          <c:order val="2"/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'G4 Prod_Oeufs'!#REF!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EE86-4F28-83AB-277AAD236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3312"/>
        <c:axId val="1"/>
      </c:lineChart>
      <c:catAx>
        <c:axId val="4077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2100000" vert="horz"/>
          <a:lstStyle/>
          <a:p>
            <a:pPr>
              <a:defRPr sz="800" b="0" i="0" u="none" strike="noStrike" baseline="0">
                <a:solidFill>
                  <a:srgbClr val="01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16"/>
          <c:min val="0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Milliard d'œufs</a:t>
                </a:r>
              </a:p>
            </c:rich>
          </c:tx>
          <c:layout>
            <c:manualLayout>
              <c:xMode val="edge"/>
              <c:yMode val="edge"/>
              <c:x val="1.33829164578247E-2"/>
              <c:y val="0.2499046442724070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1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7773312"/>
        <c:crossesAt val="1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1967641621799337E-2"/>
          <c:y val="0.79653425674731837"/>
          <c:w val="0.90330547143145568"/>
          <c:h val="0.12106607997529721"/>
        </c:manualLayout>
      </c:layout>
      <c:overlay val="0"/>
      <c:txPr>
        <a:bodyPr/>
        <a:lstStyle/>
        <a:p>
          <a:pPr>
            <a:defRPr sz="8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1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&amp;L&amp;F&amp;R&amp;D</c:oddHeader>
    </c:headerFooter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68194418462272"/>
          <c:y val="0.15906123979400535"/>
          <c:w val="0.83351344942251826"/>
          <c:h val="0.56690617754413353"/>
        </c:manualLayout>
      </c:layout>
      <c:barChart>
        <c:barDir val="col"/>
        <c:grouping val="clustered"/>
        <c:varyColors val="0"/>
        <c:ser>
          <c:idx val="5"/>
          <c:order val="0"/>
          <c:spPr>
            <a:solidFill>
              <a:srgbClr val="92D050"/>
            </a:solidFill>
            <a:ln w="22225">
              <a:noFill/>
            </a:ln>
          </c:spPr>
          <c:invertIfNegative val="0"/>
          <c:dLbls>
            <c:dLbl>
              <c:idx val="15"/>
              <c:layout>
                <c:manualLayout>
                  <c:x val="-3.7609125782354126E-2"/>
                  <c:y val="-3.65072564458854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E5-46D8-ACE7-ECC2CE908814}"/>
                </c:ext>
              </c:extLst>
            </c:dLbl>
            <c:dLbl>
              <c:idx val="16"/>
              <c:layout>
                <c:manualLayout>
                  <c:x val="6.849369701477254E-3"/>
                  <c:y val="7.6103906129380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E5-46D8-ACE7-ECC2CE9088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'G4 Prod_Oeufs'!#REF!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4E5-46D8-ACE7-ECC2CE908814}"/>
            </c:ext>
          </c:extLst>
        </c:ser>
        <c:ser>
          <c:idx val="0"/>
          <c:order val="1"/>
          <c:spPr>
            <a:solidFill>
              <a:srgbClr val="FFC000"/>
            </a:solidFill>
            <a:ln w="22225">
              <a:noFill/>
            </a:ln>
          </c:spPr>
          <c:invertIfNegative val="0"/>
          <c:dLbls>
            <c:dLbl>
              <c:idx val="15"/>
              <c:layout>
                <c:manualLayout>
                  <c:x val="-3.3002096503850775E-2"/>
                  <c:y val="-3.70218008463228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E5-46D8-ACE7-ECC2CE908814}"/>
                </c:ext>
              </c:extLst>
            </c:dLbl>
            <c:dLbl>
              <c:idx val="16"/>
              <c:layout>
                <c:manualLayout>
                  <c:x val="4.111518914344952E-3"/>
                  <c:y val="-4.19237301219700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E5-46D8-ACE7-ECC2CE9088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'G4 Prod_Oeufs'!#REF!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84E5-46D8-ACE7-ECC2CE908814}"/>
            </c:ext>
          </c:extLst>
        </c:ser>
        <c:ser>
          <c:idx val="6"/>
          <c:order val="2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'G4 Prod_Oeufs'!#REF!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 Prod_Oeufs'!#REF!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84E5-46D8-ACE7-ECC2CE908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7773312"/>
        <c:axId val="1"/>
      </c:barChart>
      <c:catAx>
        <c:axId val="4077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2100000" vert="horz"/>
          <a:lstStyle/>
          <a:p>
            <a:pPr>
              <a:defRPr sz="800" b="0" i="0" u="none" strike="noStrike" baseline="0">
                <a:solidFill>
                  <a:srgbClr val="01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16"/>
          <c:min val="0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Milliard d'œufs</a:t>
                </a:r>
              </a:p>
            </c:rich>
          </c:tx>
          <c:layout>
            <c:manualLayout>
              <c:xMode val="edge"/>
              <c:yMode val="edge"/>
              <c:x val="1.33829164578247E-2"/>
              <c:y val="0.2499046442724070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1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7773312"/>
        <c:crossesAt val="1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332828806766325E-2"/>
          <c:y val="0.83197692125219036"/>
          <c:w val="0.83173104388645469"/>
          <c:h val="6.6650198136997588E-2"/>
        </c:manualLayout>
      </c:layout>
      <c:overlay val="0"/>
      <c:txPr>
        <a:bodyPr/>
        <a:lstStyle/>
        <a:p>
          <a:pPr>
            <a:defRPr sz="10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1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&amp;L&amp;F&amp;R&amp;D</c:oddHeader>
    </c:headerFooter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80687979905091"/>
          <c:y val="7.4877412898638501E-2"/>
          <c:w val="0.82840030383021601"/>
          <c:h val="0.63553123339589901"/>
        </c:manualLayout>
      </c:layout>
      <c:barChart>
        <c:barDir val="col"/>
        <c:grouping val="clustered"/>
        <c:varyColors val="0"/>
        <c:ser>
          <c:idx val="6"/>
          <c:order val="0"/>
          <c:tx>
            <c:strRef>
              <c:f>Volailles_G4!$A$7</c:f>
              <c:strCache>
                <c:ptCount val="1"/>
                <c:pt idx="0">
                  <c:v>Total œufs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</c:spPr>
          <c:invertIfNegative val="0"/>
          <c:cat>
            <c:strRef>
              <c:f>Volailles_G4!$B$6:$G$6</c:f>
              <c:strCache>
                <c:ptCount val="6"/>
                <c:pt idx="0">
                  <c:v> 2020 </c:v>
                </c:pt>
                <c:pt idx="1">
                  <c:v> 2021 </c:v>
                </c:pt>
                <c:pt idx="2">
                  <c:v> 2022 </c:v>
                </c:pt>
                <c:pt idx="3">
                  <c:v> 2023 </c:v>
                </c:pt>
                <c:pt idx="4">
                  <c:v> 2024 </c:v>
                </c:pt>
                <c:pt idx="5">
                  <c:v> 2025 </c:v>
                </c:pt>
              </c:strCache>
            </c:strRef>
          </c:cat>
          <c:val>
            <c:numRef>
              <c:f>Volailles_G4!$B$7:$G$7</c:f>
              <c:numCache>
                <c:formatCode>0.0</c:formatCode>
                <c:ptCount val="6"/>
                <c:pt idx="0">
                  <c:v>15.325312327334577</c:v>
                </c:pt>
                <c:pt idx="1">
                  <c:v>15.764806175342921</c:v>
                </c:pt>
                <c:pt idx="2">
                  <c:v>15.485843277508559</c:v>
                </c:pt>
                <c:pt idx="3">
                  <c:v>15.673383688818362</c:v>
                </c:pt>
                <c:pt idx="4">
                  <c:v>15.354334795604784</c:v>
                </c:pt>
                <c:pt idx="5">
                  <c:v>15.473616173584073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1A-4589-8018-5E9A356D9A67}"/>
            </c:ext>
          </c:extLst>
        </c:ser>
        <c:ser>
          <c:idx val="0"/>
          <c:order val="1"/>
          <c:tx>
            <c:strRef>
              <c:f>Volailles_G4!$A$9</c:f>
              <c:strCache>
                <c:ptCount val="1"/>
                <c:pt idx="0">
                  <c:v>Alternatif</c:v>
                </c:pt>
              </c:strCache>
            </c:strRef>
          </c:tx>
          <c:spPr>
            <a:solidFill>
              <a:srgbClr val="FFAB81"/>
            </a:solidFill>
            <a:ln w="22225">
              <a:noFill/>
            </a:ln>
          </c:spPr>
          <c:invertIfNegative val="0"/>
          <c:cat>
            <c:strRef>
              <c:f>Volailles_G4!$B$6:$G$6</c:f>
              <c:strCache>
                <c:ptCount val="6"/>
                <c:pt idx="0">
                  <c:v> 2020 </c:v>
                </c:pt>
                <c:pt idx="1">
                  <c:v> 2021 </c:v>
                </c:pt>
                <c:pt idx="2">
                  <c:v> 2022 </c:v>
                </c:pt>
                <c:pt idx="3">
                  <c:v> 2023 </c:v>
                </c:pt>
                <c:pt idx="4">
                  <c:v> 2024 </c:v>
                </c:pt>
                <c:pt idx="5">
                  <c:v> 2025 </c:v>
                </c:pt>
              </c:strCache>
            </c:strRef>
          </c:cat>
          <c:val>
            <c:numRef>
              <c:f>Volailles_G4!$B$9:$G$9</c:f>
              <c:numCache>
                <c:formatCode>0\.0</c:formatCode>
                <c:ptCount val="6"/>
                <c:pt idx="0">
                  <c:v>7.3550505656654437</c:v>
                </c:pt>
                <c:pt idx="1">
                  <c:v>8.7308320827634027</c:v>
                </c:pt>
                <c:pt idx="2">
                  <c:v>10.151375156936485</c:v>
                </c:pt>
                <c:pt idx="3">
                  <c:v>10.78240335093802</c:v>
                </c:pt>
                <c:pt idx="4">
                  <c:v>11.002139785689211</c:v>
                </c:pt>
                <c:pt idx="5">
                  <c:v>11.535792773500567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1A-4589-8018-5E9A356D9A67}"/>
            </c:ext>
          </c:extLst>
        </c:ser>
        <c:ser>
          <c:idx val="5"/>
          <c:order val="2"/>
          <c:tx>
            <c:strRef>
              <c:f>Volailles_G4!$A$8</c:f>
              <c:strCache>
                <c:ptCount val="1"/>
                <c:pt idx="0">
                  <c:v>Cage</c:v>
                </c:pt>
              </c:strCache>
            </c:strRef>
          </c:tx>
          <c:spPr>
            <a:solidFill>
              <a:srgbClr val="BEF105"/>
            </a:solidFill>
            <a:ln w="22225">
              <a:noFill/>
            </a:ln>
          </c:spPr>
          <c:invertIfNegative val="0"/>
          <c:cat>
            <c:strRef>
              <c:f>Volailles_G4!$B$6:$G$6</c:f>
              <c:strCache>
                <c:ptCount val="6"/>
                <c:pt idx="0">
                  <c:v> 2020 </c:v>
                </c:pt>
                <c:pt idx="1">
                  <c:v> 2021 </c:v>
                </c:pt>
                <c:pt idx="2">
                  <c:v> 2022 </c:v>
                </c:pt>
                <c:pt idx="3">
                  <c:v> 2023 </c:v>
                </c:pt>
                <c:pt idx="4">
                  <c:v> 2024 </c:v>
                </c:pt>
                <c:pt idx="5">
                  <c:v> 2025 </c:v>
                </c:pt>
              </c:strCache>
            </c:strRef>
          </c:cat>
          <c:val>
            <c:numRef>
              <c:f>Volailles_G4!$B$8:$G$8</c:f>
              <c:numCache>
                <c:formatCode>0.0</c:formatCode>
                <c:ptCount val="6"/>
                <c:pt idx="0">
                  <c:v>7.970261761669132</c:v>
                </c:pt>
                <c:pt idx="1">
                  <c:v>7.033974092579518</c:v>
                </c:pt>
                <c:pt idx="2">
                  <c:v>5.3344681205720734</c:v>
                </c:pt>
                <c:pt idx="3">
                  <c:v>4.8909803378803423</c:v>
                </c:pt>
                <c:pt idx="4">
                  <c:v>4.3521950099155706</c:v>
                </c:pt>
                <c:pt idx="5">
                  <c:v>3.937823400083504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1A-4589-8018-5E9A356D9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7773312"/>
        <c:axId val="1"/>
      </c:barChart>
      <c:catAx>
        <c:axId val="4077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10000"/>
                </a:solidFill>
                <a:latin typeface="+mn-lt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16"/>
          <c:min val="0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Milliard d'œufs</a:t>
                </a:r>
              </a:p>
            </c:rich>
          </c:tx>
          <c:layout>
            <c:manualLayout>
              <c:xMode val="edge"/>
              <c:yMode val="edge"/>
              <c:x val="1.33829164578247E-2"/>
              <c:y val="0.2499046442724070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10000"/>
                </a:solidFill>
                <a:latin typeface="+mn-lt"/>
                <a:ea typeface="Arial"/>
                <a:cs typeface="Arial"/>
              </a:defRPr>
            </a:pPr>
            <a:endParaRPr lang="fr-FR"/>
          </a:p>
        </c:txPr>
        <c:crossAx val="407773312"/>
        <c:crossesAt val="1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0969173265949207E-2"/>
          <c:y val="0.80330320951158163"/>
          <c:w val="0.83173104388645469"/>
          <c:h val="6.6650198136997588E-2"/>
        </c:manualLayout>
      </c:layout>
      <c:overlay val="0"/>
      <c:txPr>
        <a:bodyPr/>
        <a:lstStyle/>
        <a:p>
          <a:pPr>
            <a:defRPr sz="8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1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&amp;L&amp;F&amp;R&amp;D</c:oddHeader>
    </c:headerFooter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Collecte de lait de vache (sur 9 mois*)</a:t>
            </a:r>
          </a:p>
        </c:rich>
      </c:tx>
      <c:layout>
        <c:manualLayout>
          <c:xMode val="edge"/>
          <c:yMode val="edge"/>
          <c:x val="0.26886836842131778"/>
          <c:y val="3.50317806659709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119389826751503"/>
          <c:y val="0.15993074660848117"/>
          <c:w val="0.62500071975502991"/>
          <c:h val="0.503184713375796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Lait_G1!$B$6</c:f>
              <c:strCache>
                <c:ptCount val="1"/>
                <c:pt idx="0">
                  <c:v>Année*</c:v>
                </c:pt>
              </c:strCache>
            </c:strRef>
          </c:tx>
          <c:spPr>
            <a:solidFill>
              <a:srgbClr val="0066FF"/>
            </a:solidFill>
            <a:ln w="25400">
              <a:noFill/>
            </a:ln>
          </c:spPr>
          <c:invertIfNegative val="0"/>
          <c:dPt>
            <c:idx val="6"/>
            <c:invertIfNegative val="0"/>
            <c:bubble3D val="0"/>
            <c:spPr>
              <a:solidFill>
                <a:srgbClr val="00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BEA3-48C8-970B-87EA317FC7D5}"/>
              </c:ext>
            </c:extLst>
          </c:dPt>
          <c:cat>
            <c:numRef>
              <c:f>Lait_G1!$B$7:$B$13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Lait_G1!$B$7:$B$13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A3-48C8-970B-87EA317FC7D5}"/>
            </c:ext>
          </c:extLst>
        </c:ser>
        <c:ser>
          <c:idx val="2"/>
          <c:order val="1"/>
          <c:tx>
            <c:strRef>
              <c:f>Lait_G1!$C$6</c:f>
              <c:strCache>
                <c:ptCount val="1"/>
                <c:pt idx="0">
                  <c:v>En France</c:v>
                </c:pt>
              </c:strCache>
            </c:strRef>
          </c:tx>
          <c:spPr>
            <a:solidFill>
              <a:srgbClr val="00B0F0"/>
            </a:solidFill>
            <a:ln w="28575">
              <a:solidFill>
                <a:srgbClr val="00B0F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EA3-48C8-970B-87EA317FC7D5}"/>
              </c:ext>
            </c:extLst>
          </c:dPt>
          <c:val>
            <c:numRef>
              <c:f>Lait_G1!$C$7:$C$13</c:f>
              <c:numCache>
                <c:formatCode>#,##0</c:formatCode>
                <c:ptCount val="7"/>
                <c:pt idx="0">
                  <c:v>17980.854507</c:v>
                </c:pt>
                <c:pt idx="1">
                  <c:v>18082.130086000001</c:v>
                </c:pt>
                <c:pt idx="2">
                  <c:v>17879.506517000002</c:v>
                </c:pt>
                <c:pt idx="3">
                  <c:v>17710.127449</c:v>
                </c:pt>
                <c:pt idx="4">
                  <c:v>17272.343018</c:v>
                </c:pt>
                <c:pt idx="5">
                  <c:v>17555</c:v>
                </c:pt>
                <c:pt idx="6">
                  <c:v>17642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A3-48C8-970B-87EA317FC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7317024"/>
        <c:axId val="1"/>
      </c:barChart>
      <c:lineChart>
        <c:grouping val="standard"/>
        <c:varyColors val="0"/>
        <c:ser>
          <c:idx val="1"/>
          <c:order val="2"/>
          <c:tx>
            <c:strRef>
              <c:f>Lait_G1!$D$6</c:f>
              <c:strCache>
                <c:ptCount val="1"/>
                <c:pt idx="0">
                  <c:v>Dans l'UE (27)**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val>
            <c:numRef>
              <c:f>Lait_G1!$D$7:$D$13</c:f>
              <c:numCache>
                <c:formatCode>#,##0</c:formatCode>
                <c:ptCount val="7"/>
                <c:pt idx="0">
                  <c:v>105694</c:v>
                </c:pt>
                <c:pt idx="1">
                  <c:v>107122</c:v>
                </c:pt>
                <c:pt idx="2">
                  <c:v>107622</c:v>
                </c:pt>
                <c:pt idx="3">
                  <c:v>107121</c:v>
                </c:pt>
                <c:pt idx="4">
                  <c:v>107623</c:v>
                </c:pt>
                <c:pt idx="5">
                  <c:v>106121.44660194175</c:v>
                </c:pt>
                <c:pt idx="6">
                  <c:v>106021.72815533978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EA3-48C8-970B-87EA317FC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47317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Sources : Agreste, Eurostat </a:t>
                </a:r>
              </a:p>
            </c:rich>
          </c:tx>
          <c:layout>
            <c:manualLayout>
              <c:xMode val="edge"/>
              <c:yMode val="edge"/>
              <c:x val="3.3013032679936119E-2"/>
              <c:y val="0.8771685165860292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1200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50" b="0" i="0" u="none" strike="noStrike" baseline="0">
                    <a:solidFill>
                      <a:srgbClr val="00CCFF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Collecte France (million de litres)</a:t>
                </a:r>
              </a:p>
            </c:rich>
          </c:tx>
          <c:layout>
            <c:manualLayout>
              <c:xMode val="edge"/>
              <c:yMode val="edge"/>
              <c:x val="2.3424970151283874E-2"/>
              <c:y val="1.67621667773456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66F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CC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7317024"/>
        <c:crosses val="autoZero"/>
        <c:crossBetween val="between"/>
        <c:majorUnit val="1000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70000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850" b="0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Collecte UE (million de litres)</a:t>
                </a:r>
              </a:p>
            </c:rich>
          </c:tx>
          <c:layout>
            <c:manualLayout>
              <c:xMode val="edge"/>
              <c:yMode val="edge"/>
              <c:x val="0.80584762797164744"/>
              <c:y val="3.31540334566612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99CCFF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8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  <c:majorUnit val="5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5766570445488939"/>
          <c:y val="0.73461309806153741"/>
          <c:w val="0.76671835406370747"/>
          <c:h val="0.1052072858362583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3" footer="0.4921259845000008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Indices de prix, de coût et de marge du lait de vache</a:t>
            </a:r>
          </a:p>
        </c:rich>
      </c:tx>
      <c:layout>
        <c:manualLayout>
          <c:xMode val="edge"/>
          <c:yMode val="edge"/>
          <c:x val="0.20480319672787758"/>
          <c:y val="3.01616156501337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847646512767591"/>
          <c:y val="0.10878892504367553"/>
          <c:w val="0.78434331900189647"/>
          <c:h val="0.5033435532947762"/>
        </c:manualLayout>
      </c:layout>
      <c:lineChart>
        <c:grouping val="standard"/>
        <c:varyColors val="0"/>
        <c:ser>
          <c:idx val="0"/>
          <c:order val="0"/>
          <c:tx>
            <c:strRef>
              <c:f>[10]G2!$B$2</c:f>
              <c:strCache>
                <c:ptCount val="1"/>
                <c:pt idx="0">
                  <c:v>Indice de marge (MILC) </c:v>
                </c:pt>
              </c:strCache>
            </c:strRef>
          </c:tx>
          <c:spPr>
            <a:ln w="19050" cap="rnd">
              <a:solidFill>
                <a:srgbClr val="CC00CC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[10]G2!$A$3:$A$83</c:f>
              <c:numCache>
                <c:formatCode>General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[10]G2!$B$3:$B$83</c:f>
              <c:numCache>
                <c:formatCode>General</c:formatCode>
                <c:ptCount val="81"/>
                <c:pt idx="0">
                  <c:v>112.56941499999999</c:v>
                </c:pt>
                <c:pt idx="1">
                  <c:v>112.53063999999995</c:v>
                </c:pt>
                <c:pt idx="2">
                  <c:v>102.06005499999998</c:v>
                </c:pt>
                <c:pt idx="3">
                  <c:v>109.07869000000005</c:v>
                </c:pt>
                <c:pt idx="4">
                  <c:v>108.62512499999997</c:v>
                </c:pt>
                <c:pt idx="5">
                  <c:v>112.27805000000001</c:v>
                </c:pt>
                <c:pt idx="6">
                  <c:v>112.16038999999995</c:v>
                </c:pt>
                <c:pt idx="7">
                  <c:v>118.89857999999998</c:v>
                </c:pt>
                <c:pt idx="8">
                  <c:v>128.02312000000001</c:v>
                </c:pt>
                <c:pt idx="9">
                  <c:v>126.99624</c:v>
                </c:pt>
                <c:pt idx="10">
                  <c:v>124.12331499999999</c:v>
                </c:pt>
                <c:pt idx="11">
                  <c:v>120.293565</c:v>
                </c:pt>
                <c:pt idx="12">
                  <c:v>117.71161499999999</c:v>
                </c:pt>
                <c:pt idx="13">
                  <c:v>114.96025000000003</c:v>
                </c:pt>
                <c:pt idx="14">
                  <c:v>113.25312000000002</c:v>
                </c:pt>
                <c:pt idx="15">
                  <c:v>106.15033500000004</c:v>
                </c:pt>
                <c:pt idx="16">
                  <c:v>101.43067000000002</c:v>
                </c:pt>
                <c:pt idx="17">
                  <c:v>103.19579500000003</c:v>
                </c:pt>
                <c:pt idx="18">
                  <c:v>105.74774500000007</c:v>
                </c:pt>
                <c:pt idx="19">
                  <c:v>109.00150500000001</c:v>
                </c:pt>
                <c:pt idx="20">
                  <c:v>118.77053000000001</c:v>
                </c:pt>
                <c:pt idx="21">
                  <c:v>123.61083500000001</c:v>
                </c:pt>
                <c:pt idx="22">
                  <c:v>113.07465000000002</c:v>
                </c:pt>
                <c:pt idx="23">
                  <c:v>112.20256000000006</c:v>
                </c:pt>
                <c:pt idx="24">
                  <c:v>103.77629000000002</c:v>
                </c:pt>
                <c:pt idx="25">
                  <c:v>95.71314000000001</c:v>
                </c:pt>
                <c:pt idx="26">
                  <c:v>90.592219999999941</c:v>
                </c:pt>
                <c:pt idx="27">
                  <c:v>99.088710000000049</c:v>
                </c:pt>
                <c:pt idx="28">
                  <c:v>96.144475</c:v>
                </c:pt>
                <c:pt idx="29">
                  <c:v>100.43946</c:v>
                </c:pt>
                <c:pt idx="30">
                  <c:v>105.54698000000002</c:v>
                </c:pt>
                <c:pt idx="31">
                  <c:v>112.48859499999998</c:v>
                </c:pt>
                <c:pt idx="32">
                  <c:v>115.67753499999992</c:v>
                </c:pt>
                <c:pt idx="33">
                  <c:v>114.76761499999998</c:v>
                </c:pt>
                <c:pt idx="34">
                  <c:v>113.79505000000006</c:v>
                </c:pt>
                <c:pt idx="35">
                  <c:v>114.73048</c:v>
                </c:pt>
                <c:pt idx="36">
                  <c:v>115.68905500000005</c:v>
                </c:pt>
                <c:pt idx="37">
                  <c:v>120.83946999999995</c:v>
                </c:pt>
                <c:pt idx="38">
                  <c:v>115.17600499999998</c:v>
                </c:pt>
                <c:pt idx="39">
                  <c:v>122.71558499999998</c:v>
                </c:pt>
                <c:pt idx="40">
                  <c:v>131.64018000000004</c:v>
                </c:pt>
                <c:pt idx="41">
                  <c:v>131.09527500000002</c:v>
                </c:pt>
                <c:pt idx="42">
                  <c:v>140.17580500000003</c:v>
                </c:pt>
                <c:pt idx="43">
                  <c:v>139.29391000000004</c:v>
                </c:pt>
                <c:pt idx="44">
                  <c:v>154.11572000000001</c:v>
                </c:pt>
                <c:pt idx="45">
                  <c:v>166.64028500000001</c:v>
                </c:pt>
                <c:pt idx="46">
                  <c:v>170.50672000000003</c:v>
                </c:pt>
                <c:pt idx="47">
                  <c:v>181.07168000000007</c:v>
                </c:pt>
                <c:pt idx="48">
                  <c:v>180.69159500000006</c:v>
                </c:pt>
                <c:pt idx="49">
                  <c:v>181.90037000000001</c:v>
                </c:pt>
                <c:pt idx="50">
                  <c:v>175.43246000000005</c:v>
                </c:pt>
                <c:pt idx="51">
                  <c:v>163.82009500000004</c:v>
                </c:pt>
                <c:pt idx="52">
                  <c:v>155.39436000000001</c:v>
                </c:pt>
                <c:pt idx="53">
                  <c:v>154.64185500000002</c:v>
                </c:pt>
                <c:pt idx="54">
                  <c:v>162.27063000000004</c:v>
                </c:pt>
                <c:pt idx="55">
                  <c:v>162.99464000000012</c:v>
                </c:pt>
                <c:pt idx="56">
                  <c:v>166.91171499999996</c:v>
                </c:pt>
                <c:pt idx="57">
                  <c:v>170.22419500000007</c:v>
                </c:pt>
                <c:pt idx="58">
                  <c:v>166.16926500000005</c:v>
                </c:pt>
                <c:pt idx="59">
                  <c:v>160.94506000000007</c:v>
                </c:pt>
                <c:pt idx="60">
                  <c:v>164.99929500000002</c:v>
                </c:pt>
                <c:pt idx="61">
                  <c:v>164.808515</c:v>
                </c:pt>
                <c:pt idx="62">
                  <c:v>166.57319500000006</c:v>
                </c:pt>
                <c:pt idx="63">
                  <c:v>166.81158000000011</c:v>
                </c:pt>
                <c:pt idx="64">
                  <c:v>166.60912999999999</c:v>
                </c:pt>
                <c:pt idx="65">
                  <c:v>165.00400500000012</c:v>
                </c:pt>
                <c:pt idx="66">
                  <c:v>176.85141499999997</c:v>
                </c:pt>
                <c:pt idx="67">
                  <c:v>183.671695</c:v>
                </c:pt>
                <c:pt idx="68">
                  <c:v>194.39695999999998</c:v>
                </c:pt>
                <c:pt idx="69">
                  <c:v>198.05462</c:v>
                </c:pt>
                <c:pt idx="70">
                  <c:v>209.6308600000001</c:v>
                </c:pt>
                <c:pt idx="71">
                  <c:v>212.041695</c:v>
                </c:pt>
                <c:pt idx="72">
                  <c:v>215.07063499999998</c:v>
                </c:pt>
                <c:pt idx="73">
                  <c:v>224.14941000000005</c:v>
                </c:pt>
                <c:pt idx="74">
                  <c:v>229.66681999999997</c:v>
                </c:pt>
                <c:pt idx="75">
                  <c:v>234.92203000000006</c:v>
                </c:pt>
                <c:pt idx="76">
                  <c:v>239.94509499999992</c:v>
                </c:pt>
                <c:pt idx="77">
                  <c:v>242.53314499999993</c:v>
                </c:pt>
                <c:pt idx="78">
                  <c:v>247.75333999999998</c:v>
                </c:pt>
                <c:pt idx="79">
                  <c:v>257.29601500000001</c:v>
                </c:pt>
                <c:pt idx="80">
                  <c:v>275.34089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0A-4E06-BCBB-D84A80DC2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1308015"/>
        <c:axId val="1"/>
      </c:lineChart>
      <c:lineChart>
        <c:grouping val="standard"/>
        <c:varyColors val="0"/>
        <c:ser>
          <c:idx val="1"/>
          <c:order val="1"/>
          <c:tx>
            <c:strRef>
              <c:f>[10]G2!$C$2</c:f>
              <c:strCache>
                <c:ptCount val="1"/>
                <c:pt idx="0">
                  <c:v>Ippap lait de vache</c:v>
                </c:pt>
              </c:strCache>
            </c:strRef>
          </c:tx>
          <c:spPr>
            <a:ln w="19050">
              <a:solidFill>
                <a:srgbClr val="3366FF"/>
              </a:solidFill>
              <a:prstDash val="solid"/>
            </a:ln>
          </c:spPr>
          <c:marker>
            <c:symbol val="none"/>
          </c:marker>
          <c:cat>
            <c:numRef>
              <c:f>[10]G2!$A$3:$A$82</c:f>
              <c:numCache>
                <c:formatCode>General</c:formatCode>
                <c:ptCount val="80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</c:numCache>
            </c:numRef>
          </c:cat>
          <c:val>
            <c:numRef>
              <c:f>[10]G2!$C$3:$C$83</c:f>
              <c:numCache>
                <c:formatCode>General</c:formatCode>
                <c:ptCount val="81"/>
                <c:pt idx="0">
                  <c:v>90.6</c:v>
                </c:pt>
                <c:pt idx="1">
                  <c:v>90.7</c:v>
                </c:pt>
                <c:pt idx="2">
                  <c:v>90.7</c:v>
                </c:pt>
                <c:pt idx="3">
                  <c:v>89.6</c:v>
                </c:pt>
                <c:pt idx="4">
                  <c:v>89.7</c:v>
                </c:pt>
                <c:pt idx="5">
                  <c:v>91.5</c:v>
                </c:pt>
                <c:pt idx="6">
                  <c:v>93.6</c:v>
                </c:pt>
                <c:pt idx="7">
                  <c:v>94.4</c:v>
                </c:pt>
                <c:pt idx="8">
                  <c:v>94.8</c:v>
                </c:pt>
                <c:pt idx="9">
                  <c:v>93.7</c:v>
                </c:pt>
                <c:pt idx="10">
                  <c:v>92.3</c:v>
                </c:pt>
                <c:pt idx="11">
                  <c:v>92.5</c:v>
                </c:pt>
                <c:pt idx="12">
                  <c:v>101.5</c:v>
                </c:pt>
                <c:pt idx="13">
                  <c:v>101.3</c:v>
                </c:pt>
                <c:pt idx="14">
                  <c:v>98.9</c:v>
                </c:pt>
                <c:pt idx="15">
                  <c:v>97.4</c:v>
                </c:pt>
                <c:pt idx="16">
                  <c:v>97</c:v>
                </c:pt>
                <c:pt idx="17">
                  <c:v>98</c:v>
                </c:pt>
                <c:pt idx="18">
                  <c:v>99.9</c:v>
                </c:pt>
                <c:pt idx="19">
                  <c:v>101.4</c:v>
                </c:pt>
                <c:pt idx="20">
                  <c:v>102.1</c:v>
                </c:pt>
                <c:pt idx="21">
                  <c:v>101.9</c:v>
                </c:pt>
                <c:pt idx="22">
                  <c:v>100.1</c:v>
                </c:pt>
                <c:pt idx="23">
                  <c:v>100.5</c:v>
                </c:pt>
                <c:pt idx="24">
                  <c:v>99.9</c:v>
                </c:pt>
                <c:pt idx="25">
                  <c:v>100</c:v>
                </c:pt>
                <c:pt idx="26">
                  <c:v>98.6</c:v>
                </c:pt>
                <c:pt idx="27">
                  <c:v>99.8</c:v>
                </c:pt>
                <c:pt idx="28">
                  <c:v>100.6</c:v>
                </c:pt>
                <c:pt idx="29">
                  <c:v>103.7</c:v>
                </c:pt>
                <c:pt idx="30">
                  <c:v>107</c:v>
                </c:pt>
                <c:pt idx="31">
                  <c:v>108.2</c:v>
                </c:pt>
                <c:pt idx="32">
                  <c:v>109.1</c:v>
                </c:pt>
                <c:pt idx="33">
                  <c:v>108.5</c:v>
                </c:pt>
                <c:pt idx="34">
                  <c:v>107.6</c:v>
                </c:pt>
                <c:pt idx="35">
                  <c:v>109</c:v>
                </c:pt>
                <c:pt idx="36">
                  <c:v>112.7</c:v>
                </c:pt>
                <c:pt idx="37">
                  <c:v>114.5</c:v>
                </c:pt>
                <c:pt idx="38">
                  <c:v>116.9</c:v>
                </c:pt>
                <c:pt idx="39">
                  <c:v>119</c:v>
                </c:pt>
                <c:pt idx="40">
                  <c:v>122.2</c:v>
                </c:pt>
                <c:pt idx="41">
                  <c:v>125.2</c:v>
                </c:pt>
                <c:pt idx="42">
                  <c:v>128.69999999999999</c:v>
                </c:pt>
                <c:pt idx="43">
                  <c:v>128.6</c:v>
                </c:pt>
                <c:pt idx="44">
                  <c:v>130.9</c:v>
                </c:pt>
                <c:pt idx="45">
                  <c:v>134.6</c:v>
                </c:pt>
                <c:pt idx="46">
                  <c:v>135.4</c:v>
                </c:pt>
                <c:pt idx="47">
                  <c:v>135.80000000000001</c:v>
                </c:pt>
                <c:pt idx="48">
                  <c:v>138.5</c:v>
                </c:pt>
                <c:pt idx="49">
                  <c:v>138.1</c:v>
                </c:pt>
                <c:pt idx="50">
                  <c:v>134.9</c:v>
                </c:pt>
                <c:pt idx="51">
                  <c:v>130.5</c:v>
                </c:pt>
                <c:pt idx="52">
                  <c:v>128.6</c:v>
                </c:pt>
                <c:pt idx="53">
                  <c:v>128.9</c:v>
                </c:pt>
                <c:pt idx="54">
                  <c:v>131.69999999999999</c:v>
                </c:pt>
                <c:pt idx="55">
                  <c:v>132.5</c:v>
                </c:pt>
                <c:pt idx="56">
                  <c:v>133.1</c:v>
                </c:pt>
                <c:pt idx="57">
                  <c:v>131.19999999999999</c:v>
                </c:pt>
                <c:pt idx="58">
                  <c:v>130.1</c:v>
                </c:pt>
                <c:pt idx="59">
                  <c:v>129.5</c:v>
                </c:pt>
                <c:pt idx="60">
                  <c:v>129.5</c:v>
                </c:pt>
                <c:pt idx="61">
                  <c:v>130.6</c:v>
                </c:pt>
                <c:pt idx="62">
                  <c:v>129.30000000000001</c:v>
                </c:pt>
                <c:pt idx="63">
                  <c:v>128.5</c:v>
                </c:pt>
                <c:pt idx="64">
                  <c:v>128.5</c:v>
                </c:pt>
                <c:pt idx="65">
                  <c:v>130.1</c:v>
                </c:pt>
                <c:pt idx="66">
                  <c:v>132.69999999999999</c:v>
                </c:pt>
                <c:pt idx="67">
                  <c:v>134.1</c:v>
                </c:pt>
                <c:pt idx="68">
                  <c:v>135.30000000000001</c:v>
                </c:pt>
                <c:pt idx="69">
                  <c:v>136</c:v>
                </c:pt>
                <c:pt idx="70">
                  <c:v>137.30000000000001</c:v>
                </c:pt>
                <c:pt idx="71">
                  <c:v>137.9</c:v>
                </c:pt>
                <c:pt idx="72">
                  <c:v>138.69999999999999</c:v>
                </c:pt>
                <c:pt idx="73">
                  <c:v>139.30000000000001</c:v>
                </c:pt>
                <c:pt idx="74">
                  <c:v>138.9</c:v>
                </c:pt>
                <c:pt idx="75">
                  <c:v>138.1</c:v>
                </c:pt>
                <c:pt idx="76">
                  <c:v>138.19999999999999</c:v>
                </c:pt>
                <c:pt idx="77">
                  <c:v>142</c:v>
                </c:pt>
                <c:pt idx="78">
                  <c:v>140.4</c:v>
                </c:pt>
                <c:pt idx="79">
                  <c:v>140.9</c:v>
                </c:pt>
                <c:pt idx="80">
                  <c:v>140.9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0A-4E06-BCBB-D84A80DC2146}"/>
            </c:ext>
          </c:extLst>
        </c:ser>
        <c:ser>
          <c:idx val="2"/>
          <c:order val="2"/>
          <c:tx>
            <c:strRef>
              <c:f>[10]G2!$D$2</c:f>
              <c:strCache>
                <c:ptCount val="1"/>
                <c:pt idx="0">
                  <c:v>Ipampa lait de vache </c:v>
                </c:pt>
              </c:strCache>
            </c:strRef>
          </c:tx>
          <c:spPr>
            <a:ln w="22225" cap="rnd">
              <a:solidFill>
                <a:srgbClr val="00B0F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[10]G2!$A$3:$A$82</c:f>
              <c:numCache>
                <c:formatCode>General</c:formatCode>
                <c:ptCount val="80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</c:numCache>
            </c:numRef>
          </c:cat>
          <c:val>
            <c:numRef>
              <c:f>[10]G2!$D$3:$D$83</c:f>
              <c:numCache>
                <c:formatCode>General</c:formatCode>
                <c:ptCount val="81"/>
                <c:pt idx="0">
                  <c:v>100.03</c:v>
                </c:pt>
                <c:pt idx="1">
                  <c:v>100.48</c:v>
                </c:pt>
                <c:pt idx="2">
                  <c:v>100.51</c:v>
                </c:pt>
                <c:pt idx="3">
                  <c:v>100.58</c:v>
                </c:pt>
                <c:pt idx="4">
                  <c:v>100.25</c:v>
                </c:pt>
                <c:pt idx="5">
                  <c:v>100.1</c:v>
                </c:pt>
                <c:pt idx="6">
                  <c:v>99.98</c:v>
                </c:pt>
                <c:pt idx="7">
                  <c:v>99.56</c:v>
                </c:pt>
                <c:pt idx="8">
                  <c:v>99.84</c:v>
                </c:pt>
                <c:pt idx="9">
                  <c:v>99.68</c:v>
                </c:pt>
                <c:pt idx="10">
                  <c:v>99.83</c:v>
                </c:pt>
                <c:pt idx="11">
                  <c:v>100.33</c:v>
                </c:pt>
                <c:pt idx="12">
                  <c:v>100.43</c:v>
                </c:pt>
                <c:pt idx="13">
                  <c:v>100.5</c:v>
                </c:pt>
                <c:pt idx="14">
                  <c:v>99.84</c:v>
                </c:pt>
                <c:pt idx="15">
                  <c:v>99.47</c:v>
                </c:pt>
                <c:pt idx="16">
                  <c:v>98.94</c:v>
                </c:pt>
                <c:pt idx="17">
                  <c:v>99.19</c:v>
                </c:pt>
                <c:pt idx="18">
                  <c:v>99.09</c:v>
                </c:pt>
                <c:pt idx="19">
                  <c:v>99.41</c:v>
                </c:pt>
                <c:pt idx="20">
                  <c:v>99.46</c:v>
                </c:pt>
                <c:pt idx="21">
                  <c:v>100.47</c:v>
                </c:pt>
                <c:pt idx="22">
                  <c:v>101.3</c:v>
                </c:pt>
                <c:pt idx="23">
                  <c:v>101.92</c:v>
                </c:pt>
                <c:pt idx="24">
                  <c:v>103.78</c:v>
                </c:pt>
                <c:pt idx="25">
                  <c:v>105.48</c:v>
                </c:pt>
                <c:pt idx="26">
                  <c:v>106.04</c:v>
                </c:pt>
                <c:pt idx="27">
                  <c:v>106.22</c:v>
                </c:pt>
                <c:pt idx="28">
                  <c:v>106.95</c:v>
                </c:pt>
                <c:pt idx="29">
                  <c:v>107.72</c:v>
                </c:pt>
                <c:pt idx="30">
                  <c:v>108.36</c:v>
                </c:pt>
                <c:pt idx="31">
                  <c:v>108.79</c:v>
                </c:pt>
                <c:pt idx="32">
                  <c:v>109.87</c:v>
                </c:pt>
                <c:pt idx="33">
                  <c:v>112.43</c:v>
                </c:pt>
                <c:pt idx="34">
                  <c:v>114.1</c:v>
                </c:pt>
                <c:pt idx="35">
                  <c:v>115.36</c:v>
                </c:pt>
                <c:pt idx="36">
                  <c:v>118.51</c:v>
                </c:pt>
                <c:pt idx="37">
                  <c:v>120.54</c:v>
                </c:pt>
                <c:pt idx="38">
                  <c:v>128.41</c:v>
                </c:pt>
                <c:pt idx="39">
                  <c:v>129.97</c:v>
                </c:pt>
                <c:pt idx="40">
                  <c:v>130.76</c:v>
                </c:pt>
                <c:pt idx="41">
                  <c:v>132.55000000000001</c:v>
                </c:pt>
                <c:pt idx="42">
                  <c:v>132.01</c:v>
                </c:pt>
                <c:pt idx="43">
                  <c:v>132.62</c:v>
                </c:pt>
                <c:pt idx="44">
                  <c:v>133.04</c:v>
                </c:pt>
                <c:pt idx="45">
                  <c:v>135.37</c:v>
                </c:pt>
                <c:pt idx="46">
                  <c:v>135.04</c:v>
                </c:pt>
                <c:pt idx="47">
                  <c:v>133.76</c:v>
                </c:pt>
                <c:pt idx="48">
                  <c:v>134.79</c:v>
                </c:pt>
                <c:pt idx="49">
                  <c:v>134.34</c:v>
                </c:pt>
                <c:pt idx="50">
                  <c:v>133.72</c:v>
                </c:pt>
                <c:pt idx="51">
                  <c:v>131.79</c:v>
                </c:pt>
                <c:pt idx="52">
                  <c:v>129.52000000000001</c:v>
                </c:pt>
                <c:pt idx="53">
                  <c:v>128.11000000000001</c:v>
                </c:pt>
                <c:pt idx="54">
                  <c:v>127.66</c:v>
                </c:pt>
                <c:pt idx="55">
                  <c:v>128.47999999999999</c:v>
                </c:pt>
                <c:pt idx="56">
                  <c:v>128.63</c:v>
                </c:pt>
                <c:pt idx="57">
                  <c:v>127.99</c:v>
                </c:pt>
                <c:pt idx="58">
                  <c:v>127.73</c:v>
                </c:pt>
                <c:pt idx="59">
                  <c:v>126.92</c:v>
                </c:pt>
                <c:pt idx="60">
                  <c:v>126.19</c:v>
                </c:pt>
                <c:pt idx="61">
                  <c:v>126.23</c:v>
                </c:pt>
                <c:pt idx="62">
                  <c:v>125.99</c:v>
                </c:pt>
                <c:pt idx="63">
                  <c:v>125.56</c:v>
                </c:pt>
                <c:pt idx="64">
                  <c:v>124.66</c:v>
                </c:pt>
                <c:pt idx="65">
                  <c:v>124.41</c:v>
                </c:pt>
                <c:pt idx="66">
                  <c:v>124.03</c:v>
                </c:pt>
                <c:pt idx="67">
                  <c:v>122.99</c:v>
                </c:pt>
                <c:pt idx="68">
                  <c:v>122.72</c:v>
                </c:pt>
                <c:pt idx="69">
                  <c:v>122.84</c:v>
                </c:pt>
                <c:pt idx="70">
                  <c:v>122.52</c:v>
                </c:pt>
                <c:pt idx="71">
                  <c:v>122.99</c:v>
                </c:pt>
                <c:pt idx="72">
                  <c:v>124.07</c:v>
                </c:pt>
                <c:pt idx="73">
                  <c:v>123.62</c:v>
                </c:pt>
                <c:pt idx="74">
                  <c:v>123.24</c:v>
                </c:pt>
                <c:pt idx="75">
                  <c:v>122.46</c:v>
                </c:pt>
                <c:pt idx="76">
                  <c:v>121.79</c:v>
                </c:pt>
                <c:pt idx="77">
                  <c:v>121.89</c:v>
                </c:pt>
                <c:pt idx="78">
                  <c:v>121.88</c:v>
                </c:pt>
                <c:pt idx="79">
                  <c:v>121.23</c:v>
                </c:pt>
                <c:pt idx="80">
                  <c:v>120.98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0A-4E06-BCBB-D84A80DC2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2011308015"/>
        <c:scaling>
          <c:orientation val="minMax"/>
          <c:max val="81"/>
        </c:scaling>
        <c:delete val="0"/>
        <c:axPos val="b"/>
        <c:numFmt formatCode="[$-40C]mmm\-yy;@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  <c:majorUnit val="4"/>
        <c:majorTimeUnit val="months"/>
        <c:minorUnit val="4"/>
        <c:minorTimeUnit val="days"/>
      </c:dateAx>
      <c:valAx>
        <c:axId val="1"/>
        <c:scaling>
          <c:orientation val="minMax"/>
          <c:max val="290"/>
          <c:min val="90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Indice Milc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FF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11308015"/>
        <c:crosses val="max"/>
        <c:crossBetween val="between"/>
        <c:majorUnit val="2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At val="0"/>
        <c:auto val="1"/>
        <c:lblAlgn val="ctr"/>
        <c:lblOffset val="100"/>
        <c:noMultiLvlLbl val="0"/>
      </c:catAx>
      <c:valAx>
        <c:axId val="4"/>
        <c:scaling>
          <c:orientation val="minMax"/>
          <c:max val="160"/>
          <c:min val="80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Indices Ippap et Ipampa</a:t>
                </a:r>
              </a:p>
            </c:rich>
          </c:tx>
          <c:overlay val="0"/>
        </c:title>
        <c:numFmt formatCode="General" sourceLinked="1"/>
        <c:majorTickMark val="in"/>
        <c:minorTickMark val="none"/>
        <c:tickLblPos val="nextTo"/>
        <c:spPr>
          <a:ln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66CC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3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/>
          <a:lstStyle/>
          <a:p>
            <a:pPr>
              <a:defRPr sz="475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475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2"/>
        <c:txPr>
          <a:bodyPr/>
          <a:lstStyle/>
          <a:p>
            <a:pPr>
              <a:defRPr sz="475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ayout>
        <c:manualLayout>
          <c:xMode val="edge"/>
          <c:yMode val="edge"/>
          <c:x val="1.7460618140865247E-2"/>
          <c:y val="0.8112562135520841"/>
          <c:w val="0.96507574793725293"/>
          <c:h val="8.89201711522393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4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95" footer="0.49212598450000095"/>
    <c:pageSetup paperSize="9" orientation="landscape" verticalDpi="0"/>
  </c:printSettings>
  <c:userShapes r:id="rId2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fr-FR"/>
              <a:t>Prix du lait de vache </a:t>
            </a:r>
          </a:p>
        </c:rich>
      </c:tx>
      <c:layout>
        <c:manualLayout>
          <c:xMode val="edge"/>
          <c:yMode val="edge"/>
          <c:x val="0.35289914238427206"/>
          <c:y val="6.85169192560607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87217774248807"/>
          <c:y val="0.21337951312786932"/>
          <c:w val="0.86332791963652433"/>
          <c:h val="0.61498432487605714"/>
        </c:manualLayout>
      </c:layout>
      <c:lineChart>
        <c:grouping val="standard"/>
        <c:varyColors val="0"/>
        <c:ser>
          <c:idx val="0"/>
          <c:order val="0"/>
          <c:tx>
            <c:strRef>
              <c:f>Lait_G3!$L$4</c:f>
              <c:strCache>
                <c:ptCount val="1"/>
                <c:pt idx="0">
                  <c:v>Prix standard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Lait_G3!$K$5:$K$85</c:f>
              <c:numCache>
                <c:formatCode>General</c:formatCode>
                <c:ptCount val="81"/>
                <c:pt idx="5">
                  <c:v>2019</c:v>
                </c:pt>
                <c:pt idx="16">
                  <c:v>2020</c:v>
                </c:pt>
                <c:pt idx="27">
                  <c:v>2021</c:v>
                </c:pt>
                <c:pt idx="39">
                  <c:v>2022</c:v>
                </c:pt>
                <c:pt idx="49">
                  <c:v>2023</c:v>
                </c:pt>
                <c:pt idx="61">
                  <c:v>2024</c:v>
                </c:pt>
                <c:pt idx="75">
                  <c:v>2025</c:v>
                </c:pt>
              </c:numCache>
            </c:numRef>
          </c:cat>
          <c:val>
            <c:numRef>
              <c:f>Lait_G3!$L$5:$L$85</c:f>
              <c:numCache>
                <c:formatCode>#,##0.00</c:formatCode>
                <c:ptCount val="81"/>
                <c:pt idx="0">
                  <c:v>345.51346999999998</c:v>
                </c:pt>
                <c:pt idx="1">
                  <c:v>346.11052000000001</c:v>
                </c:pt>
                <c:pt idx="2">
                  <c:v>346.45330000000001</c:v>
                </c:pt>
                <c:pt idx="3">
                  <c:v>342.24646999999999</c:v>
                </c:pt>
                <c:pt idx="4">
                  <c:v>343.10455999999999</c:v>
                </c:pt>
                <c:pt idx="5">
                  <c:v>350.11005</c:v>
                </c:pt>
                <c:pt idx="6">
                  <c:v>357.10633000000001</c:v>
                </c:pt>
                <c:pt idx="7">
                  <c:v>359.86178000000001</c:v>
                </c:pt>
                <c:pt idx="8">
                  <c:v>361.58640000000003</c:v>
                </c:pt>
                <c:pt idx="9">
                  <c:v>356.97404</c:v>
                </c:pt>
                <c:pt idx="10">
                  <c:v>352.15929999999997</c:v>
                </c:pt>
                <c:pt idx="11">
                  <c:v>353.38002</c:v>
                </c:pt>
                <c:pt idx="12">
                  <c:v>353.20267000000001</c:v>
                </c:pt>
                <c:pt idx="13">
                  <c:v>352.68950999999998</c:v>
                </c:pt>
                <c:pt idx="14">
                  <c:v>344.68067000000002</c:v>
                </c:pt>
                <c:pt idx="15">
                  <c:v>338.98405000000002</c:v>
                </c:pt>
                <c:pt idx="16">
                  <c:v>338.10527000000002</c:v>
                </c:pt>
                <c:pt idx="17">
                  <c:v>341.04248999999999</c:v>
                </c:pt>
                <c:pt idx="18">
                  <c:v>346.93124999999998</c:v>
                </c:pt>
                <c:pt idx="19">
                  <c:v>351.93288999999999</c:v>
                </c:pt>
                <c:pt idx="20">
                  <c:v>354.35320000000002</c:v>
                </c:pt>
                <c:pt idx="21">
                  <c:v>353.77701999999999</c:v>
                </c:pt>
                <c:pt idx="22">
                  <c:v>347.75689999999997</c:v>
                </c:pt>
                <c:pt idx="23">
                  <c:v>349.47714999999999</c:v>
                </c:pt>
                <c:pt idx="24">
                  <c:v>347.99223000000001</c:v>
                </c:pt>
                <c:pt idx="25">
                  <c:v>348.51585999999998</c:v>
                </c:pt>
                <c:pt idx="26">
                  <c:v>343.65706999999998</c:v>
                </c:pt>
                <c:pt idx="27">
                  <c:v>348.50187</c:v>
                </c:pt>
                <c:pt idx="28">
                  <c:v>351.46156999999999</c:v>
                </c:pt>
                <c:pt idx="29">
                  <c:v>361.81898000000001</c:v>
                </c:pt>
                <c:pt idx="30">
                  <c:v>372.30883</c:v>
                </c:pt>
                <c:pt idx="31">
                  <c:v>376.01209999999998</c:v>
                </c:pt>
                <c:pt idx="32">
                  <c:v>379.18570999999997</c:v>
                </c:pt>
                <c:pt idx="33">
                  <c:v>377.38614000000001</c:v>
                </c:pt>
                <c:pt idx="34">
                  <c:v>373.94159000000002</c:v>
                </c:pt>
                <c:pt idx="35">
                  <c:v>379.11086999999998</c:v>
                </c:pt>
                <c:pt idx="36">
                  <c:v>392.26319999999998</c:v>
                </c:pt>
                <c:pt idx="37">
                  <c:v>398.45645000000002</c:v>
                </c:pt>
                <c:pt idx="38">
                  <c:v>407.24703</c:v>
                </c:pt>
                <c:pt idx="39">
                  <c:v>414.75770999999997</c:v>
                </c:pt>
                <c:pt idx="40">
                  <c:v>426.57603999999998</c:v>
                </c:pt>
                <c:pt idx="41">
                  <c:v>436.35120000000001</c:v>
                </c:pt>
                <c:pt idx="42">
                  <c:v>447.98081000000002</c:v>
                </c:pt>
                <c:pt idx="43">
                  <c:v>446.92613</c:v>
                </c:pt>
                <c:pt idx="44">
                  <c:v>455.26733000000002</c:v>
                </c:pt>
                <c:pt idx="45">
                  <c:v>468.6069</c:v>
                </c:pt>
                <c:pt idx="46">
                  <c:v>471.36398000000003</c:v>
                </c:pt>
                <c:pt idx="47">
                  <c:v>473.16124000000002</c:v>
                </c:pt>
                <c:pt idx="48" formatCode="0.00">
                  <c:v>482.37400000000002</c:v>
                </c:pt>
                <c:pt idx="49" formatCode="0.00">
                  <c:v>480.91914000000003</c:v>
                </c:pt>
                <c:pt idx="50" formatCode="0.00">
                  <c:v>470.13990000000001</c:v>
                </c:pt>
                <c:pt idx="51" formatCode="0.00">
                  <c:v>455.23710999999997</c:v>
                </c:pt>
                <c:pt idx="52" formatCode="0.00">
                  <c:v>449.31411000000003</c:v>
                </c:pt>
                <c:pt idx="53" formatCode="0.00">
                  <c:v>449.56751000000003</c:v>
                </c:pt>
                <c:pt idx="54" formatCode="0.00">
                  <c:v>458.15777000000003</c:v>
                </c:pt>
                <c:pt idx="55" formatCode="0.00">
                  <c:v>460.60642999999999</c:v>
                </c:pt>
                <c:pt idx="56" formatCode="0.00">
                  <c:v>462.65059000000002</c:v>
                </c:pt>
                <c:pt idx="57" formatCode="0.00">
                  <c:v>456.18826999999999</c:v>
                </c:pt>
                <c:pt idx="58" formatCode="0.00">
                  <c:v>451.98315000000002</c:v>
                </c:pt>
                <c:pt idx="59" formatCode="0.00">
                  <c:v>450.60070999999999</c:v>
                </c:pt>
                <c:pt idx="60" formatCode="0.00">
                  <c:v>451.42</c:v>
                </c:pt>
                <c:pt idx="61" formatCode="0.00">
                  <c:v>455.23</c:v>
                </c:pt>
                <c:pt idx="62" formatCode="0.00">
                  <c:v>451.13</c:v>
                </c:pt>
                <c:pt idx="63" formatCode="0.00">
                  <c:v>448.45</c:v>
                </c:pt>
                <c:pt idx="64" formatCode="0.00">
                  <c:v>448.93</c:v>
                </c:pt>
                <c:pt idx="65" formatCode="0.00">
                  <c:v>453.5</c:v>
                </c:pt>
                <c:pt idx="66" formatCode="0.00">
                  <c:v>462.02</c:v>
                </c:pt>
                <c:pt idx="67" formatCode="0.00">
                  <c:v>466.2</c:v>
                </c:pt>
                <c:pt idx="68" formatCode="0.00">
                  <c:v>470.32</c:v>
                </c:pt>
                <c:pt idx="69" formatCode="0.00">
                  <c:v>472.87</c:v>
                </c:pt>
                <c:pt idx="70" formatCode="0.00">
                  <c:v>477.5</c:v>
                </c:pt>
                <c:pt idx="71" formatCode="0.00">
                  <c:v>479.62</c:v>
                </c:pt>
                <c:pt idx="72" formatCode="0.0">
                  <c:v>483.00393000000003</c:v>
                </c:pt>
                <c:pt idx="73" formatCode="0.0">
                  <c:v>485.42766</c:v>
                </c:pt>
                <c:pt idx="74" formatCode="0.0">
                  <c:v>484.07794999999999</c:v>
                </c:pt>
                <c:pt idx="75" formatCode="0.0">
                  <c:v>481.85057999999998</c:v>
                </c:pt>
                <c:pt idx="76" formatCode="0.0">
                  <c:v>482.78206</c:v>
                </c:pt>
                <c:pt idx="77" formatCode="0.0">
                  <c:v>487.24734999999998</c:v>
                </c:pt>
                <c:pt idx="78" formatCode="0.0">
                  <c:v>490.2765</c:v>
                </c:pt>
                <c:pt idx="79" formatCode="0.0">
                  <c:v>494.82686999999999</c:v>
                </c:pt>
                <c:pt idx="80" formatCode="0.0">
                  <c:v>496.48840999999999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96-41BE-B2AD-E692E75574D2}"/>
            </c:ext>
          </c:extLst>
        </c:ser>
        <c:ser>
          <c:idx val="2"/>
          <c:order val="1"/>
          <c:tx>
            <c:strRef>
              <c:f>Lait_G3!$N$4</c:f>
              <c:strCache>
                <c:ptCount val="1"/>
                <c:pt idx="0">
                  <c:v>Prix standard bio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Lait_G3!$K$5:$K$85</c:f>
              <c:numCache>
                <c:formatCode>General</c:formatCode>
                <c:ptCount val="81"/>
                <c:pt idx="5">
                  <c:v>2019</c:v>
                </c:pt>
                <c:pt idx="16">
                  <c:v>2020</c:v>
                </c:pt>
                <c:pt idx="27">
                  <c:v>2021</c:v>
                </c:pt>
                <c:pt idx="39">
                  <c:v>2022</c:v>
                </c:pt>
                <c:pt idx="49">
                  <c:v>2023</c:v>
                </c:pt>
                <c:pt idx="61">
                  <c:v>2024</c:v>
                </c:pt>
                <c:pt idx="75">
                  <c:v>2025</c:v>
                </c:pt>
              </c:numCache>
            </c:numRef>
          </c:cat>
          <c:val>
            <c:numRef>
              <c:f>Lait_G3!$N$5:$N$85</c:f>
              <c:numCache>
                <c:formatCode>#,##0.00</c:formatCode>
                <c:ptCount val="81"/>
                <c:pt idx="0">
                  <c:v>478.35619000000003</c:v>
                </c:pt>
                <c:pt idx="1">
                  <c:v>474.35325999999998</c:v>
                </c:pt>
                <c:pt idx="2">
                  <c:v>465.66874000000001</c:v>
                </c:pt>
                <c:pt idx="3">
                  <c:v>411.01539000000002</c:v>
                </c:pt>
                <c:pt idx="4">
                  <c:v>412.19637</c:v>
                </c:pt>
                <c:pt idx="5">
                  <c:v>432.00812000000002</c:v>
                </c:pt>
                <c:pt idx="6">
                  <c:v>472.10088000000002</c:v>
                </c:pt>
                <c:pt idx="7">
                  <c:v>478.44731000000002</c:v>
                </c:pt>
                <c:pt idx="8">
                  <c:v>488.47739999999999</c:v>
                </c:pt>
                <c:pt idx="9">
                  <c:v>486.27551</c:v>
                </c:pt>
                <c:pt idx="10">
                  <c:v>484.04782</c:v>
                </c:pt>
                <c:pt idx="11">
                  <c:v>481.68045000000001</c:v>
                </c:pt>
                <c:pt idx="12">
                  <c:v>479.55014999999997</c:v>
                </c:pt>
                <c:pt idx="13">
                  <c:v>475.31439</c:v>
                </c:pt>
                <c:pt idx="14">
                  <c:v>464.29001</c:v>
                </c:pt>
                <c:pt idx="15">
                  <c:v>408.25202999999999</c:v>
                </c:pt>
                <c:pt idx="16">
                  <c:v>411.17723000000001</c:v>
                </c:pt>
                <c:pt idx="17">
                  <c:v>430.28624000000002</c:v>
                </c:pt>
                <c:pt idx="18">
                  <c:v>475.50796000000003</c:v>
                </c:pt>
                <c:pt idx="19">
                  <c:v>479.84293000000002</c:v>
                </c:pt>
                <c:pt idx="20">
                  <c:v>492.39841999999999</c:v>
                </c:pt>
                <c:pt idx="21">
                  <c:v>491.55480999999997</c:v>
                </c:pt>
                <c:pt idx="22">
                  <c:v>486.63909999999998</c:v>
                </c:pt>
                <c:pt idx="23">
                  <c:v>483.94256999999999</c:v>
                </c:pt>
                <c:pt idx="24">
                  <c:v>477.08366999999998</c:v>
                </c:pt>
                <c:pt idx="25">
                  <c:v>472.51323000000002</c:v>
                </c:pt>
                <c:pt idx="26">
                  <c:v>457.35383000000002</c:v>
                </c:pt>
                <c:pt idx="27">
                  <c:v>406.59257000000002</c:v>
                </c:pt>
                <c:pt idx="28">
                  <c:v>407.94859000000002</c:v>
                </c:pt>
                <c:pt idx="29">
                  <c:v>431.69227999999998</c:v>
                </c:pt>
                <c:pt idx="30">
                  <c:v>475.45832999999999</c:v>
                </c:pt>
                <c:pt idx="31">
                  <c:v>480.20483999999999</c:v>
                </c:pt>
                <c:pt idx="32">
                  <c:v>488.03289000000001</c:v>
                </c:pt>
                <c:pt idx="33">
                  <c:v>483.26488000000001</c:v>
                </c:pt>
                <c:pt idx="34">
                  <c:v>477.96872000000002</c:v>
                </c:pt>
                <c:pt idx="35">
                  <c:v>475.90528999999998</c:v>
                </c:pt>
                <c:pt idx="36">
                  <c:v>473.63294999999999</c:v>
                </c:pt>
                <c:pt idx="37">
                  <c:v>470.60268000000002</c:v>
                </c:pt>
                <c:pt idx="38">
                  <c:v>454.27091000000001</c:v>
                </c:pt>
                <c:pt idx="39">
                  <c:v>403.98048</c:v>
                </c:pt>
                <c:pt idx="40">
                  <c:v>405.65433000000002</c:v>
                </c:pt>
                <c:pt idx="41">
                  <c:v>431.45573000000002</c:v>
                </c:pt>
                <c:pt idx="42">
                  <c:v>478.25857999999999</c:v>
                </c:pt>
                <c:pt idx="43">
                  <c:v>494.84294999999997</c:v>
                </c:pt>
                <c:pt idx="44">
                  <c:v>500.98509000000001</c:v>
                </c:pt>
                <c:pt idx="45">
                  <c:v>499.32693999999998</c:v>
                </c:pt>
                <c:pt idx="46">
                  <c:v>497.70332000000002</c:v>
                </c:pt>
                <c:pt idx="47">
                  <c:v>494.25234999999998</c:v>
                </c:pt>
                <c:pt idx="48" formatCode="0.00">
                  <c:v>504.59717000000001</c:v>
                </c:pt>
                <c:pt idx="49" formatCode="0.00">
                  <c:v>499.22019999999998</c:v>
                </c:pt>
                <c:pt idx="50" formatCode="0.00">
                  <c:v>482.10554000000002</c:v>
                </c:pt>
                <c:pt idx="51" formatCode="0.00">
                  <c:v>439.42563999999999</c:v>
                </c:pt>
                <c:pt idx="52" formatCode="0.00">
                  <c:v>436.24164999999999</c:v>
                </c:pt>
                <c:pt idx="53" formatCode="0.00">
                  <c:v>460.76868000000002</c:v>
                </c:pt>
                <c:pt idx="54" formatCode="0.00">
                  <c:v>502.75729000000001</c:v>
                </c:pt>
                <c:pt idx="55" formatCode="0.00">
                  <c:v>512.43888000000004</c:v>
                </c:pt>
                <c:pt idx="56" formatCode="0.00">
                  <c:v>515.08605</c:v>
                </c:pt>
                <c:pt idx="57" formatCode="0.00">
                  <c:v>517.07291999999995</c:v>
                </c:pt>
                <c:pt idx="58" formatCode="0.00">
                  <c:v>515.02476999999999</c:v>
                </c:pt>
                <c:pt idx="59" formatCode="0.00">
                  <c:v>512.88635999999997</c:v>
                </c:pt>
                <c:pt idx="60" formatCode="0.00">
                  <c:v>503.41</c:v>
                </c:pt>
                <c:pt idx="61" formatCode="0.00">
                  <c:v>498.99</c:v>
                </c:pt>
                <c:pt idx="62" formatCode="0.00">
                  <c:v>479.43</c:v>
                </c:pt>
                <c:pt idx="63" formatCode="0.00">
                  <c:v>441.88</c:v>
                </c:pt>
                <c:pt idx="64" formatCode="0.00">
                  <c:v>439.49</c:v>
                </c:pt>
                <c:pt idx="65" formatCode="0.00">
                  <c:v>460.47</c:v>
                </c:pt>
                <c:pt idx="66" formatCode="0.00">
                  <c:v>501.13</c:v>
                </c:pt>
                <c:pt idx="67" formatCode="0.00">
                  <c:v>511.26</c:v>
                </c:pt>
                <c:pt idx="68" formatCode="0.00">
                  <c:v>519.14</c:v>
                </c:pt>
                <c:pt idx="69" formatCode="0.00">
                  <c:v>522.1</c:v>
                </c:pt>
                <c:pt idx="70" formatCode="0.00">
                  <c:v>520.51</c:v>
                </c:pt>
                <c:pt idx="71" formatCode="0.00">
                  <c:v>518.77</c:v>
                </c:pt>
                <c:pt idx="72" formatCode="0.00">
                  <c:v>516.13717999999994</c:v>
                </c:pt>
                <c:pt idx="73" formatCode="0.00">
                  <c:v>509.62695000000002</c:v>
                </c:pt>
                <c:pt idx="74" formatCode="0.00">
                  <c:v>494.47573</c:v>
                </c:pt>
                <c:pt idx="75" formatCode="0.00">
                  <c:v>469.15267</c:v>
                </c:pt>
                <c:pt idx="76" formatCode="0.00">
                  <c:v>480.47751</c:v>
                </c:pt>
                <c:pt idx="77" formatCode="0.00">
                  <c:v>491.60203000000001</c:v>
                </c:pt>
                <c:pt idx="78" formatCode="0.00">
                  <c:v>518.08844999999997</c:v>
                </c:pt>
                <c:pt idx="79" formatCode="0.00">
                  <c:v>528.41472999999996</c:v>
                </c:pt>
                <c:pt idx="80" formatCode="0.00">
                  <c:v>535.82257000000004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96-41BE-B2AD-E692E75574D2}"/>
            </c:ext>
          </c:extLst>
        </c:ser>
        <c:ser>
          <c:idx val="3"/>
          <c:order val="2"/>
          <c:tx>
            <c:strRef>
              <c:f>Lait_G3!$M$4</c:f>
              <c:strCache>
                <c:ptCount val="1"/>
                <c:pt idx="0">
                  <c:v>Prix à teneurs réelles*</c:v>
                </c:pt>
              </c:strCache>
            </c:strRef>
          </c:tx>
          <c:marker>
            <c:symbol val="none"/>
          </c:marker>
          <c:cat>
            <c:numRef>
              <c:f>Lait_G3!$K$5:$K$85</c:f>
              <c:numCache>
                <c:formatCode>General</c:formatCode>
                <c:ptCount val="81"/>
                <c:pt idx="5">
                  <c:v>2019</c:v>
                </c:pt>
                <c:pt idx="16">
                  <c:v>2020</c:v>
                </c:pt>
                <c:pt idx="27">
                  <c:v>2021</c:v>
                </c:pt>
                <c:pt idx="39">
                  <c:v>2022</c:v>
                </c:pt>
                <c:pt idx="49">
                  <c:v>2023</c:v>
                </c:pt>
                <c:pt idx="61">
                  <c:v>2024</c:v>
                </c:pt>
                <c:pt idx="75">
                  <c:v>2025</c:v>
                </c:pt>
              </c:numCache>
            </c:numRef>
          </c:cat>
          <c:val>
            <c:numRef>
              <c:f>Lait_G3!$M$5:$M$85</c:f>
              <c:numCache>
                <c:formatCode>#,##0.00</c:formatCode>
                <c:ptCount val="81"/>
                <c:pt idx="0">
                  <c:v>370.42926</c:v>
                </c:pt>
                <c:pt idx="1">
                  <c:v>369.93797000000001</c:v>
                </c:pt>
                <c:pt idx="2">
                  <c:v>359.99421999999998</c:v>
                </c:pt>
                <c:pt idx="3">
                  <c:v>364.7731</c:v>
                </c:pt>
                <c:pt idx="4">
                  <c:v>365.21292999999997</c:v>
                </c:pt>
                <c:pt idx="5">
                  <c:v>366.65471000000002</c:v>
                </c:pt>
                <c:pt idx="6">
                  <c:v>368.04120999999998</c:v>
                </c:pt>
                <c:pt idx="7">
                  <c:v>376.38634000000002</c:v>
                </c:pt>
                <c:pt idx="8">
                  <c:v>387.95902000000001</c:v>
                </c:pt>
                <c:pt idx="9">
                  <c:v>389.2328</c:v>
                </c:pt>
                <c:pt idx="10">
                  <c:v>387.77235999999999</c:v>
                </c:pt>
                <c:pt idx="11">
                  <c:v>385.99997000000002</c:v>
                </c:pt>
                <c:pt idx="12">
                  <c:v>382.04574000000002</c:v>
                </c:pt>
                <c:pt idx="13">
                  <c:v>378.70884000000001</c:v>
                </c:pt>
                <c:pt idx="14">
                  <c:v>373.11948000000001</c:v>
                </c:pt>
                <c:pt idx="15">
                  <c:v>363.26603999999998</c:v>
                </c:pt>
                <c:pt idx="16">
                  <c:v>359.17608000000001</c:v>
                </c:pt>
                <c:pt idx="17">
                  <c:v>359.84732000000002</c:v>
                </c:pt>
                <c:pt idx="18">
                  <c:v>363.77472</c:v>
                </c:pt>
                <c:pt idx="19">
                  <c:v>367.34079000000003</c:v>
                </c:pt>
                <c:pt idx="20">
                  <c:v>379.42728</c:v>
                </c:pt>
                <c:pt idx="21">
                  <c:v>389.33645000000001</c:v>
                </c:pt>
                <c:pt idx="22">
                  <c:v>382.15095000000002</c:v>
                </c:pt>
                <c:pt idx="23">
                  <c:v>383.1404</c:v>
                </c:pt>
                <c:pt idx="24">
                  <c:v>380.30050999999997</c:v>
                </c:pt>
                <c:pt idx="25">
                  <c:v>375.98262999999997</c:v>
                </c:pt>
                <c:pt idx="26">
                  <c:v>370.79820000000001</c:v>
                </c:pt>
                <c:pt idx="27">
                  <c:v>376.00193999999999</c:v>
                </c:pt>
                <c:pt idx="28">
                  <c:v>377.27472999999998</c:v>
                </c:pt>
                <c:pt idx="29">
                  <c:v>380.14325000000002</c:v>
                </c:pt>
                <c:pt idx="30">
                  <c:v>388.09240999999997</c:v>
                </c:pt>
                <c:pt idx="31">
                  <c:v>395.60982999999999</c:v>
                </c:pt>
                <c:pt idx="32">
                  <c:v>402.38513</c:v>
                </c:pt>
                <c:pt idx="33">
                  <c:v>409.86948000000001</c:v>
                </c:pt>
                <c:pt idx="34">
                  <c:v>410.98989</c:v>
                </c:pt>
                <c:pt idx="35">
                  <c:v>413.83569</c:v>
                </c:pt>
                <c:pt idx="36">
                  <c:v>420.38159000000002</c:v>
                </c:pt>
                <c:pt idx="37">
                  <c:v>425.11144999999999</c:v>
                </c:pt>
                <c:pt idx="38">
                  <c:v>432.50929000000002</c:v>
                </c:pt>
                <c:pt idx="39">
                  <c:v>439.11885999999998</c:v>
                </c:pt>
                <c:pt idx="40">
                  <c:v>445.88693000000001</c:v>
                </c:pt>
                <c:pt idx="41">
                  <c:v>450.96406000000002</c:v>
                </c:pt>
                <c:pt idx="42">
                  <c:v>459.96352999999999</c:v>
                </c:pt>
                <c:pt idx="43">
                  <c:v>461.73333000000002</c:v>
                </c:pt>
                <c:pt idx="44">
                  <c:v>480.57562999999999</c:v>
                </c:pt>
                <c:pt idx="45">
                  <c:v>500.07799</c:v>
                </c:pt>
                <c:pt idx="46">
                  <c:v>502.89541000000003</c:v>
                </c:pt>
                <c:pt idx="47">
                  <c:v>511.73522000000003</c:v>
                </c:pt>
                <c:pt idx="48" formatCode="0.00">
                  <c:v>512.66</c:v>
                </c:pt>
                <c:pt idx="49" formatCode="0.00">
                  <c:v>511.85</c:v>
                </c:pt>
                <c:pt idx="50" formatCode="0.00">
                  <c:v>499.03</c:v>
                </c:pt>
                <c:pt idx="51" formatCode="0.00">
                  <c:v>482.3</c:v>
                </c:pt>
                <c:pt idx="52" formatCode="0.00">
                  <c:v>471.67</c:v>
                </c:pt>
                <c:pt idx="53" formatCode="0.00">
                  <c:v>466.36</c:v>
                </c:pt>
                <c:pt idx="54" formatCode="0.00">
                  <c:v>474.96</c:v>
                </c:pt>
                <c:pt idx="55" formatCode="0.00">
                  <c:v>481.05</c:v>
                </c:pt>
                <c:pt idx="56" formatCode="0.00">
                  <c:v>484.88</c:v>
                </c:pt>
                <c:pt idx="57" formatCode="0.00">
                  <c:v>491.72</c:v>
                </c:pt>
                <c:pt idx="58" formatCode="0.00">
                  <c:v>491.21</c:v>
                </c:pt>
                <c:pt idx="59" formatCode="0.00">
                  <c:v>487.64</c:v>
                </c:pt>
                <c:pt idx="60" formatCode="0.00">
                  <c:v>486.45</c:v>
                </c:pt>
                <c:pt idx="61" formatCode="0.00">
                  <c:v>484.55</c:v>
                </c:pt>
                <c:pt idx="62" formatCode="0.00">
                  <c:v>480.91</c:v>
                </c:pt>
                <c:pt idx="63" formatCode="0.00">
                  <c:v>476.86</c:v>
                </c:pt>
                <c:pt idx="64" formatCode="0.00">
                  <c:v>473.37</c:v>
                </c:pt>
                <c:pt idx="65" formatCode="0.00">
                  <c:v>473.58</c:v>
                </c:pt>
                <c:pt idx="66" formatCode="0.00">
                  <c:v>480.3</c:v>
                </c:pt>
                <c:pt idx="67" formatCode="0.00">
                  <c:v>482.98</c:v>
                </c:pt>
                <c:pt idx="68" formatCode="0.00">
                  <c:v>498.84</c:v>
                </c:pt>
                <c:pt idx="69" formatCode="0.00">
                  <c:v>507.04</c:v>
                </c:pt>
                <c:pt idx="70" formatCode="0.00">
                  <c:v>513.66</c:v>
                </c:pt>
                <c:pt idx="71" formatCode="0.00">
                  <c:v>514.96</c:v>
                </c:pt>
                <c:pt idx="72" formatCode="0.00">
                  <c:v>517.00368000000003</c:v>
                </c:pt>
                <c:pt idx="73" formatCode="0.00">
                  <c:v>516.79231000000004</c:v>
                </c:pt>
                <c:pt idx="74" formatCode="0.00">
                  <c:v>512.47380999999996</c:v>
                </c:pt>
                <c:pt idx="75" formatCode="0.00">
                  <c:v>507.24741999999998</c:v>
                </c:pt>
                <c:pt idx="76" formatCode="0.00">
                  <c:v>504.50276000000002</c:v>
                </c:pt>
                <c:pt idx="77" formatCode="0.00">
                  <c:v>504.23707999999999</c:v>
                </c:pt>
                <c:pt idx="78" formatCode="0.00">
                  <c:v>504.78683999999998</c:v>
                </c:pt>
                <c:pt idx="79" formatCode="0.00">
                  <c:v>513.69335999999998</c:v>
                </c:pt>
                <c:pt idx="80" formatCode="0.00">
                  <c:v>526.98797999999999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96-41BE-B2AD-E692E7557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7327840"/>
        <c:axId val="1"/>
      </c:lineChart>
      <c:catAx>
        <c:axId val="24732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300"/>
        <c:auto val="1"/>
        <c:lblAlgn val="ctr"/>
        <c:lblOffset val="100"/>
        <c:noMultiLvlLbl val="0"/>
      </c:catAx>
      <c:valAx>
        <c:axId val="1"/>
        <c:scaling>
          <c:orientation val="minMax"/>
          <c:max val="55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Euro/1000 l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247327840"/>
        <c:crosses val="autoZero"/>
        <c:crossBetween val="between"/>
        <c:majorUnit val="50"/>
        <c:min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7926442315729643E-2"/>
          <c:y val="0.91965455930911866"/>
          <c:w val="0.93345289800558362"/>
          <c:h val="6.47550776583034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du commerce extérieur des produits laitiers (9 mois*) </a:t>
            </a:r>
          </a:p>
        </c:rich>
      </c:tx>
      <c:layout>
        <c:manualLayout>
          <c:xMode val="edge"/>
          <c:yMode val="edge"/>
          <c:x val="0.20570008508799179"/>
          <c:y val="6.03067203808826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128361410619351"/>
          <c:y val="0.19906396874809254"/>
          <c:w val="0.78644924981392261"/>
          <c:h val="0.5323087957028626"/>
        </c:manualLayout>
      </c:layout>
      <c:lineChart>
        <c:grouping val="standard"/>
        <c:varyColors val="0"/>
        <c:ser>
          <c:idx val="1"/>
          <c:order val="0"/>
          <c:tx>
            <c:strRef>
              <c:f>Lait_G4!$B$7</c:f>
              <c:strCache>
                <c:ptCount val="1"/>
                <c:pt idx="0">
                  <c:v>Laits liquides y c. vrac</c:v>
                </c:pt>
              </c:strCache>
            </c:strRef>
          </c:tx>
          <c:spPr>
            <a:ln w="19050">
              <a:solidFill>
                <a:srgbClr val="7030A0"/>
              </a:solidFill>
              <a:prstDash val="solid"/>
            </a:ln>
          </c:spPr>
          <c:marker>
            <c:symbol val="none"/>
          </c:marker>
          <c:cat>
            <c:numRef>
              <c:f>Lait_G4!$A$8:$A$14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Lait_G4!$B$8:$B$14</c:f>
              <c:numCache>
                <c:formatCode>#\ ##0.0</c:formatCode>
                <c:ptCount val="7"/>
                <c:pt idx="0">
                  <c:v>132.00840300000002</c:v>
                </c:pt>
                <c:pt idx="1">
                  <c:v>150.659435</c:v>
                </c:pt>
                <c:pt idx="2">
                  <c:v>139.79302000000001</c:v>
                </c:pt>
                <c:pt idx="3">
                  <c:v>146.06718299999997</c:v>
                </c:pt>
                <c:pt idx="4">
                  <c:v>90.029893000000001</c:v>
                </c:pt>
                <c:pt idx="5">
                  <c:v>89.758185000000012</c:v>
                </c:pt>
                <c:pt idx="6">
                  <c:v>-128.79850499999998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55-420F-A4AA-6C811ADDF18C}"/>
            </c:ext>
          </c:extLst>
        </c:ser>
        <c:ser>
          <c:idx val="2"/>
          <c:order val="1"/>
          <c:tx>
            <c:strRef>
              <c:f>Lait_G4!$C$7</c:f>
              <c:strCache>
                <c:ptCount val="1"/>
                <c:pt idx="0">
                  <c:v>Beurre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Lait_G4!$A$8:$A$14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Lait_G4!$C$8:$C$14</c:f>
              <c:numCache>
                <c:formatCode>#\ ##0.0</c:formatCode>
                <c:ptCount val="7"/>
                <c:pt idx="0">
                  <c:v>-290.34527699999995</c:v>
                </c:pt>
                <c:pt idx="1">
                  <c:v>-203.32717499999998</c:v>
                </c:pt>
                <c:pt idx="2">
                  <c:v>-196.33991000000003</c:v>
                </c:pt>
                <c:pt idx="3">
                  <c:v>-525.74401400000011</c:v>
                </c:pt>
                <c:pt idx="4">
                  <c:v>-456.98954499999996</c:v>
                </c:pt>
                <c:pt idx="5">
                  <c:v>-419.20985399999995</c:v>
                </c:pt>
                <c:pt idx="6">
                  <c:v>-642.62162599999988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55-420F-A4AA-6C811ADDF18C}"/>
            </c:ext>
          </c:extLst>
        </c:ser>
        <c:ser>
          <c:idx val="3"/>
          <c:order val="2"/>
          <c:tx>
            <c:strRef>
              <c:f>Lait_G4!$D$7</c:f>
              <c:strCache>
                <c:ptCount val="1"/>
                <c:pt idx="0">
                  <c:v>fromages (tous laits) y. c. fondus</c:v>
                </c:pt>
              </c:strCache>
            </c:strRef>
          </c:tx>
          <c:spPr>
            <a:ln w="19050">
              <a:solidFill>
                <a:srgbClr val="3366FF"/>
              </a:solidFill>
              <a:prstDash val="solid"/>
            </a:ln>
          </c:spPr>
          <c:marker>
            <c:symbol val="none"/>
          </c:marker>
          <c:cat>
            <c:numRef>
              <c:f>Lait_G4!$A$8:$A$14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Lait_G4!$D$8:$D$14</c:f>
              <c:numCache>
                <c:formatCode>#\ ##0.0</c:formatCode>
                <c:ptCount val="7"/>
                <c:pt idx="0">
                  <c:v>938.95139899999992</c:v>
                </c:pt>
                <c:pt idx="1">
                  <c:v>784.51270399999987</c:v>
                </c:pt>
                <c:pt idx="2">
                  <c:v>767.75825500000008</c:v>
                </c:pt>
                <c:pt idx="3">
                  <c:v>625.6093410000002</c:v>
                </c:pt>
                <c:pt idx="4">
                  <c:v>587.144948</c:v>
                </c:pt>
                <c:pt idx="5">
                  <c:v>601.62862999999982</c:v>
                </c:pt>
                <c:pt idx="6">
                  <c:v>430.05357499999974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55-420F-A4AA-6C811ADDF18C}"/>
            </c:ext>
          </c:extLst>
        </c:ser>
        <c:ser>
          <c:idx val="4"/>
          <c:order val="3"/>
          <c:tx>
            <c:strRef>
              <c:f>Lait_G4!$E$7</c:f>
              <c:strCache>
                <c:ptCount val="1"/>
                <c:pt idx="0">
                  <c:v>Laits en poudre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Lait_G4!$A$8:$A$14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Lait_G4!$E$8:$E$14</c:f>
              <c:numCache>
                <c:formatCode>#\ ##0.0</c:formatCode>
                <c:ptCount val="7"/>
                <c:pt idx="0">
                  <c:v>563.73587100000009</c:v>
                </c:pt>
                <c:pt idx="1">
                  <c:v>494.6</c:v>
                </c:pt>
                <c:pt idx="2">
                  <c:v>446.94295100000005</c:v>
                </c:pt>
                <c:pt idx="3">
                  <c:v>483.80630500000001</c:v>
                </c:pt>
                <c:pt idx="4">
                  <c:v>599.52622600000007</c:v>
                </c:pt>
                <c:pt idx="5">
                  <c:v>559.641977</c:v>
                </c:pt>
                <c:pt idx="6">
                  <c:v>369.58515900000003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55-420F-A4AA-6C811ADDF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7339904"/>
        <c:axId val="1"/>
      </c:lineChart>
      <c:catAx>
        <c:axId val="247339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DGDDI</a:t>
                </a:r>
              </a:p>
            </c:rich>
          </c:tx>
          <c:layout>
            <c:manualLayout>
              <c:xMode val="edge"/>
              <c:yMode val="edge"/>
              <c:x val="1.1709728393727799E-2"/>
              <c:y val="0.919356650186168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-600"/>
        </c:scaling>
        <c:delete val="0"/>
        <c:axPos val="l"/>
        <c:title>
          <c:tx>
            <c:rich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Milliion  d'euros</a:t>
                </a:r>
              </a:p>
            </c:rich>
          </c:tx>
          <c:layout>
            <c:manualLayout>
              <c:xMode val="edge"/>
              <c:yMode val="edge"/>
              <c:x val="1.8735025188746778E-2"/>
              <c:y val="0.3064518098028444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7339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2"/>
        <c:txPr>
          <a:bodyPr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ayout>
        <c:manualLayout>
          <c:xMode val="edge"/>
          <c:yMode val="edge"/>
          <c:x val="0.20471216398121761"/>
          <c:y val="0.84868644326435938"/>
          <c:w val="0.73294219869171584"/>
          <c:h val="0.1241817737899041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't1'!#REF!</c:v>
          </c:tx>
          <c:spPr>
            <a:solidFill>
              <a:srgbClr val="FF0000"/>
            </a:solidFill>
            <a:ln w="3175">
              <a:solidFill>
                <a:srgbClr val="FF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27F-41FF-9E7F-93184FA8575F}"/>
            </c:ext>
          </c:extLst>
        </c:ser>
        <c:ser>
          <c:idx val="1"/>
          <c:order val="1"/>
          <c:tx>
            <c:v>'t1'!#REF!</c:v>
          </c:tx>
          <c:spPr>
            <a:solidFill>
              <a:srgbClr val="99CC00"/>
            </a:solidFill>
            <a:ln w="3175">
              <a:solidFill>
                <a:srgbClr val="99CC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27F-41FF-9E7F-93184FA85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964274080"/>
        <c:axId val="1"/>
      </c:barChart>
      <c:catAx>
        <c:axId val="196427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7000"/>
          <c:min val="-3000"/>
        </c:scaling>
        <c:delete val="0"/>
        <c:axPos val="l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Unité : million d'euros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64274080"/>
        <c:crosses val="autoZero"/>
        <c:crossBetween val="between"/>
        <c:majorUnit val="1000"/>
        <c:minorUnit val="500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44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  <c:userShapes r:id="rId1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60" b="1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baseline="0">
                <a:latin typeface="Marianne" panose="02000000000000000000" pitchFamily="50" charset="0"/>
              </a:rPr>
              <a:t>Prix des intrants (9 mois*)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202974628171476"/>
          <c:y val="0.14521498947694111"/>
          <c:w val="0.85099712246951786"/>
          <c:h val="0.40924224307137952"/>
        </c:manualLayout>
      </c:layout>
      <c:lineChart>
        <c:grouping val="standard"/>
        <c:varyColors val="0"/>
        <c:ser>
          <c:idx val="0"/>
          <c:order val="0"/>
          <c:tx>
            <c:strRef>
              <c:f>[12]G1!$B$4</c:f>
              <c:strCache>
                <c:ptCount val="1"/>
                <c:pt idx="0">
                  <c:v>Ensemble des intrants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[12]G1!$A$5:$A$19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[12]G1!$B$5:$B$19</c:f>
              <c:numCache>
                <c:formatCode>General</c:formatCode>
                <c:ptCount val="15"/>
                <c:pt idx="0">
                  <c:v>101.98888888888889</c:v>
                </c:pt>
                <c:pt idx="1">
                  <c:v>104.68888888888888</c:v>
                </c:pt>
                <c:pt idx="2">
                  <c:v>107.75555555555555</c:v>
                </c:pt>
                <c:pt idx="3">
                  <c:v>104.06666666666666</c:v>
                </c:pt>
                <c:pt idx="4">
                  <c:v>100.73333333333333</c:v>
                </c:pt>
                <c:pt idx="5">
                  <c:v>96.688888888888883</c:v>
                </c:pt>
                <c:pt idx="6">
                  <c:v>97.477777777777789</c:v>
                </c:pt>
                <c:pt idx="7">
                  <c:v>100.42222222222223</c:v>
                </c:pt>
                <c:pt idx="8">
                  <c:v>102.8111111111111</c:v>
                </c:pt>
                <c:pt idx="9">
                  <c:v>99.955555555555563</c:v>
                </c:pt>
                <c:pt idx="10">
                  <c:v>107.36666666666667</c:v>
                </c:pt>
                <c:pt idx="11">
                  <c:v>137.87777777777777</c:v>
                </c:pt>
                <c:pt idx="12">
                  <c:v>136.24444444444444</c:v>
                </c:pt>
                <c:pt idx="13">
                  <c:v>127.87777777777779</c:v>
                </c:pt>
                <c:pt idx="14">
                  <c:v>126.38888888888889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FA-45EC-B98E-8637651322A7}"/>
            </c:ext>
          </c:extLst>
        </c:ser>
        <c:ser>
          <c:idx val="1"/>
          <c:order val="1"/>
          <c:tx>
            <c:strRef>
              <c:f>[12]G1!$C$4</c:f>
              <c:strCache>
                <c:ptCount val="1"/>
                <c:pt idx="0">
                  <c:v>Engrais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none"/>
          </c:marker>
          <c:cat>
            <c:numRef>
              <c:f>[12]G1!$A$5:$A$19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[12]G1!$C$5:$C$19</c:f>
              <c:numCache>
                <c:formatCode>General</c:formatCode>
                <c:ptCount val="15"/>
                <c:pt idx="0">
                  <c:v>117.27777777777777</c:v>
                </c:pt>
                <c:pt idx="1">
                  <c:v>123.96666666666667</c:v>
                </c:pt>
                <c:pt idx="2">
                  <c:v>121.15555555555557</c:v>
                </c:pt>
                <c:pt idx="3">
                  <c:v>112.43333333333334</c:v>
                </c:pt>
                <c:pt idx="4">
                  <c:v>115.56666666666666</c:v>
                </c:pt>
                <c:pt idx="5">
                  <c:v>103.41111111111111</c:v>
                </c:pt>
                <c:pt idx="6">
                  <c:v>98.47777777777776</c:v>
                </c:pt>
                <c:pt idx="7">
                  <c:v>101.12222222222222</c:v>
                </c:pt>
                <c:pt idx="8">
                  <c:v>108.32222222222222</c:v>
                </c:pt>
                <c:pt idx="9">
                  <c:v>100.53333333333333</c:v>
                </c:pt>
                <c:pt idx="10">
                  <c:v>117.96666666666664</c:v>
                </c:pt>
                <c:pt idx="11">
                  <c:v>230.97777777777779</c:v>
                </c:pt>
                <c:pt idx="12">
                  <c:v>182.46666666666667</c:v>
                </c:pt>
                <c:pt idx="13">
                  <c:v>145.27777777777777</c:v>
                </c:pt>
                <c:pt idx="14">
                  <c:v>154.15555555555557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FA-45EC-B98E-8637651322A7}"/>
            </c:ext>
          </c:extLst>
        </c:ser>
        <c:ser>
          <c:idx val="2"/>
          <c:order val="2"/>
          <c:tx>
            <c:strRef>
              <c:f>[12]G1!$D$4</c:f>
              <c:strCache>
                <c:ptCount val="1"/>
                <c:pt idx="0">
                  <c:v>Energie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Ref>
              <c:f>[12]G1!$A$5:$A$19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[12]G1!$D$5:$D$19</c:f>
              <c:numCache>
                <c:formatCode>General</c:formatCode>
                <c:ptCount val="15"/>
                <c:pt idx="0">
                  <c:v>128.74444444444444</c:v>
                </c:pt>
                <c:pt idx="1">
                  <c:v>132.22222222222223</c:v>
                </c:pt>
                <c:pt idx="2">
                  <c:v>128.21111111111111</c:v>
                </c:pt>
                <c:pt idx="3">
                  <c:v>124.96666666666667</c:v>
                </c:pt>
                <c:pt idx="4">
                  <c:v>104.48888888888888</c:v>
                </c:pt>
                <c:pt idx="5">
                  <c:v>90.288888888888891</c:v>
                </c:pt>
                <c:pt idx="6">
                  <c:v>102.26666666666667</c:v>
                </c:pt>
                <c:pt idx="7">
                  <c:v>117.65555555555554</c:v>
                </c:pt>
                <c:pt idx="8">
                  <c:v>117.52222222222223</c:v>
                </c:pt>
                <c:pt idx="9">
                  <c:v>100.77777777777777</c:v>
                </c:pt>
                <c:pt idx="10">
                  <c:v>116.19999999999999</c:v>
                </c:pt>
                <c:pt idx="11">
                  <c:v>173.78888888888889</c:v>
                </c:pt>
                <c:pt idx="12">
                  <c:v>165.4</c:v>
                </c:pt>
                <c:pt idx="13">
                  <c:v>160.85555555555555</c:v>
                </c:pt>
                <c:pt idx="14">
                  <c:v>144.35555555555555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FA-45EC-B98E-8637651322A7}"/>
            </c:ext>
          </c:extLst>
        </c:ser>
        <c:ser>
          <c:idx val="3"/>
          <c:order val="3"/>
          <c:tx>
            <c:strRef>
              <c:f>[12]G1!$E$4</c:f>
              <c:strCache>
                <c:ptCount val="1"/>
                <c:pt idx="0">
                  <c:v>Aliments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[12]G1!$A$5:$A$19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[12]G1!$E$5:$E$19</c:f>
              <c:numCache>
                <c:formatCode>General</c:formatCode>
                <c:ptCount val="15"/>
                <c:pt idx="0">
                  <c:v>100.22222222222223</c:v>
                </c:pt>
                <c:pt idx="1">
                  <c:v>102.55555555555556</c:v>
                </c:pt>
                <c:pt idx="2">
                  <c:v>113.51111111111112</c:v>
                </c:pt>
                <c:pt idx="3">
                  <c:v>104.12222222222221</c:v>
                </c:pt>
                <c:pt idx="4">
                  <c:v>99.011111111111106</c:v>
                </c:pt>
                <c:pt idx="5">
                  <c:v>95.111111111111114</c:v>
                </c:pt>
                <c:pt idx="6">
                  <c:v>94.933333333333337</c:v>
                </c:pt>
                <c:pt idx="7">
                  <c:v>95.622222222222234</c:v>
                </c:pt>
                <c:pt idx="8">
                  <c:v>99.922222222222217</c:v>
                </c:pt>
                <c:pt idx="9">
                  <c:v>99.4</c:v>
                </c:pt>
                <c:pt idx="10">
                  <c:v>109.65555555555557</c:v>
                </c:pt>
                <c:pt idx="11">
                  <c:v>136.04444444444445</c:v>
                </c:pt>
                <c:pt idx="12">
                  <c:v>141.96666666666667</c:v>
                </c:pt>
                <c:pt idx="13">
                  <c:v>126.54444444444445</c:v>
                </c:pt>
                <c:pt idx="14">
                  <c:v>123.60000000000001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FA-45EC-B98E-863765132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990783"/>
        <c:axId val="1"/>
      </c:lineChart>
      <c:catAx>
        <c:axId val="7989907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baseline="0">
                    <a:latin typeface="Marianne" panose="02000000000000000000" pitchFamily="50" charset="0"/>
                  </a:rPr>
                  <a:t>Sources : Insee, Agreste</a:t>
                </a:r>
              </a:p>
            </c:rich>
          </c:tx>
          <c:layout>
            <c:manualLayout>
              <c:xMode val="edge"/>
              <c:yMode val="edge"/>
              <c:x val="1.3487402125048835E-2"/>
              <c:y val="0.9042930160045784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6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50"/>
          <c:min val="60"/>
        </c:scaling>
        <c:delete val="0"/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baseline="0">
                    <a:latin typeface="Marianne" panose="02000000000000000000" pitchFamily="50" charset="0"/>
                  </a:rPr>
                  <a:t>Ipampa base 100 en 2020</a:t>
                </a:r>
              </a:p>
            </c:rich>
          </c:tx>
          <c:layout>
            <c:manualLayout>
              <c:xMode val="edge"/>
              <c:yMode val="edge"/>
              <c:x val="1.4771895651408353E-2"/>
              <c:y val="0.1320131036252047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798990783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111485278176705"/>
          <c:y val="0.75942257217847764"/>
          <c:w val="0.81554025872552094"/>
          <c:h val="0.1052667100822923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Production d'aliments composés par espèce (9 mois*)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9825750242013554"/>
          <c:y val="0.21088505422597201"/>
          <c:w val="0.59695116113315527"/>
          <c:h val="0.472790686087259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[12]G2!$B$4</c:f>
              <c:strCache>
                <c:ptCount val="1"/>
                <c:pt idx="0">
                  <c:v>Aliments volailles</c:v>
                </c:pt>
              </c:strCache>
            </c:strRef>
          </c:tx>
          <c:spPr>
            <a:solidFill>
              <a:srgbClr val="92D050"/>
            </a:solidFill>
            <a:ln w="12700">
              <a:noFill/>
              <a:prstDash val="solid"/>
            </a:ln>
          </c:spPr>
          <c:invertIfNegative val="0"/>
          <c:cat>
            <c:numRef>
              <c:f>[12]G2!$A$5:$A$19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[12]G2!$B$5:$B$19</c:f>
              <c:numCache>
                <c:formatCode>General</c:formatCode>
                <c:ptCount val="15"/>
                <c:pt idx="0">
                  <c:v>6289.1360000000004</c:v>
                </c:pt>
                <c:pt idx="1">
                  <c:v>6226.3670000000011</c:v>
                </c:pt>
                <c:pt idx="2">
                  <c:v>6295.317</c:v>
                </c:pt>
                <c:pt idx="3">
                  <c:v>6237.427999999999</c:v>
                </c:pt>
                <c:pt idx="4">
                  <c:v>6384.3459999999995</c:v>
                </c:pt>
                <c:pt idx="5">
                  <c:v>6107.4460000000008</c:v>
                </c:pt>
                <c:pt idx="6">
                  <c:v>6117.8069999999998</c:v>
                </c:pt>
                <c:pt idx="7">
                  <c:v>6239.4589999999998</c:v>
                </c:pt>
                <c:pt idx="8">
                  <c:v>6173.2520000000004</c:v>
                </c:pt>
                <c:pt idx="9">
                  <c:v>6273.2449999999999</c:v>
                </c:pt>
                <c:pt idx="10">
                  <c:v>6221.8720000000003</c:v>
                </c:pt>
                <c:pt idx="11">
                  <c:v>5614.5300000000007</c:v>
                </c:pt>
                <c:pt idx="12">
                  <c:v>5678.8810000000003</c:v>
                </c:pt>
                <c:pt idx="13">
                  <c:v>5911.3949999999995</c:v>
                </c:pt>
                <c:pt idx="14">
                  <c:v>5975.1109999999999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A5-4CB0-8694-8D0AED15A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8993279"/>
        <c:axId val="1"/>
      </c:barChart>
      <c:lineChart>
        <c:grouping val="standard"/>
        <c:varyColors val="0"/>
        <c:ser>
          <c:idx val="0"/>
          <c:order val="1"/>
          <c:tx>
            <c:strRef>
              <c:f>[12]G2!$C$4</c:f>
              <c:strCache>
                <c:ptCount val="1"/>
                <c:pt idx="0">
                  <c:v>Aliments bovins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[12]G2!$A$5:$A$19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[12]G2!$C$5:$C$19</c:f>
              <c:numCache>
                <c:formatCode>General</c:formatCode>
                <c:ptCount val="15"/>
                <c:pt idx="0">
                  <c:v>3380.8319999999999</c:v>
                </c:pt>
                <c:pt idx="1">
                  <c:v>3420.4920000000002</c:v>
                </c:pt>
                <c:pt idx="2">
                  <c:v>3517.2660000000001</c:v>
                </c:pt>
                <c:pt idx="3">
                  <c:v>3658.576</c:v>
                </c:pt>
                <c:pt idx="4">
                  <c:v>3525.3820000000001</c:v>
                </c:pt>
                <c:pt idx="5">
                  <c:v>3236.1299999999992</c:v>
                </c:pt>
                <c:pt idx="6">
                  <c:v>3379.4110000000001</c:v>
                </c:pt>
                <c:pt idx="7">
                  <c:v>3366.99</c:v>
                </c:pt>
                <c:pt idx="8">
                  <c:v>3420.2739999999999</c:v>
                </c:pt>
                <c:pt idx="9">
                  <c:v>3595.44</c:v>
                </c:pt>
                <c:pt idx="10">
                  <c:v>3593.9349999999995</c:v>
                </c:pt>
                <c:pt idx="11">
                  <c:v>3573.0979999999995</c:v>
                </c:pt>
                <c:pt idx="12">
                  <c:v>3632.3810000000003</c:v>
                </c:pt>
                <c:pt idx="13">
                  <c:v>3715.9890000000005</c:v>
                </c:pt>
                <c:pt idx="14">
                  <c:v>3844.0639999999994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A5-4CB0-8694-8D0AED15A3FD}"/>
            </c:ext>
          </c:extLst>
        </c:ser>
        <c:ser>
          <c:idx val="2"/>
          <c:order val="2"/>
          <c:tx>
            <c:strRef>
              <c:f>[12]G2!$D$4</c:f>
              <c:strCache>
                <c:ptCount val="1"/>
                <c:pt idx="0">
                  <c:v>Aliments porcins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[12]G2!$A$5:$A$19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[12]G2!$D$5:$D$19</c:f>
              <c:numCache>
                <c:formatCode>General</c:formatCode>
                <c:ptCount val="15"/>
                <c:pt idx="0">
                  <c:v>4151.1839999999993</c:v>
                </c:pt>
                <c:pt idx="1">
                  <c:v>4009.2640000000001</c:v>
                </c:pt>
                <c:pt idx="2">
                  <c:v>3856.248</c:v>
                </c:pt>
                <c:pt idx="3">
                  <c:v>3736.1660000000002</c:v>
                </c:pt>
                <c:pt idx="4">
                  <c:v>3680.453</c:v>
                </c:pt>
                <c:pt idx="5">
                  <c:v>3568.3910000000001</c:v>
                </c:pt>
                <c:pt idx="6">
                  <c:v>3611.0810000000001</c:v>
                </c:pt>
                <c:pt idx="7">
                  <c:v>3526.4450000000002</c:v>
                </c:pt>
                <c:pt idx="8">
                  <c:v>3555.1329999999998</c:v>
                </c:pt>
                <c:pt idx="9">
                  <c:v>3591.6810000000005</c:v>
                </c:pt>
                <c:pt idx="10">
                  <c:v>3532.5339999999997</c:v>
                </c:pt>
                <c:pt idx="11">
                  <c:v>3346.4480000000003</c:v>
                </c:pt>
                <c:pt idx="12">
                  <c:v>3153.306</c:v>
                </c:pt>
                <c:pt idx="13">
                  <c:v>3068.3180000000002</c:v>
                </c:pt>
                <c:pt idx="14">
                  <c:v>3036.2610000000004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A5-4CB0-8694-8D0AED15A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7989932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Agreste d'après Coop de France NA - SNIA</a:t>
                </a:r>
              </a:p>
            </c:rich>
          </c:tx>
          <c:layout>
            <c:manualLayout>
              <c:xMode val="edge"/>
              <c:yMode val="edge"/>
              <c:x val="6.8493999497278874E-3"/>
              <c:y val="0.941299599845101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60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6400"/>
          <c:min val="4500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Aliment pour volaille (millier de tonnes)</a:t>
                </a:r>
              </a:p>
            </c:rich>
          </c:tx>
          <c:layout>
            <c:manualLayout>
              <c:xMode val="edge"/>
              <c:yMode val="edge"/>
              <c:x val="5.0422227288404092E-2"/>
              <c:y val="0.148125123703799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99CC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98993279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At val="200"/>
        <c:auto val="0"/>
        <c:lblAlgn val="ctr"/>
        <c:lblOffset val="100"/>
        <c:noMultiLvlLbl val="0"/>
      </c:catAx>
      <c:valAx>
        <c:axId val="4"/>
        <c:scaling>
          <c:orientation val="minMax"/>
          <c:max val="4800"/>
          <c:min val="2800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 b="0" i="0" u="none" strike="noStrike" baseline="0">
                    <a:solidFill>
                      <a:srgbClr val="333333"/>
                    </a:solidFill>
                    <a:latin typeface="Arial"/>
                    <a:cs typeface="Arial"/>
                  </a:rPr>
                  <a:t>Aliment pour bovins et porcins </a:t>
                </a:r>
              </a:p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 b="0" i="0" u="none" strike="noStrike" baseline="0">
                    <a:solidFill>
                      <a:srgbClr val="333333"/>
                    </a:solidFill>
                    <a:latin typeface="Arial"/>
                    <a:cs typeface="Arial"/>
                  </a:rPr>
                  <a:t>(millier de tonnes)</a:t>
                </a:r>
              </a:p>
            </c:rich>
          </c:tx>
          <c:layout>
            <c:manualLayout>
              <c:xMode val="edge"/>
              <c:yMode val="edge"/>
              <c:x val="0.90815214913280606"/>
              <c:y val="0.1700539563702078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608766053463809"/>
          <c:y val="0.80986394733445211"/>
          <c:w val="0.51003840555565305"/>
          <c:h val="0.1114791962480099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2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333333"/>
                </a:solidFill>
                <a:latin typeface="Marianne"/>
                <a:ea typeface="Marianne"/>
                <a:cs typeface="Marianne"/>
              </a:defRPr>
            </a:pPr>
            <a:r>
              <a:rPr lang="fr-FR"/>
              <a:t>Livraisons d'engrais par campagne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434741111906468"/>
          <c:y val="0.11160494628893038"/>
          <c:w val="0.71886792452830184"/>
          <c:h val="0.4309217447730532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[12]G3!$B$3</c:f>
              <c:strCache>
                <c:ptCount val="1"/>
                <c:pt idx="0">
                  <c:v>Azote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[12]G3!$A$4:$A$17</c:f>
              <c:strCache>
                <c:ptCount val="14"/>
                <c:pt idx="0">
                  <c:v>2011-12</c:v>
                </c:pt>
                <c:pt idx="1">
                  <c:v>2012-13</c:v>
                </c:pt>
                <c:pt idx="2">
                  <c:v>2013-14</c:v>
                </c:pt>
                <c:pt idx="3">
                  <c:v>2014-15</c:v>
                </c:pt>
                <c:pt idx="4">
                  <c:v>2015-16</c:v>
                </c:pt>
                <c:pt idx="5">
                  <c:v>2016-17</c:v>
                </c:pt>
                <c:pt idx="6">
                  <c:v>2017-18</c:v>
                </c:pt>
                <c:pt idx="7">
                  <c:v>2018-19</c:v>
                </c:pt>
                <c:pt idx="8">
                  <c:v>2019-20</c:v>
                </c:pt>
                <c:pt idx="9">
                  <c:v>2020-21</c:v>
                </c:pt>
                <c:pt idx="10">
                  <c:v>2021-22</c:v>
                </c:pt>
                <c:pt idx="11">
                  <c:v>2022-23</c:v>
                </c:pt>
                <c:pt idx="12">
                  <c:v>2023-24</c:v>
                </c:pt>
                <c:pt idx="13">
                  <c:v>2024-25</c:v>
                </c:pt>
              </c:strCache>
            </c:strRef>
          </c:cat>
          <c:val>
            <c:numRef>
              <c:f>[12]G3!$B$4:$B$17</c:f>
              <c:numCache>
                <c:formatCode>General</c:formatCode>
                <c:ptCount val="14"/>
                <c:pt idx="0">
                  <c:v>2007.083392557907</c:v>
                </c:pt>
                <c:pt idx="1">
                  <c:v>2141.773052155751</c:v>
                </c:pt>
                <c:pt idx="2">
                  <c:v>2211.6354542251502</c:v>
                </c:pt>
                <c:pt idx="3">
                  <c:v>2228.4118253638308</c:v>
                </c:pt>
                <c:pt idx="4">
                  <c:v>2162.2448099899502</c:v>
                </c:pt>
                <c:pt idx="5">
                  <c:v>2178.4720981417304</c:v>
                </c:pt>
                <c:pt idx="6">
                  <c:v>2213.8944193816124</c:v>
                </c:pt>
                <c:pt idx="7">
                  <c:v>2202.9300000000003</c:v>
                </c:pt>
                <c:pt idx="8">
                  <c:v>2062.37</c:v>
                </c:pt>
                <c:pt idx="9">
                  <c:v>2076.157116075</c:v>
                </c:pt>
                <c:pt idx="10">
                  <c:v>1989.1885621416659</c:v>
                </c:pt>
                <c:pt idx="11">
                  <c:v>1804.7211960855268</c:v>
                </c:pt>
                <c:pt idx="12">
                  <c:v>1844.5040773491833</c:v>
                </c:pt>
                <c:pt idx="13">
                  <c:v>1849.9868512333728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0-4692-B165-4A8854957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9005759"/>
        <c:axId val="1"/>
      </c:barChart>
      <c:lineChart>
        <c:grouping val="standard"/>
        <c:varyColors val="0"/>
        <c:ser>
          <c:idx val="0"/>
          <c:order val="1"/>
          <c:tx>
            <c:strRef>
              <c:f>[12]G3!$C$3</c:f>
              <c:strCache>
                <c:ptCount val="1"/>
                <c:pt idx="0">
                  <c:v>Phosphate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strRef>
              <c:f>[12]G3!$A$4:$A$17</c:f>
              <c:strCache>
                <c:ptCount val="14"/>
                <c:pt idx="0">
                  <c:v>2011-12</c:v>
                </c:pt>
                <c:pt idx="1">
                  <c:v>2012-13</c:v>
                </c:pt>
                <c:pt idx="2">
                  <c:v>2013-14</c:v>
                </c:pt>
                <c:pt idx="3">
                  <c:v>2014-15</c:v>
                </c:pt>
                <c:pt idx="4">
                  <c:v>2015-16</c:v>
                </c:pt>
                <c:pt idx="5">
                  <c:v>2016-17</c:v>
                </c:pt>
                <c:pt idx="6">
                  <c:v>2017-18</c:v>
                </c:pt>
                <c:pt idx="7">
                  <c:v>2018-19</c:v>
                </c:pt>
                <c:pt idx="8">
                  <c:v>2019-20</c:v>
                </c:pt>
                <c:pt idx="9">
                  <c:v>2020-21</c:v>
                </c:pt>
                <c:pt idx="10">
                  <c:v>2021-22</c:v>
                </c:pt>
                <c:pt idx="11">
                  <c:v>2022-23</c:v>
                </c:pt>
                <c:pt idx="12">
                  <c:v>2023-24</c:v>
                </c:pt>
                <c:pt idx="13">
                  <c:v>2024-25</c:v>
                </c:pt>
              </c:strCache>
            </c:strRef>
          </c:cat>
          <c:val>
            <c:numRef>
              <c:f>[12]G3!$C$4:$C$17</c:f>
              <c:numCache>
                <c:formatCode>General</c:formatCode>
                <c:ptCount val="14"/>
                <c:pt idx="0">
                  <c:v>441.79763200393404</c:v>
                </c:pt>
                <c:pt idx="1">
                  <c:v>493.04130500181788</c:v>
                </c:pt>
                <c:pt idx="2">
                  <c:v>477.71482600402715</c:v>
                </c:pt>
                <c:pt idx="3">
                  <c:v>435.97068400077774</c:v>
                </c:pt>
                <c:pt idx="4">
                  <c:v>439.59613100151688</c:v>
                </c:pt>
                <c:pt idx="5">
                  <c:v>379.87092530827545</c:v>
                </c:pt>
                <c:pt idx="6">
                  <c:v>442.1315569793577</c:v>
                </c:pt>
                <c:pt idx="7">
                  <c:v>435.78999999999996</c:v>
                </c:pt>
                <c:pt idx="8">
                  <c:v>429.96000000000004</c:v>
                </c:pt>
                <c:pt idx="9">
                  <c:v>464.13061728000002</c:v>
                </c:pt>
                <c:pt idx="10">
                  <c:v>366.84517103666394</c:v>
                </c:pt>
                <c:pt idx="11">
                  <c:v>235.42810467061378</c:v>
                </c:pt>
                <c:pt idx="12">
                  <c:v>326.82910324693148</c:v>
                </c:pt>
                <c:pt idx="13">
                  <c:v>352.19659567795003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50-4692-B165-4A885495747B}"/>
            </c:ext>
          </c:extLst>
        </c:ser>
        <c:ser>
          <c:idx val="2"/>
          <c:order val="2"/>
          <c:tx>
            <c:strRef>
              <c:f>[12]G3!$D$3</c:f>
              <c:strCache>
                <c:ptCount val="1"/>
                <c:pt idx="0">
                  <c:v>Potasse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[12]G3!$A$4:$A$17</c:f>
              <c:strCache>
                <c:ptCount val="14"/>
                <c:pt idx="0">
                  <c:v>2011-12</c:v>
                </c:pt>
                <c:pt idx="1">
                  <c:v>2012-13</c:v>
                </c:pt>
                <c:pt idx="2">
                  <c:v>2013-14</c:v>
                </c:pt>
                <c:pt idx="3">
                  <c:v>2014-15</c:v>
                </c:pt>
                <c:pt idx="4">
                  <c:v>2015-16</c:v>
                </c:pt>
                <c:pt idx="5">
                  <c:v>2016-17</c:v>
                </c:pt>
                <c:pt idx="6">
                  <c:v>2017-18</c:v>
                </c:pt>
                <c:pt idx="7">
                  <c:v>2018-19</c:v>
                </c:pt>
                <c:pt idx="8">
                  <c:v>2019-20</c:v>
                </c:pt>
                <c:pt idx="9">
                  <c:v>2020-21</c:v>
                </c:pt>
                <c:pt idx="10">
                  <c:v>2021-22</c:v>
                </c:pt>
                <c:pt idx="11">
                  <c:v>2022-23</c:v>
                </c:pt>
                <c:pt idx="12">
                  <c:v>2023-24</c:v>
                </c:pt>
                <c:pt idx="13">
                  <c:v>2024-25</c:v>
                </c:pt>
              </c:strCache>
            </c:strRef>
          </c:cat>
          <c:val>
            <c:numRef>
              <c:f>[12]G3!$D$4:$D$17</c:f>
              <c:numCache>
                <c:formatCode>General</c:formatCode>
                <c:ptCount val="14"/>
                <c:pt idx="0">
                  <c:v>493.22956699986105</c:v>
                </c:pt>
                <c:pt idx="1">
                  <c:v>503.32101299988517</c:v>
                </c:pt>
                <c:pt idx="2">
                  <c:v>483.41085801514856</c:v>
                </c:pt>
                <c:pt idx="3">
                  <c:v>476.47779821437359</c:v>
                </c:pt>
                <c:pt idx="4">
                  <c:v>412.6884520002277</c:v>
                </c:pt>
                <c:pt idx="5">
                  <c:v>422.80941279525871</c:v>
                </c:pt>
                <c:pt idx="6">
                  <c:v>459.27528899452636</c:v>
                </c:pt>
                <c:pt idx="7">
                  <c:v>441.37</c:v>
                </c:pt>
                <c:pt idx="8">
                  <c:v>486.78</c:v>
                </c:pt>
                <c:pt idx="9">
                  <c:v>530.98629450999988</c:v>
                </c:pt>
                <c:pt idx="10">
                  <c:v>410.65970476667496</c:v>
                </c:pt>
                <c:pt idx="11">
                  <c:v>218.126650591909</c:v>
                </c:pt>
                <c:pt idx="12">
                  <c:v>356.3303150538282</c:v>
                </c:pt>
                <c:pt idx="13">
                  <c:v>393.65606408462622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50-4692-B165-4A8854957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7990057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Marianne"/>
                    <a:ea typeface="Marianne"/>
                    <a:cs typeface="Marianne"/>
                  </a:defRPr>
                </a:pPr>
                <a:r>
                  <a:rPr lang="fr-FR"/>
                  <a:t>Source : Unifa, Agreste - Calculs SSP</a:t>
                </a:r>
              </a:p>
            </c:rich>
          </c:tx>
          <c:layout>
            <c:manualLayout>
              <c:xMode val="edge"/>
              <c:yMode val="edge"/>
              <c:x val="2.4378738371989214E-2"/>
              <c:y val="0.809514133313981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60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600"/>
          <c:min val="800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baseline="0">
                    <a:latin typeface="Marianne" panose="02000000000000000000" pitchFamily="50" charset="0"/>
                  </a:rPr>
                  <a:t>Azote (millier de tonnes)</a:t>
                </a:r>
              </a:p>
            </c:rich>
          </c:tx>
          <c:layout>
            <c:manualLayout>
              <c:xMode val="edge"/>
              <c:yMode val="edge"/>
              <c:x val="4.0575285232203112E-3"/>
              <c:y val="0.20617753425983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FF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799005759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At val="200"/>
        <c:auto val="0"/>
        <c:lblAlgn val="ctr"/>
        <c:lblOffset val="100"/>
        <c:noMultiLvlLbl val="0"/>
      </c:catAx>
      <c:valAx>
        <c:axId val="4"/>
        <c:scaling>
          <c:orientation val="minMax"/>
          <c:max val="805"/>
          <c:min val="200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baseline="0">
                    <a:latin typeface="Marianne" panose="02000000000000000000" pitchFamily="50" charset="0"/>
                  </a:rPr>
                  <a:t>Phosphate et potasse (millier de tonnes)</a:t>
                </a:r>
              </a:p>
            </c:rich>
          </c:tx>
          <c:layout>
            <c:manualLayout>
              <c:xMode val="edge"/>
              <c:yMode val="edge"/>
              <c:x val="0.93018890495830875"/>
              <c:y val="0.184210844612165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0238738014890997"/>
          <c:y val="0.70048332668093904"/>
          <c:w val="0.52212544860463872"/>
          <c:h val="7.37351379464663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baseline="0">
                <a:latin typeface="Marianne" panose="02000000000000000000" pitchFamily="50" charset="0"/>
              </a:rPr>
              <a:t>Prix des engrais par campagne (Ipampa 12 mois)</a:t>
            </a:r>
          </a:p>
        </c:rich>
      </c:tx>
      <c:layout>
        <c:manualLayout>
          <c:xMode val="edge"/>
          <c:yMode val="edge"/>
          <c:x val="0.18840160642570281"/>
          <c:y val="2.684566728009573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903633169749118"/>
          <c:y val="0.14429553844565732"/>
          <c:w val="0.80722986543423547"/>
          <c:h val="0.45973229690825707"/>
        </c:manualLayout>
      </c:layout>
      <c:lineChart>
        <c:grouping val="standard"/>
        <c:varyColors val="0"/>
        <c:ser>
          <c:idx val="0"/>
          <c:order val="0"/>
          <c:tx>
            <c:strRef>
              <c:f>[12]G4!$B$3</c:f>
              <c:strCache>
                <c:ptCount val="1"/>
                <c:pt idx="0">
                  <c:v>Azote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[12]G4!$A$4:$A$17</c:f>
              <c:strCache>
                <c:ptCount val="14"/>
                <c:pt idx="0">
                  <c:v>2011-12</c:v>
                </c:pt>
                <c:pt idx="1">
                  <c:v>2012-13</c:v>
                </c:pt>
                <c:pt idx="2">
                  <c:v>2013-14</c:v>
                </c:pt>
                <c:pt idx="3">
                  <c:v>2014-15</c:v>
                </c:pt>
                <c:pt idx="4">
                  <c:v>2015-16</c:v>
                </c:pt>
                <c:pt idx="5">
                  <c:v>2016-17</c:v>
                </c:pt>
                <c:pt idx="6">
                  <c:v>2017-18</c:v>
                </c:pt>
                <c:pt idx="7">
                  <c:v>2018-19</c:v>
                </c:pt>
                <c:pt idx="8">
                  <c:v>2019-20</c:v>
                </c:pt>
                <c:pt idx="9">
                  <c:v>2020-21</c:v>
                </c:pt>
                <c:pt idx="10">
                  <c:v>2021-22</c:v>
                </c:pt>
                <c:pt idx="11">
                  <c:v>2022-23</c:v>
                </c:pt>
                <c:pt idx="12">
                  <c:v>2023-24</c:v>
                </c:pt>
                <c:pt idx="13">
                  <c:v>2024-25</c:v>
                </c:pt>
              </c:strCache>
            </c:strRef>
          </c:cat>
          <c:val>
            <c:numRef>
              <c:f>[12]G4!$B$4:$B$17</c:f>
              <c:numCache>
                <c:formatCode>General</c:formatCode>
                <c:ptCount val="14"/>
                <c:pt idx="0">
                  <c:v>131.79166666666666</c:v>
                </c:pt>
                <c:pt idx="1">
                  <c:v>133.96666666666667</c:v>
                </c:pt>
                <c:pt idx="2">
                  <c:v>119.7</c:v>
                </c:pt>
                <c:pt idx="3">
                  <c:v>121.51666666666669</c:v>
                </c:pt>
                <c:pt idx="4">
                  <c:v>111.99166666666667</c:v>
                </c:pt>
                <c:pt idx="5">
                  <c:v>97.52500000000002</c:v>
                </c:pt>
                <c:pt idx="6">
                  <c:v>98.341666666666683</c:v>
                </c:pt>
                <c:pt idx="7">
                  <c:v>110.39166666666669</c:v>
                </c:pt>
                <c:pt idx="8">
                  <c:v>104.44999999999999</c:v>
                </c:pt>
                <c:pt idx="9">
                  <c:v>107.69999999999999</c:v>
                </c:pt>
                <c:pt idx="10">
                  <c:v>230.98333333333332</c:v>
                </c:pt>
                <c:pt idx="11">
                  <c:v>251.80833333333331</c:v>
                </c:pt>
                <c:pt idx="12">
                  <c:v>156.125</c:v>
                </c:pt>
                <c:pt idx="13">
                  <c:v>155.15833333333333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77-4465-BC6B-59582ABF5130}"/>
            </c:ext>
          </c:extLst>
        </c:ser>
        <c:ser>
          <c:idx val="1"/>
          <c:order val="1"/>
          <c:tx>
            <c:strRef>
              <c:f>[12]G4!$C$3</c:f>
              <c:strCache>
                <c:ptCount val="1"/>
                <c:pt idx="0">
                  <c:v>Phosphate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strRef>
              <c:f>[12]G4!$A$4:$A$17</c:f>
              <c:strCache>
                <c:ptCount val="14"/>
                <c:pt idx="0">
                  <c:v>2011-12</c:v>
                </c:pt>
                <c:pt idx="1">
                  <c:v>2012-13</c:v>
                </c:pt>
                <c:pt idx="2">
                  <c:v>2013-14</c:v>
                </c:pt>
                <c:pt idx="3">
                  <c:v>2014-15</c:v>
                </c:pt>
                <c:pt idx="4">
                  <c:v>2015-16</c:v>
                </c:pt>
                <c:pt idx="5">
                  <c:v>2016-17</c:v>
                </c:pt>
                <c:pt idx="6">
                  <c:v>2017-18</c:v>
                </c:pt>
                <c:pt idx="7">
                  <c:v>2018-19</c:v>
                </c:pt>
                <c:pt idx="8">
                  <c:v>2019-20</c:v>
                </c:pt>
                <c:pt idx="9">
                  <c:v>2020-21</c:v>
                </c:pt>
                <c:pt idx="10">
                  <c:v>2021-22</c:v>
                </c:pt>
                <c:pt idx="11">
                  <c:v>2022-23</c:v>
                </c:pt>
                <c:pt idx="12">
                  <c:v>2023-24</c:v>
                </c:pt>
                <c:pt idx="13">
                  <c:v>2024-25</c:v>
                </c:pt>
              </c:strCache>
            </c:strRef>
          </c:cat>
          <c:val>
            <c:numRef>
              <c:f>[12]G4!$C$4:$C$17</c:f>
              <c:numCache>
                <c:formatCode>General</c:formatCode>
                <c:ptCount val="14"/>
                <c:pt idx="0">
                  <c:v>133.28333333333333</c:v>
                </c:pt>
                <c:pt idx="1">
                  <c:v>130.67499999999998</c:v>
                </c:pt>
                <c:pt idx="2">
                  <c:v>113.73333333333333</c:v>
                </c:pt>
                <c:pt idx="3">
                  <c:v>113.25833333333333</c:v>
                </c:pt>
                <c:pt idx="4">
                  <c:v>120.98333333333333</c:v>
                </c:pt>
                <c:pt idx="5">
                  <c:v>105.45</c:v>
                </c:pt>
                <c:pt idx="6">
                  <c:v>102.74166666666667</c:v>
                </c:pt>
                <c:pt idx="7">
                  <c:v>113.59166666666665</c:v>
                </c:pt>
                <c:pt idx="8">
                  <c:v>109.15833333333335</c:v>
                </c:pt>
                <c:pt idx="9">
                  <c:v>101.26666666666667</c:v>
                </c:pt>
                <c:pt idx="10">
                  <c:v>162.68333333333334</c:v>
                </c:pt>
                <c:pt idx="11">
                  <c:v>240.31666666666669</c:v>
                </c:pt>
                <c:pt idx="12">
                  <c:v>163.09166666666664</c:v>
                </c:pt>
                <c:pt idx="13">
                  <c:v>164.40833333333333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77-4465-BC6B-59582ABF5130}"/>
            </c:ext>
          </c:extLst>
        </c:ser>
        <c:ser>
          <c:idx val="2"/>
          <c:order val="2"/>
          <c:tx>
            <c:strRef>
              <c:f>[12]G4!$D$3</c:f>
              <c:strCache>
                <c:ptCount val="1"/>
                <c:pt idx="0">
                  <c:v>Potasse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[12]G4!$A$4:$A$17</c:f>
              <c:strCache>
                <c:ptCount val="14"/>
                <c:pt idx="0">
                  <c:v>2011-12</c:v>
                </c:pt>
                <c:pt idx="1">
                  <c:v>2012-13</c:v>
                </c:pt>
                <c:pt idx="2">
                  <c:v>2013-14</c:v>
                </c:pt>
                <c:pt idx="3">
                  <c:v>2014-15</c:v>
                </c:pt>
                <c:pt idx="4">
                  <c:v>2015-16</c:v>
                </c:pt>
                <c:pt idx="5">
                  <c:v>2016-17</c:v>
                </c:pt>
                <c:pt idx="6">
                  <c:v>2017-18</c:v>
                </c:pt>
                <c:pt idx="7">
                  <c:v>2018-19</c:v>
                </c:pt>
                <c:pt idx="8">
                  <c:v>2019-20</c:v>
                </c:pt>
                <c:pt idx="9">
                  <c:v>2020-21</c:v>
                </c:pt>
                <c:pt idx="10">
                  <c:v>2021-22</c:v>
                </c:pt>
                <c:pt idx="11">
                  <c:v>2022-23</c:v>
                </c:pt>
                <c:pt idx="12">
                  <c:v>2023-24</c:v>
                </c:pt>
                <c:pt idx="13">
                  <c:v>2024-25</c:v>
                </c:pt>
              </c:strCache>
            </c:strRef>
          </c:cat>
          <c:val>
            <c:numRef>
              <c:f>[12]G4!$D$4:$D$17</c:f>
              <c:numCache>
                <c:formatCode>General</c:formatCode>
                <c:ptCount val="14"/>
                <c:pt idx="0">
                  <c:v>118.75833333333333</c:v>
                </c:pt>
                <c:pt idx="1">
                  <c:v>121.35000000000001</c:v>
                </c:pt>
                <c:pt idx="2">
                  <c:v>114.75833333333333</c:v>
                </c:pt>
                <c:pt idx="3">
                  <c:v>109.11666666666667</c:v>
                </c:pt>
                <c:pt idx="4">
                  <c:v>110.34166666666665</c:v>
                </c:pt>
                <c:pt idx="5">
                  <c:v>100.04166666666667</c:v>
                </c:pt>
                <c:pt idx="6">
                  <c:v>99.333333333333329</c:v>
                </c:pt>
                <c:pt idx="7">
                  <c:v>104.02500000000002</c:v>
                </c:pt>
                <c:pt idx="8">
                  <c:v>105.50833333333333</c:v>
                </c:pt>
                <c:pt idx="9">
                  <c:v>98.283333333333346</c:v>
                </c:pt>
                <c:pt idx="10">
                  <c:v>143.34166666666667</c:v>
                </c:pt>
                <c:pt idx="11">
                  <c:v>242.70833333333334</c:v>
                </c:pt>
                <c:pt idx="12">
                  <c:v>162.01666666666665</c:v>
                </c:pt>
                <c:pt idx="13">
                  <c:v>130.78333333333333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77-4465-BC6B-59582ABF5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9007839"/>
        <c:axId val="1"/>
      </c:lineChart>
      <c:catAx>
        <c:axId val="7990078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baseline="0">
                    <a:latin typeface="Marianne" panose="02000000000000000000" pitchFamily="50" charset="0"/>
                  </a:rPr>
                  <a:t>Sources : Insee, Agreste</a:t>
                </a:r>
              </a:p>
            </c:rich>
          </c:tx>
          <c:layout>
            <c:manualLayout>
              <c:xMode val="edge"/>
              <c:yMode val="edge"/>
              <c:x val="1.2048192771084338E-2"/>
              <c:y val="0.9093975322050260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4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60"/>
          <c:min val="60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Ipampa base 100 en 2020</a:t>
                </a:r>
              </a:p>
            </c:rich>
          </c:tx>
          <c:layout>
            <c:manualLayout>
              <c:xMode val="edge"/>
              <c:yMode val="edge"/>
              <c:x val="2.4096385542168676E-2"/>
              <c:y val="0.1174501463179171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799007839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0241571008443224"/>
          <c:y val="0.8046266630464296"/>
          <c:w val="0.6144765518767985"/>
          <c:h val="0.1072837159722850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75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Exportations - Importations - Solde des produits agroalimentaires (9 mois) *</a:t>
            </a:r>
          </a:p>
        </c:rich>
      </c:tx>
      <c:layout>
        <c:manualLayout>
          <c:xMode val="edge"/>
          <c:yMode val="edge"/>
          <c:x val="9.5314861460957176E-2"/>
          <c:y val="3.3866314155985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31188639203474"/>
          <c:y val="0.2189784924200438"/>
          <c:w val="0.71656610933708853"/>
          <c:h val="0.45255555100142386"/>
        </c:manualLayout>
      </c:layout>
      <c:barChart>
        <c:barDir val="col"/>
        <c:grouping val="clustered"/>
        <c:varyColors val="0"/>
        <c:ser>
          <c:idx val="0"/>
          <c:order val="0"/>
          <c:tx>
            <c:v>Exportations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CE_g1!$D$6:$U$6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CE_g1!$D$8:$U$8</c:f>
              <c:numCache>
                <c:formatCode>#,##0</c:formatCode>
                <c:ptCount val="18"/>
                <c:pt idx="0">
                  <c:v>37198.128367999991</c:v>
                </c:pt>
                <c:pt idx="1">
                  <c:v>32599.832644999995</c:v>
                </c:pt>
                <c:pt idx="2">
                  <c:v>35601.966422999998</c:v>
                </c:pt>
                <c:pt idx="3">
                  <c:v>41730.508914999999</c:v>
                </c:pt>
                <c:pt idx="4">
                  <c:v>42408.321846999999</c:v>
                </c:pt>
                <c:pt idx="5">
                  <c:v>44633.401290999995</c:v>
                </c:pt>
                <c:pt idx="6">
                  <c:v>42561.606771999999</c:v>
                </c:pt>
                <c:pt idx="7">
                  <c:v>44585.195763000003</c:v>
                </c:pt>
                <c:pt idx="8">
                  <c:v>43729.659264999987</c:v>
                </c:pt>
                <c:pt idx="9">
                  <c:v>44977.63768</c:v>
                </c:pt>
                <c:pt idx="10">
                  <c:v>46099.771560000001</c:v>
                </c:pt>
                <c:pt idx="11">
                  <c:v>47830.474330999998</c:v>
                </c:pt>
                <c:pt idx="12">
                  <c:v>45711.325655999994</c:v>
                </c:pt>
                <c:pt idx="13">
                  <c:v>50912.314656000002</c:v>
                </c:pt>
                <c:pt idx="14">
                  <c:v>61805.944883000004</c:v>
                </c:pt>
                <c:pt idx="15">
                  <c:v>61228.151355999995</c:v>
                </c:pt>
                <c:pt idx="16">
                  <c:v>61145.146154999995</c:v>
                </c:pt>
                <c:pt idx="17">
                  <c:v>62410.475567999994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6C-4A96-B56B-9F481965A40A}"/>
            </c:ext>
          </c:extLst>
        </c:ser>
        <c:ser>
          <c:idx val="1"/>
          <c:order val="1"/>
          <c:tx>
            <c:v>Importations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CE_g1!$D$6:$U$6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CE_g1!$D$7:$U$7</c:f>
              <c:numCache>
                <c:formatCode>#,##0</c:formatCode>
                <c:ptCount val="18"/>
                <c:pt idx="0">
                  <c:v>30613.455826999994</c:v>
                </c:pt>
                <c:pt idx="1">
                  <c:v>29213.414736999996</c:v>
                </c:pt>
                <c:pt idx="2">
                  <c:v>30628.499148999996</c:v>
                </c:pt>
                <c:pt idx="3">
                  <c:v>33861.604794999999</c:v>
                </c:pt>
                <c:pt idx="4">
                  <c:v>34542.739726</c:v>
                </c:pt>
                <c:pt idx="5">
                  <c:v>36406.195911000003</c:v>
                </c:pt>
                <c:pt idx="6">
                  <c:v>36366.996221000001</c:v>
                </c:pt>
                <c:pt idx="7">
                  <c:v>37827.074036000013</c:v>
                </c:pt>
                <c:pt idx="8">
                  <c:v>39075.091087000001</c:v>
                </c:pt>
                <c:pt idx="9">
                  <c:v>41475.557193000001</c:v>
                </c:pt>
                <c:pt idx="10">
                  <c:v>41394.043245000001</c:v>
                </c:pt>
                <c:pt idx="11">
                  <c:v>42216.864227999991</c:v>
                </c:pt>
                <c:pt idx="12">
                  <c:v>41857.980197999997</c:v>
                </c:pt>
                <c:pt idx="13">
                  <c:v>45411.656237999996</c:v>
                </c:pt>
                <c:pt idx="14">
                  <c:v>54225.270708999989</c:v>
                </c:pt>
                <c:pt idx="15">
                  <c:v>56724.777070999997</c:v>
                </c:pt>
                <c:pt idx="16">
                  <c:v>57256.349519000003</c:v>
                </c:pt>
                <c:pt idx="17">
                  <c:v>62761.081154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6C-4A96-B56B-9F481965A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08896"/>
        <c:axId val="1"/>
      </c:barChart>
      <c:lineChart>
        <c:grouping val="standard"/>
        <c:varyColors val="0"/>
        <c:ser>
          <c:idx val="2"/>
          <c:order val="2"/>
          <c:tx>
            <c:v>Solde</c:v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strRef>
              <c:f>CE_g1!$D$6:$U$6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CE_g1!$D$9:$U$9</c:f>
              <c:numCache>
                <c:formatCode>#,##0</c:formatCode>
                <c:ptCount val="18"/>
                <c:pt idx="0">
                  <c:v>6584.6725409999963</c:v>
                </c:pt>
                <c:pt idx="1">
                  <c:v>3386.4179079999994</c:v>
                </c:pt>
                <c:pt idx="2">
                  <c:v>4973.4672740000024</c:v>
                </c:pt>
                <c:pt idx="3">
                  <c:v>7868.9041199999992</c:v>
                </c:pt>
                <c:pt idx="4">
                  <c:v>7865.5821209999995</c:v>
                </c:pt>
                <c:pt idx="5">
                  <c:v>8227.2053799999921</c:v>
                </c:pt>
                <c:pt idx="6">
                  <c:v>6194.6105509999979</c:v>
                </c:pt>
                <c:pt idx="7">
                  <c:v>6758.1217269999997</c:v>
                </c:pt>
                <c:pt idx="8">
                  <c:v>4654.5681780000014</c:v>
                </c:pt>
                <c:pt idx="9">
                  <c:v>3502.0804869999988</c:v>
                </c:pt>
                <c:pt idx="10">
                  <c:v>4705.7283149999994</c:v>
                </c:pt>
                <c:pt idx="11">
                  <c:v>5613.6101029999991</c:v>
                </c:pt>
                <c:pt idx="12">
                  <c:v>3853.3454579999993</c:v>
                </c:pt>
                <c:pt idx="13">
                  <c:v>5500.6584180000018</c:v>
                </c:pt>
                <c:pt idx="14">
                  <c:v>7580.6741739999989</c:v>
                </c:pt>
                <c:pt idx="15">
                  <c:v>4503.3742850000008</c:v>
                </c:pt>
                <c:pt idx="16">
                  <c:v>3888.7966359999982</c:v>
                </c:pt>
                <c:pt idx="17">
                  <c:v>-350.6055859999999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6C-4A96-B56B-9F481965A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57208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DGDDI - CPF rév. 2 jusqu'en 2014, puis CPF rév. 2.1</a:t>
                </a:r>
              </a:p>
            </c:rich>
          </c:tx>
          <c:layout>
            <c:manualLayout>
              <c:xMode val="edge"/>
              <c:yMode val="edge"/>
              <c:x val="2.8301764546434214E-2"/>
              <c:y val="0.923049217387972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70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2.2943202628638675E-2"/>
              <c:y val="0.3546058202578691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08896"/>
        <c:crosses val="autoZero"/>
        <c:crossBetween val="between"/>
        <c:majorUnit val="10000"/>
        <c:minorUnit val="10000"/>
        <c:dispUnits>
          <c:builtInUnit val="thousand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00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fr-FR"/>
          </a:p>
        </c:txPr>
        <c:crossAx val="3"/>
        <c:crosses val="max"/>
        <c:crossBetween val="between"/>
        <c:majorUnit val="2000"/>
        <c:dispUnits>
          <c:builtInUnit val="thousands"/>
          <c:dispUnitsLbl>
            <c:layout>
              <c:manualLayout>
                <c:xMode val="edge"/>
                <c:yMode val="edge"/>
                <c:x val="0.9380016792611251"/>
                <c:y val="0.2676402858401824"/>
              </c:manualLayout>
            </c:layout>
            <c:tx>
              <c:rich>
                <a:bodyPr rot="5400000" vert="horz"/>
                <a:lstStyle/>
                <a:p>
                  <a:pPr>
                    <a:defRPr/>
                  </a:pPr>
                  <a:r>
                    <a:rPr lang="fr-FR" sz="1000"/>
                    <a:t>Solde en Md€</a:t>
                  </a:r>
                </a:p>
              </c:rich>
            </c:tx>
          </c:dispUnitsLbl>
        </c:dispUnits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996145632929384"/>
          <c:y val="0.82116941586681225"/>
          <c:w val="0.70555888322523919"/>
          <c:h val="8.63731632086135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bruts (9 m)</a:t>
            </a:r>
          </a:p>
        </c:rich>
      </c:tx>
      <c:layout>
        <c:manualLayout>
          <c:xMode val="edge"/>
          <c:yMode val="edge"/>
          <c:x val="0.17647058823529413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2.0340297859999898</c:v>
              </c:pt>
              <c:pt idx="1">
                <c:v>3.30783386099999</c:v>
              </c:pt>
              <c:pt idx="2">
                <c:v>1.5525725479999899</c:v>
              </c:pt>
              <c:pt idx="3">
                <c:v>2.2630974309999998</c:v>
              </c:pt>
              <c:pt idx="4">
                <c:v>4.5333334029999897</c:v>
              </c:pt>
              <c:pt idx="5">
                <c:v>3.654463824</c:v>
              </c:pt>
              <c:pt idx="6">
                <c:v>4.2366514789999901</c:v>
              </c:pt>
              <c:pt idx="7">
                <c:v>2.7150041329999901</c:v>
              </c:pt>
              <c:pt idx="8">
                <c:v>2.5909901870000001</c:v>
              </c:pt>
              <c:pt idx="9">
                <c:v>0.234002029</c:v>
              </c:pt>
              <c:pt idx="10">
                <c:v>-0.47429222599999898</c:v>
              </c:pt>
            </c:numLit>
          </c:val>
          <c:extLst>
            <c:ext xmlns:c16="http://schemas.microsoft.com/office/drawing/2014/chart" uri="{C3380CC4-5D6E-409C-BE32-E72D297353CC}">
              <c16:uniqueId val="{00000000-B8CD-4FAE-862F-4287A6963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01824"/>
        <c:axId val="1"/>
      </c:barChart>
      <c:catAx>
        <c:axId val="357201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941176470588238E-2"/>
              <c:y val="0.410527789289496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01824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transformés (9 m)</a:t>
            </a:r>
          </a:p>
        </c:rich>
      </c:tx>
      <c:layout>
        <c:manualLayout>
          <c:xMode val="edge"/>
          <c:yMode val="edge"/>
          <c:x val="0.12441339198797333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2.5898766999999898</c:v>
              </c:pt>
              <c:pt idx="1">
                <c:v>2.9719192539999901</c:v>
              </c:pt>
              <c:pt idx="2">
                <c:v>2.4809167319999998</c:v>
              </c:pt>
              <c:pt idx="3">
                <c:v>2.88905491</c:v>
              </c:pt>
              <c:pt idx="4">
                <c:v>3.1565243039999902</c:v>
              </c:pt>
              <c:pt idx="5">
                <c:v>3.3762543139999899</c:v>
              </c:pt>
              <c:pt idx="6">
                <c:v>3.2417820549999901</c:v>
              </c:pt>
              <c:pt idx="7">
                <c:v>3.48547173299999</c:v>
              </c:pt>
              <c:pt idx="8">
                <c:v>3.3366031820000002</c:v>
              </c:pt>
              <c:pt idx="9">
                <c:v>3.034432969</c:v>
              </c:pt>
              <c:pt idx="10">
                <c:v>2.4493662879999998</c:v>
              </c:pt>
            </c:numLit>
          </c:val>
          <c:extLst>
            <c:ext xmlns:c16="http://schemas.microsoft.com/office/drawing/2014/chart" uri="{C3380CC4-5D6E-409C-BE32-E72D297353CC}">
              <c16:uniqueId val="{00000000-2841-484E-AF55-048C0FB82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03488"/>
        <c:axId val="1"/>
      </c:barChart>
      <c:catAx>
        <c:axId val="357203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4.6948356807511735E-2"/>
              <c:y val="0.882285850632307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.5"/>
          <c:min val="2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81119615292843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03488"/>
        <c:crosses val="autoZero"/>
        <c:crossBetween val="between"/>
        <c:majorUnit val="0.5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Exportations - Importations de produits agroalimentaires (9 m)</a:t>
            </a:r>
          </a:p>
        </c:rich>
      </c:tx>
      <c:layout>
        <c:manualLayout>
          <c:xMode val="edge"/>
          <c:yMode val="edge"/>
          <c:x val="0.2075474174218788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Exportations</c:v>
          </c:tx>
          <c:invertIfNegative val="0"/>
          <c:cat>
            <c:numRef>
              <c:f>[6]g1!$C$5</c:f>
              <c:numCache>
                <c:formatCode>General</c:formatCode>
                <c:ptCount val="1"/>
              </c:numCache>
            </c:numRef>
          </c:cat>
          <c:val>
            <c:numRef>
              <c:f>[6]g1!$P$5</c:f>
              <c:numCache>
                <c:formatCode>General</c:formatCode>
                <c:ptCount val="1"/>
                <c:pt idx="0">
                  <c:v>45708.363320999997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DF-467C-9B25-BD65074F70DD}"/>
            </c:ext>
          </c:extLst>
        </c:ser>
        <c:ser>
          <c:idx val="1"/>
          <c:order val="1"/>
          <c:tx>
            <c:v>importations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[6]g1!$C$5</c:f>
              <c:numCache>
                <c:formatCode>General</c:formatCode>
                <c:ptCount val="1"/>
              </c:numCache>
            </c:numRef>
          </c:cat>
          <c:val>
            <c:numRef>
              <c:f>#REF!#REF!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DF-467C-9B25-BD65074F7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05568"/>
        <c:axId val="1"/>
      </c:barChart>
      <c:catAx>
        <c:axId val="357205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6.6037735849056603E-2"/>
              <c:y val="0.908450704225352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3018867924528301E-2"/>
              <c:y val="0.383802816901408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05568"/>
        <c:crosses val="autoZero"/>
        <c:crossBetween val="between"/>
        <c:majorUnit val="10000"/>
        <c:minorUnit val="10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bruts (9 m)</a:t>
            </a:r>
          </a:p>
        </c:rich>
      </c:tx>
      <c:layout>
        <c:manualLayout>
          <c:xMode val="edge"/>
          <c:yMode val="edge"/>
          <c:x val="0.17647058823529413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2.0340297859999898</c:v>
              </c:pt>
              <c:pt idx="1">
                <c:v>3.30783386099999</c:v>
              </c:pt>
              <c:pt idx="2">
                <c:v>1.5525725479999899</c:v>
              </c:pt>
              <c:pt idx="3">
                <c:v>2.2630974309999998</c:v>
              </c:pt>
              <c:pt idx="4">
                <c:v>4.5333334029999897</c:v>
              </c:pt>
              <c:pt idx="5">
                <c:v>3.654463824</c:v>
              </c:pt>
              <c:pt idx="6">
                <c:v>4.2366514789999901</c:v>
              </c:pt>
              <c:pt idx="7">
                <c:v>2.7150041329999901</c:v>
              </c:pt>
              <c:pt idx="8">
                <c:v>2.5909901870000001</c:v>
              </c:pt>
              <c:pt idx="9">
                <c:v>0.234002029</c:v>
              </c:pt>
              <c:pt idx="10">
                <c:v>-0.47429222599999898</c:v>
              </c:pt>
            </c:numLit>
          </c:val>
          <c:extLst>
            <c:ext xmlns:c16="http://schemas.microsoft.com/office/drawing/2014/chart" uri="{C3380CC4-5D6E-409C-BE32-E72D297353CC}">
              <c16:uniqueId val="{00000000-0511-4E7B-8BB2-B6527B67D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192672"/>
        <c:axId val="1"/>
      </c:barChart>
      <c:catAx>
        <c:axId val="357192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941176470588238E-2"/>
              <c:y val="0.410527789289496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192672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transformés (9 m)</a:t>
            </a:r>
          </a:p>
        </c:rich>
      </c:tx>
      <c:layout>
        <c:manualLayout>
          <c:xMode val="edge"/>
          <c:yMode val="edge"/>
          <c:x val="0.12441339198797333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2.5898766999999898</c:v>
              </c:pt>
              <c:pt idx="1">
                <c:v>2.9719192539999901</c:v>
              </c:pt>
              <c:pt idx="2">
                <c:v>2.4809167319999998</c:v>
              </c:pt>
              <c:pt idx="3">
                <c:v>2.88905491</c:v>
              </c:pt>
              <c:pt idx="4">
                <c:v>3.1565243039999902</c:v>
              </c:pt>
              <c:pt idx="5">
                <c:v>3.3762543139999899</c:v>
              </c:pt>
              <c:pt idx="6">
                <c:v>3.2417820549999901</c:v>
              </c:pt>
              <c:pt idx="7">
                <c:v>3.48547173299999</c:v>
              </c:pt>
              <c:pt idx="8">
                <c:v>3.3366031820000002</c:v>
              </c:pt>
              <c:pt idx="9">
                <c:v>3.034432969</c:v>
              </c:pt>
              <c:pt idx="10">
                <c:v>2.4493662879999998</c:v>
              </c:pt>
            </c:numLit>
          </c:val>
          <c:extLst>
            <c:ext xmlns:c16="http://schemas.microsoft.com/office/drawing/2014/chart" uri="{C3380CC4-5D6E-409C-BE32-E72D297353CC}">
              <c16:uniqueId val="{00000000-53F4-4412-AFCB-D577B496A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08064"/>
        <c:axId val="1"/>
      </c:barChart>
      <c:catAx>
        <c:axId val="357208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4.6948356807511735E-2"/>
              <c:y val="0.882285850632307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.5"/>
          <c:min val="2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81119615292843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08064"/>
        <c:crosses val="autoZero"/>
        <c:crossBetween val="between"/>
        <c:majorUnit val="0.5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UE - Pays tiers (9 m)</a:t>
            </a:r>
          </a:p>
        </c:rich>
      </c:tx>
      <c:layout>
        <c:manualLayout>
          <c:xMode val="edge"/>
          <c:yMode val="edge"/>
          <c:x val="0.19483617364730818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Solde UE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7.5788350489999896</c:v>
              </c:pt>
              <c:pt idx="1">
                <c:v>7.3828156140000001</c:v>
              </c:pt>
              <c:pt idx="2">
                <c:v>4.0306607329999897</c:v>
              </c:pt>
              <c:pt idx="3">
                <c:v>4.5711384399999897</c:v>
              </c:pt>
              <c:pt idx="4">
                <c:v>6.4206073789999998</c:v>
              </c:pt>
              <c:pt idx="5">
                <c:v>5.7939691150000003</c:v>
              </c:pt>
              <c:pt idx="6">
                <c:v>5.2027846539999896</c:v>
              </c:pt>
              <c:pt idx="7">
                <c:v>3.804411156</c:v>
              </c:pt>
              <c:pt idx="8">
                <c:v>2.732235824</c:v>
              </c:pt>
              <c:pt idx="9">
                <c:v>0.71961925699999896</c:v>
              </c:pt>
              <c:pt idx="10">
                <c:v>0.34120015799999798</c:v>
              </c:pt>
            </c:numLit>
          </c:val>
          <c:extLst>
            <c:ext xmlns:c16="http://schemas.microsoft.com/office/drawing/2014/chart" uri="{C3380CC4-5D6E-409C-BE32-E72D297353CC}">
              <c16:uniqueId val="{00000000-07FE-4592-8CD6-1B342871F92C}"/>
            </c:ext>
          </c:extLst>
        </c:ser>
        <c:ser>
          <c:idx val="1"/>
          <c:order val="1"/>
          <c:tx>
            <c:v>Solde PT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val>
            <c:numLit>
              <c:formatCode>General</c:formatCode>
              <c:ptCount val="11"/>
              <c:pt idx="0">
                <c:v>1.2939767629999901</c:v>
              </c:pt>
              <c:pt idx="1">
                <c:v>1.23309814499999</c:v>
              </c:pt>
              <c:pt idx="2">
                <c:v>0.96396315299999902</c:v>
              </c:pt>
              <c:pt idx="3">
                <c:v>3.3318311399999998</c:v>
              </c:pt>
              <c:pt idx="4">
                <c:v>4.9535201979999899</c:v>
              </c:pt>
              <c:pt idx="5">
                <c:v>5.6214743699999898</c:v>
              </c:pt>
              <c:pt idx="6">
                <c:v>5.9937545310000004</c:v>
              </c:pt>
              <c:pt idx="7">
                <c:v>5.1572759759999904</c:v>
              </c:pt>
              <c:pt idx="8">
                <c:v>6.4069693970000001</c:v>
              </c:pt>
              <c:pt idx="9">
                <c:v>5.3205830150000004</c:v>
              </c:pt>
              <c:pt idx="10">
                <c:v>4.8489482629999898</c:v>
              </c:pt>
            </c:numLit>
          </c:val>
          <c:extLst>
            <c:ext xmlns:c16="http://schemas.microsoft.com/office/drawing/2014/chart" uri="{C3380CC4-5D6E-409C-BE32-E72D297353CC}">
              <c16:uniqueId val="{00000001-07FE-4592-8CD6-1B342871F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7190592"/>
        <c:axId val="1"/>
      </c:barChart>
      <c:catAx>
        <c:axId val="357190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5.3990856776705731E-2"/>
              <c:y val="0.898602866949323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77623111796340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190592"/>
        <c:crosses val="autoZero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Exportations - Importations de produits agroalimentaires (9 m)</a:t>
            </a:r>
          </a:p>
        </c:rich>
      </c:tx>
      <c:layout>
        <c:manualLayout>
          <c:xMode val="edge"/>
          <c:yMode val="edge"/>
          <c:x val="0.2075474174218788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Exportations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[6]g1!$C$5:$N$5</c:f>
              <c:numCache>
                <c:formatCode>General</c:formatCode>
                <c:ptCount val="12"/>
                <c:pt idx="1">
                  <c:v>37198.128367999991</c:v>
                </c:pt>
                <c:pt idx="2">
                  <c:v>32599.832644999995</c:v>
                </c:pt>
                <c:pt idx="3">
                  <c:v>35601.966422999998</c:v>
                </c:pt>
                <c:pt idx="4">
                  <c:v>41730.508914999999</c:v>
                </c:pt>
                <c:pt idx="5">
                  <c:v>42408.321846999999</c:v>
                </c:pt>
                <c:pt idx="6">
                  <c:v>44633.401290999995</c:v>
                </c:pt>
                <c:pt idx="7">
                  <c:v>42561.606771999999</c:v>
                </c:pt>
                <c:pt idx="8">
                  <c:v>44585.195762999996</c:v>
                </c:pt>
                <c:pt idx="9">
                  <c:v>43729.659264999995</c:v>
                </c:pt>
                <c:pt idx="10">
                  <c:v>44977.63768</c:v>
                </c:pt>
                <c:pt idx="11">
                  <c:v>46099.771560000001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A2-487B-B2D7-4359F32FCDD8}"/>
            </c:ext>
          </c:extLst>
        </c:ser>
        <c:ser>
          <c:idx val="1"/>
          <c:order val="1"/>
          <c:tx>
            <c:v>importations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[6]g1!$C$4:$N$4</c:f>
              <c:numCache>
                <c:formatCode>General</c:formatCode>
                <c:ptCount val="12"/>
                <c:pt idx="1">
                  <c:v>30613.455826999994</c:v>
                </c:pt>
                <c:pt idx="2">
                  <c:v>29213.414736999996</c:v>
                </c:pt>
                <c:pt idx="3">
                  <c:v>30628.499148999996</c:v>
                </c:pt>
                <c:pt idx="4">
                  <c:v>33861.604794999999</c:v>
                </c:pt>
                <c:pt idx="5">
                  <c:v>34542.739726</c:v>
                </c:pt>
                <c:pt idx="6">
                  <c:v>36406.195911000003</c:v>
                </c:pt>
                <c:pt idx="7">
                  <c:v>36366.996221000001</c:v>
                </c:pt>
                <c:pt idx="8">
                  <c:v>37827.074036000005</c:v>
                </c:pt>
                <c:pt idx="9">
                  <c:v>39075.091087000001</c:v>
                </c:pt>
                <c:pt idx="10">
                  <c:v>41475.557193000001</c:v>
                </c:pt>
                <c:pt idx="11">
                  <c:v>41394.043245000001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A2-487B-B2D7-4359F32FC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08480"/>
        <c:axId val="1"/>
      </c:barChart>
      <c:catAx>
        <c:axId val="357208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6.6037735849056603E-2"/>
              <c:y val="0.908450704225352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3018867924528301E-2"/>
              <c:y val="0.383802816901408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08480"/>
        <c:crosses val="autoZero"/>
        <c:crossBetween val="between"/>
        <c:majorUnit val="10000"/>
        <c:minorUnit val="10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bruts (9 m)</a:t>
            </a:r>
          </a:p>
        </c:rich>
      </c:tx>
      <c:layout>
        <c:manualLayout>
          <c:xMode val="edge"/>
          <c:yMode val="edge"/>
          <c:x val="0.17647058823529413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2.0340297859999898</c:v>
              </c:pt>
              <c:pt idx="1">
                <c:v>3.30783386099999</c:v>
              </c:pt>
              <c:pt idx="2">
                <c:v>1.5525725479999899</c:v>
              </c:pt>
              <c:pt idx="3">
                <c:v>2.2630974309999998</c:v>
              </c:pt>
              <c:pt idx="4">
                <c:v>4.5333334029999897</c:v>
              </c:pt>
              <c:pt idx="5">
                <c:v>3.654463824</c:v>
              </c:pt>
              <c:pt idx="6">
                <c:v>4.2366514789999901</c:v>
              </c:pt>
              <c:pt idx="7">
                <c:v>2.7150041329999901</c:v>
              </c:pt>
              <c:pt idx="8">
                <c:v>2.5909901870000001</c:v>
              </c:pt>
              <c:pt idx="9">
                <c:v>0.234002029</c:v>
              </c:pt>
              <c:pt idx="10">
                <c:v>-0.47429222599999898</c:v>
              </c:pt>
            </c:numLit>
          </c:val>
          <c:extLst>
            <c:ext xmlns:c16="http://schemas.microsoft.com/office/drawing/2014/chart" uri="{C3380CC4-5D6E-409C-BE32-E72D297353CC}">
              <c16:uniqueId val="{00000000-4D49-4949-9A5B-8D55392C0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196000"/>
        <c:axId val="1"/>
      </c:barChart>
      <c:catAx>
        <c:axId val="357196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941176470588238E-2"/>
              <c:y val="0.410527789289496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196000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transformés (9 m)</a:t>
            </a:r>
          </a:p>
        </c:rich>
      </c:tx>
      <c:layout>
        <c:manualLayout>
          <c:xMode val="edge"/>
          <c:yMode val="edge"/>
          <c:x val="0.12441339198797333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2.5898766999999898</c:v>
              </c:pt>
              <c:pt idx="1">
                <c:v>2.9719192539999901</c:v>
              </c:pt>
              <c:pt idx="2">
                <c:v>2.4809167319999998</c:v>
              </c:pt>
              <c:pt idx="3">
                <c:v>2.88905491</c:v>
              </c:pt>
              <c:pt idx="4">
                <c:v>3.1565243039999902</c:v>
              </c:pt>
              <c:pt idx="5">
                <c:v>3.3762543139999899</c:v>
              </c:pt>
              <c:pt idx="6">
                <c:v>3.2417820549999901</c:v>
              </c:pt>
              <c:pt idx="7">
                <c:v>3.48547173299999</c:v>
              </c:pt>
              <c:pt idx="8">
                <c:v>3.3366031820000002</c:v>
              </c:pt>
              <c:pt idx="9">
                <c:v>3.034432969</c:v>
              </c:pt>
              <c:pt idx="10">
                <c:v>2.4493662879999998</c:v>
              </c:pt>
            </c:numLit>
          </c:val>
          <c:extLst>
            <c:ext xmlns:c16="http://schemas.microsoft.com/office/drawing/2014/chart" uri="{C3380CC4-5D6E-409C-BE32-E72D297353CC}">
              <c16:uniqueId val="{00000000-3CD3-4195-B808-5C006F02C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10560"/>
        <c:axId val="1"/>
      </c:barChart>
      <c:catAx>
        <c:axId val="35721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.5"/>
          <c:min val="2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10560"/>
        <c:crosses val="autoZero"/>
        <c:crossBetween val="between"/>
        <c:majorUnit val="0.5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UE - Pays tiers (9 m)</a:t>
            </a:r>
          </a:p>
        </c:rich>
      </c:tx>
      <c:layout>
        <c:manualLayout>
          <c:xMode val="edge"/>
          <c:yMode val="edge"/>
          <c:x val="0.19483617364730818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Solde UE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7.5788350489999896</c:v>
              </c:pt>
              <c:pt idx="1">
                <c:v>7.3828156140000001</c:v>
              </c:pt>
              <c:pt idx="2">
                <c:v>4.0306607329999897</c:v>
              </c:pt>
              <c:pt idx="3">
                <c:v>4.5711384399999897</c:v>
              </c:pt>
              <c:pt idx="4">
                <c:v>6.4206073789999998</c:v>
              </c:pt>
              <c:pt idx="5">
                <c:v>5.7939691150000003</c:v>
              </c:pt>
              <c:pt idx="6">
                <c:v>5.2027846539999896</c:v>
              </c:pt>
              <c:pt idx="7">
                <c:v>3.804411156</c:v>
              </c:pt>
              <c:pt idx="8">
                <c:v>2.732235824</c:v>
              </c:pt>
              <c:pt idx="9">
                <c:v>0.71961925699999896</c:v>
              </c:pt>
              <c:pt idx="10">
                <c:v>0.34120015799999798</c:v>
              </c:pt>
            </c:numLit>
          </c:val>
          <c:extLst>
            <c:ext xmlns:c16="http://schemas.microsoft.com/office/drawing/2014/chart" uri="{C3380CC4-5D6E-409C-BE32-E72D297353CC}">
              <c16:uniqueId val="{00000000-6CED-43D9-ACDF-18537DBE00E1}"/>
            </c:ext>
          </c:extLst>
        </c:ser>
        <c:ser>
          <c:idx val="1"/>
          <c:order val="1"/>
          <c:tx>
            <c:v>Solde PT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val>
            <c:numLit>
              <c:formatCode>General</c:formatCode>
              <c:ptCount val="11"/>
              <c:pt idx="0">
                <c:v>1.2939767629999901</c:v>
              </c:pt>
              <c:pt idx="1">
                <c:v>1.23309814499999</c:v>
              </c:pt>
              <c:pt idx="2">
                <c:v>0.96396315299999902</c:v>
              </c:pt>
              <c:pt idx="3">
                <c:v>3.3318311399999998</c:v>
              </c:pt>
              <c:pt idx="4">
                <c:v>4.9535201979999899</c:v>
              </c:pt>
              <c:pt idx="5">
                <c:v>5.6214743699999898</c:v>
              </c:pt>
              <c:pt idx="6">
                <c:v>5.9937545310000004</c:v>
              </c:pt>
              <c:pt idx="7">
                <c:v>5.1572759759999904</c:v>
              </c:pt>
              <c:pt idx="8">
                <c:v>6.4069693970000001</c:v>
              </c:pt>
              <c:pt idx="9">
                <c:v>5.3205830150000004</c:v>
              </c:pt>
              <c:pt idx="10">
                <c:v>4.8489482629999898</c:v>
              </c:pt>
            </c:numLit>
          </c:val>
          <c:extLst>
            <c:ext xmlns:c16="http://schemas.microsoft.com/office/drawing/2014/chart" uri="{C3380CC4-5D6E-409C-BE32-E72D297353CC}">
              <c16:uniqueId val="{00000001-6CED-43D9-ACDF-18537DBE0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7194752"/>
        <c:axId val="1"/>
      </c:barChart>
      <c:catAx>
        <c:axId val="3571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5.3990856776705731E-2"/>
              <c:y val="0.898602866949323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77623111796340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194752"/>
        <c:crosses val="autoZero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Exportations - Importations de produits agroalimentaires (9 m)</a:t>
            </a:r>
          </a:p>
        </c:rich>
      </c:tx>
      <c:layout>
        <c:manualLayout>
          <c:xMode val="edge"/>
          <c:yMode val="edge"/>
          <c:x val="0.2075474174218788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Exportations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[6]g1!$C$5:$N$5</c:f>
              <c:numCache>
                <c:formatCode>General</c:formatCode>
                <c:ptCount val="12"/>
                <c:pt idx="1">
                  <c:v>37198.128367999991</c:v>
                </c:pt>
                <c:pt idx="2">
                  <c:v>32599.832644999995</c:v>
                </c:pt>
                <c:pt idx="3">
                  <c:v>35601.966422999998</c:v>
                </c:pt>
                <c:pt idx="4">
                  <c:v>41730.508914999999</c:v>
                </c:pt>
                <c:pt idx="5">
                  <c:v>42408.321846999999</c:v>
                </c:pt>
                <c:pt idx="6">
                  <c:v>44633.401290999995</c:v>
                </c:pt>
                <c:pt idx="7">
                  <c:v>42561.606771999999</c:v>
                </c:pt>
                <c:pt idx="8">
                  <c:v>44585.195762999996</c:v>
                </c:pt>
                <c:pt idx="9">
                  <c:v>43729.659264999995</c:v>
                </c:pt>
                <c:pt idx="10">
                  <c:v>44977.63768</c:v>
                </c:pt>
                <c:pt idx="11">
                  <c:v>46099.771560000001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1-4745-9CE7-93E9D155846E}"/>
            </c:ext>
          </c:extLst>
        </c:ser>
        <c:ser>
          <c:idx val="1"/>
          <c:order val="1"/>
          <c:tx>
            <c:v>importations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[6]g1!$C$4:$N$4</c:f>
              <c:numCache>
                <c:formatCode>General</c:formatCode>
                <c:ptCount val="12"/>
                <c:pt idx="1">
                  <c:v>30613.455826999994</c:v>
                </c:pt>
                <c:pt idx="2">
                  <c:v>29213.414736999996</c:v>
                </c:pt>
                <c:pt idx="3">
                  <c:v>30628.499148999996</c:v>
                </c:pt>
                <c:pt idx="4">
                  <c:v>33861.604794999999</c:v>
                </c:pt>
                <c:pt idx="5">
                  <c:v>34542.739726</c:v>
                </c:pt>
                <c:pt idx="6">
                  <c:v>36406.195911000003</c:v>
                </c:pt>
                <c:pt idx="7">
                  <c:v>36366.996221000001</c:v>
                </c:pt>
                <c:pt idx="8">
                  <c:v>37827.074036000005</c:v>
                </c:pt>
                <c:pt idx="9">
                  <c:v>39075.091087000001</c:v>
                </c:pt>
                <c:pt idx="10">
                  <c:v>41475.557193000001</c:v>
                </c:pt>
                <c:pt idx="11">
                  <c:v>41394.043245000001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B1-4745-9CE7-93E9D1558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197248"/>
        <c:axId val="1"/>
      </c:barChart>
      <c:catAx>
        <c:axId val="357197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6.6037735849056603E-2"/>
              <c:y val="0.908450704225352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3018867924528301E-2"/>
              <c:y val="0.383802816901408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197248"/>
        <c:crosses val="autoZero"/>
        <c:crossBetween val="between"/>
        <c:majorUnit val="10000"/>
        <c:minorUnit val="10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bruts (9 mois) *</a:t>
            </a:r>
          </a:p>
        </c:rich>
      </c:tx>
      <c:layout>
        <c:manualLayout>
          <c:xMode val="edge"/>
          <c:yMode val="edge"/>
          <c:x val="0.17647058823529413"/>
          <c:y val="3.8596394962824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7647058823529"/>
          <c:y val="0.20000068530936577"/>
          <c:w val="0.71058823529411763"/>
          <c:h val="0.54737029663615899"/>
        </c:manualLayout>
      </c:layout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383-4997-98FE-4AF810B00EE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383-4997-98FE-4AF810B00EE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383-4997-98FE-4AF810B00EEC}"/>
              </c:ext>
            </c:extLst>
          </c:dPt>
          <c:dPt>
            <c:idx val="16"/>
            <c:invertIfNegative val="0"/>
            <c:bubble3D val="0"/>
            <c:spPr>
              <a:solidFill>
                <a:srgbClr val="92D050"/>
              </a:solidFill>
              <a:ln w="25400">
                <a:solidFill>
                  <a:srgbClr val="92D05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196-44B9-B62A-5CA4AC7C23BF}"/>
              </c:ext>
            </c:extLst>
          </c:dPt>
          <c:dPt>
            <c:idx val="17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BD2B-48E2-A68F-A18CDAD546F0}"/>
              </c:ext>
            </c:extLst>
          </c:dPt>
          <c:cat>
            <c:strRef>
              <c:f>CE_g2!$D$6:$U$6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CE_g2!$D$7:$U$7</c:f>
              <c:numCache>
                <c:formatCode>#,##0</c:formatCode>
                <c:ptCount val="18"/>
                <c:pt idx="0">
                  <c:v>2664.2379370000008</c:v>
                </c:pt>
                <c:pt idx="1">
                  <c:v>1450.484207</c:v>
                </c:pt>
                <c:pt idx="2">
                  <c:v>1541.0739590000003</c:v>
                </c:pt>
                <c:pt idx="3">
                  <c:v>3540.4390780000003</c:v>
                </c:pt>
                <c:pt idx="4">
                  <c:v>2288.1526449999997</c:v>
                </c:pt>
                <c:pt idx="5">
                  <c:v>3484.8646429999985</c:v>
                </c:pt>
                <c:pt idx="6">
                  <c:v>2133.7640779999997</c:v>
                </c:pt>
                <c:pt idx="7">
                  <c:v>2700.7460779999992</c:v>
                </c:pt>
                <c:pt idx="8">
                  <c:v>1263.988246000001</c:v>
                </c:pt>
                <c:pt idx="9">
                  <c:v>-112.8594450000011</c:v>
                </c:pt>
                <c:pt idx="10">
                  <c:v>1127.9078739999991</c:v>
                </c:pt>
                <c:pt idx="11">
                  <c:v>1515.070653999999</c:v>
                </c:pt>
                <c:pt idx="12">
                  <c:v>1437.7428850000001</c:v>
                </c:pt>
                <c:pt idx="13">
                  <c:v>157.5543459999999</c:v>
                </c:pt>
                <c:pt idx="14">
                  <c:v>3367.1304620000001</c:v>
                </c:pt>
                <c:pt idx="15">
                  <c:v>848.67673999999965</c:v>
                </c:pt>
                <c:pt idx="16">
                  <c:v>834.65333800000008</c:v>
                </c:pt>
                <c:pt idx="17">
                  <c:v>-484.72963999999911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83-4997-98FE-4AF810B00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12640"/>
        <c:axId val="1"/>
      </c:barChart>
      <c:catAx>
        <c:axId val="357212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DGDDI - CPF rév. 2 jusqu'en 2014, puis CPF rév. 2.1</a:t>
                </a:r>
              </a:p>
            </c:rich>
          </c:tx>
          <c:layout>
            <c:manualLayout>
              <c:xMode val="edge"/>
              <c:yMode val="edge"/>
              <c:x val="1.1764705882352941E-2"/>
              <c:y val="0.926315673955389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0"/>
          <c:min val="-1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941176470588238E-2"/>
              <c:y val="0.41052795229864558"/>
            </c:manualLayout>
          </c:layout>
          <c:overlay val="0"/>
          <c:spPr>
            <a:noFill/>
            <a:ln w="25400">
              <a:noFill/>
            </a:ln>
          </c:spPr>
        </c:title>
        <c:numFmt formatCode="#,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12640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UE - Pays tiers (9 m)</a:t>
            </a:r>
          </a:p>
        </c:rich>
      </c:tx>
      <c:layout>
        <c:manualLayout>
          <c:xMode val="edge"/>
          <c:yMode val="edge"/>
          <c:x val="0.19483617364730818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Solde UE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[6]g4!$D$3:$O$3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[6]g4!$D$4:$O$4</c:f>
              <c:numCache>
                <c:formatCode>General</c:formatCode>
                <c:ptCount val="12"/>
                <c:pt idx="1">
                  <c:v>3306.5852550000009</c:v>
                </c:pt>
                <c:pt idx="2">
                  <c:v>1256.4749150000002</c:v>
                </c:pt>
                <c:pt idx="3">
                  <c:v>1232.6819959999993</c:v>
                </c:pt>
                <c:pt idx="4">
                  <c:v>2832.907463999999</c:v>
                </c:pt>
                <c:pt idx="5">
                  <c:v>1834.1157450000001</c:v>
                </c:pt>
                <c:pt idx="6">
                  <c:v>1411.9266070000003</c:v>
                </c:pt>
                <c:pt idx="7">
                  <c:v>599.15840099999969</c:v>
                </c:pt>
                <c:pt idx="8">
                  <c:v>-221.15595899999971</c:v>
                </c:pt>
                <c:pt idx="9">
                  <c:v>-1434.7591839999991</c:v>
                </c:pt>
                <c:pt idx="10">
                  <c:v>-2091.2921790000005</c:v>
                </c:pt>
                <c:pt idx="11">
                  <c:v>-2184.8220510000006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4D-4727-A300-F48AC4EAA112}"/>
            </c:ext>
          </c:extLst>
        </c:ser>
        <c:ser>
          <c:idx val="1"/>
          <c:order val="1"/>
          <c:tx>
            <c:v>Solde PT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[6]g4!$D$3:$O$3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[6]g4!$D$5:$O$5</c:f>
              <c:numCache>
                <c:formatCode>General</c:formatCode>
                <c:ptCount val="12"/>
                <c:pt idx="1">
                  <c:v>3278.0872859999995</c:v>
                </c:pt>
                <c:pt idx="2">
                  <c:v>2129.9429930000006</c:v>
                </c:pt>
                <c:pt idx="3">
                  <c:v>3740.7852779999998</c:v>
                </c:pt>
                <c:pt idx="4">
                  <c:v>5035.9966559999993</c:v>
                </c:pt>
                <c:pt idx="5">
                  <c:v>6031.4663760000021</c:v>
                </c:pt>
                <c:pt idx="6">
                  <c:v>6815.278773</c:v>
                </c:pt>
                <c:pt idx="7">
                  <c:v>5595.452150000001</c:v>
                </c:pt>
                <c:pt idx="8">
                  <c:v>6979.2776859999994</c:v>
                </c:pt>
                <c:pt idx="9">
                  <c:v>6089.3273619999982</c:v>
                </c:pt>
                <c:pt idx="10">
                  <c:v>5593.3726659999984</c:v>
                </c:pt>
                <c:pt idx="11">
                  <c:v>6890.5503660000013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4D-4727-A300-F48AC4EAA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7213888"/>
        <c:axId val="1"/>
      </c:barChart>
      <c:catAx>
        <c:axId val="3572138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5.3990856776705731E-2"/>
              <c:y val="0.898602866949323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00"/>
          <c:min val="-1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7762311179634012"/>
            </c:manualLayout>
          </c:layout>
          <c:overlay val="0"/>
          <c:spPr>
            <a:noFill/>
            <a:ln w="25400">
              <a:noFill/>
            </a:ln>
          </c:spPr>
        </c:title>
        <c:numFmt formatCode="#,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1388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Exportations - Importations de produits agroalimentaires (9 m)</a:t>
            </a:r>
          </a:p>
        </c:rich>
      </c:tx>
      <c:layout>
        <c:manualLayout>
          <c:xMode val="edge"/>
          <c:yMode val="edge"/>
          <c:x val="0.2075474174218788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Exportations</c:v>
          </c:tx>
          <c:invertIfNegative val="0"/>
          <c:cat>
            <c:numRef>
              <c:f>[6]g1!$C$5</c:f>
              <c:numCache>
                <c:formatCode>General</c:formatCode>
                <c:ptCount val="1"/>
              </c:numCache>
            </c:numRef>
          </c:cat>
          <c:val>
            <c:numRef>
              <c:f>[6]g1!$P$5</c:f>
              <c:numCache>
                <c:formatCode>General</c:formatCode>
                <c:ptCount val="1"/>
                <c:pt idx="0">
                  <c:v>45708.363320999997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01-4A34-9097-54FF12FAA4BC}"/>
            </c:ext>
          </c:extLst>
        </c:ser>
        <c:ser>
          <c:idx val="1"/>
          <c:order val="1"/>
          <c:tx>
            <c:v>importations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[6]g1!$C$5</c:f>
              <c:numCache>
                <c:formatCode>General</c:formatCode>
                <c:ptCount val="1"/>
              </c:numCache>
            </c:numRef>
          </c:cat>
          <c:val>
            <c:numRef>
              <c:f>'C:\Users\JEANNE~1.GAB\AppData\Local\Temp\ISOP - OSIRIS\2014\09 - septembre 2014\[publication ISOP 2014 09.xls]Prairies permanentes'!#REF!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01-4A34-9097-54FF12FAA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199328"/>
        <c:axId val="1"/>
      </c:barChart>
      <c:catAx>
        <c:axId val="357199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6.6037735849056603E-2"/>
              <c:y val="0.908450704225352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3018867924528301E-2"/>
              <c:y val="0.383802816901408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199328"/>
        <c:crosses val="autoZero"/>
        <c:crossBetween val="between"/>
        <c:majorUnit val="10000"/>
        <c:minorUnit val="10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bruts (9 m)</a:t>
            </a:r>
          </a:p>
        </c:rich>
      </c:tx>
      <c:layout>
        <c:manualLayout>
          <c:xMode val="edge"/>
          <c:yMode val="edge"/>
          <c:x val="0.17647058823529413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2.0340297859999898</c:v>
              </c:pt>
              <c:pt idx="1">
                <c:v>3.30783386099999</c:v>
              </c:pt>
              <c:pt idx="2">
                <c:v>1.5525725479999899</c:v>
              </c:pt>
              <c:pt idx="3">
                <c:v>2.2630974309999998</c:v>
              </c:pt>
              <c:pt idx="4">
                <c:v>4.5333334029999897</c:v>
              </c:pt>
              <c:pt idx="5">
                <c:v>3.654463824</c:v>
              </c:pt>
              <c:pt idx="6">
                <c:v>4.2366514789999901</c:v>
              </c:pt>
              <c:pt idx="7">
                <c:v>2.7150041329999901</c:v>
              </c:pt>
              <c:pt idx="8">
                <c:v>2.5909901870000001</c:v>
              </c:pt>
              <c:pt idx="9">
                <c:v>0.234002029</c:v>
              </c:pt>
              <c:pt idx="10">
                <c:v>-0.47429222599999898</c:v>
              </c:pt>
            </c:numLit>
          </c:val>
          <c:extLst>
            <c:ext xmlns:c16="http://schemas.microsoft.com/office/drawing/2014/chart" uri="{C3380CC4-5D6E-409C-BE32-E72D297353CC}">
              <c16:uniqueId val="{00000000-2048-49CB-889A-2B0F024F1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194336"/>
        <c:axId val="1"/>
      </c:barChart>
      <c:catAx>
        <c:axId val="357194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941176470588238E-2"/>
              <c:y val="0.410527789289496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194336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transformés (9 m)</a:t>
            </a:r>
          </a:p>
        </c:rich>
      </c:tx>
      <c:layout>
        <c:manualLayout>
          <c:xMode val="edge"/>
          <c:yMode val="edge"/>
          <c:x val="0.12441339198797333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2.5898766999999898</c:v>
              </c:pt>
              <c:pt idx="1">
                <c:v>2.9719192539999901</c:v>
              </c:pt>
              <c:pt idx="2">
                <c:v>2.4809167319999998</c:v>
              </c:pt>
              <c:pt idx="3">
                <c:v>2.88905491</c:v>
              </c:pt>
              <c:pt idx="4">
                <c:v>3.1565243039999902</c:v>
              </c:pt>
              <c:pt idx="5">
                <c:v>3.3762543139999899</c:v>
              </c:pt>
              <c:pt idx="6">
                <c:v>3.2417820549999901</c:v>
              </c:pt>
              <c:pt idx="7">
                <c:v>3.48547173299999</c:v>
              </c:pt>
              <c:pt idx="8">
                <c:v>3.3366031820000002</c:v>
              </c:pt>
              <c:pt idx="9">
                <c:v>3.034432969</c:v>
              </c:pt>
              <c:pt idx="10">
                <c:v>2.4493662879999998</c:v>
              </c:pt>
            </c:numLit>
          </c:val>
          <c:extLst>
            <c:ext xmlns:c16="http://schemas.microsoft.com/office/drawing/2014/chart" uri="{C3380CC4-5D6E-409C-BE32-E72D297353CC}">
              <c16:uniqueId val="{00000000-CB01-4F7B-89D0-8DEC217D2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15968"/>
        <c:axId val="1"/>
      </c:barChart>
      <c:catAx>
        <c:axId val="357215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4.6948356807511735E-2"/>
              <c:y val="0.882285850632307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.5"/>
          <c:min val="2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81119615292843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15968"/>
        <c:crosses val="autoZero"/>
        <c:crossBetween val="between"/>
        <c:majorUnit val="0.5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UE - Pays tiers (9 m)</a:t>
            </a:r>
          </a:p>
        </c:rich>
      </c:tx>
      <c:layout>
        <c:manualLayout>
          <c:xMode val="edge"/>
          <c:yMode val="edge"/>
          <c:x val="0.19483617364730818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Solde UE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7.5788350489999896</c:v>
              </c:pt>
              <c:pt idx="1">
                <c:v>7.3828156140000001</c:v>
              </c:pt>
              <c:pt idx="2">
                <c:v>4.0306607329999897</c:v>
              </c:pt>
              <c:pt idx="3">
                <c:v>4.5711384399999897</c:v>
              </c:pt>
              <c:pt idx="4">
                <c:v>6.4206073789999998</c:v>
              </c:pt>
              <c:pt idx="5">
                <c:v>5.7939691150000003</c:v>
              </c:pt>
              <c:pt idx="6">
                <c:v>5.2027846539999896</c:v>
              </c:pt>
              <c:pt idx="7">
                <c:v>3.804411156</c:v>
              </c:pt>
              <c:pt idx="8">
                <c:v>2.732235824</c:v>
              </c:pt>
              <c:pt idx="9">
                <c:v>0.71961925699999896</c:v>
              </c:pt>
              <c:pt idx="10">
                <c:v>0.34120015799999798</c:v>
              </c:pt>
            </c:numLit>
          </c:val>
          <c:extLst>
            <c:ext xmlns:c16="http://schemas.microsoft.com/office/drawing/2014/chart" uri="{C3380CC4-5D6E-409C-BE32-E72D297353CC}">
              <c16:uniqueId val="{00000000-395A-4815-A59A-6E6F0DB310DE}"/>
            </c:ext>
          </c:extLst>
        </c:ser>
        <c:ser>
          <c:idx val="1"/>
          <c:order val="1"/>
          <c:tx>
            <c:v>Solde PT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val>
            <c:numLit>
              <c:formatCode>General</c:formatCode>
              <c:ptCount val="11"/>
              <c:pt idx="0">
                <c:v>1.2939767629999901</c:v>
              </c:pt>
              <c:pt idx="1">
                <c:v>1.23309814499999</c:v>
              </c:pt>
              <c:pt idx="2">
                <c:v>0.96396315299999902</c:v>
              </c:pt>
              <c:pt idx="3">
                <c:v>3.3318311399999998</c:v>
              </c:pt>
              <c:pt idx="4">
                <c:v>4.9535201979999899</c:v>
              </c:pt>
              <c:pt idx="5">
                <c:v>5.6214743699999898</c:v>
              </c:pt>
              <c:pt idx="6">
                <c:v>5.9937545310000004</c:v>
              </c:pt>
              <c:pt idx="7">
                <c:v>5.1572759759999904</c:v>
              </c:pt>
              <c:pt idx="8">
                <c:v>6.4069693970000001</c:v>
              </c:pt>
              <c:pt idx="9">
                <c:v>5.3205830150000004</c:v>
              </c:pt>
              <c:pt idx="10">
                <c:v>4.8489482629999898</c:v>
              </c:pt>
            </c:numLit>
          </c:val>
          <c:extLst>
            <c:ext xmlns:c16="http://schemas.microsoft.com/office/drawing/2014/chart" uri="{C3380CC4-5D6E-409C-BE32-E72D297353CC}">
              <c16:uniqueId val="{00000001-395A-4815-A59A-6E6F0DB310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7215136"/>
        <c:axId val="1"/>
      </c:barChart>
      <c:catAx>
        <c:axId val="35721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5.3990856776705731E-2"/>
              <c:y val="0.898602866949323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77623111796340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15136"/>
        <c:crosses val="autoZero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Exportations - Importations de produits agroalimentaires (9 m)</a:t>
            </a:r>
          </a:p>
        </c:rich>
      </c:tx>
      <c:layout>
        <c:manualLayout>
          <c:xMode val="edge"/>
          <c:yMode val="edge"/>
          <c:x val="0.2075474174218788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Exportations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[6]g1!$C$5:$N$5</c:f>
              <c:numCache>
                <c:formatCode>General</c:formatCode>
                <c:ptCount val="12"/>
                <c:pt idx="1">
                  <c:v>37198.128367999991</c:v>
                </c:pt>
                <c:pt idx="2">
                  <c:v>32599.832644999995</c:v>
                </c:pt>
                <c:pt idx="3">
                  <c:v>35601.966422999998</c:v>
                </c:pt>
                <c:pt idx="4">
                  <c:v>41730.508914999999</c:v>
                </c:pt>
                <c:pt idx="5">
                  <c:v>42408.321846999999</c:v>
                </c:pt>
                <c:pt idx="6">
                  <c:v>44633.401290999995</c:v>
                </c:pt>
                <c:pt idx="7">
                  <c:v>42561.606771999999</c:v>
                </c:pt>
                <c:pt idx="8">
                  <c:v>44585.195762999996</c:v>
                </c:pt>
                <c:pt idx="9">
                  <c:v>43729.659264999995</c:v>
                </c:pt>
                <c:pt idx="10">
                  <c:v>44977.63768</c:v>
                </c:pt>
                <c:pt idx="11">
                  <c:v>46099.771560000001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F-476B-8FAF-8306C1FF2753}"/>
            </c:ext>
          </c:extLst>
        </c:ser>
        <c:ser>
          <c:idx val="1"/>
          <c:order val="1"/>
          <c:tx>
            <c:v>importations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[6]g1!$C$4:$N$4</c:f>
              <c:numCache>
                <c:formatCode>General</c:formatCode>
                <c:ptCount val="12"/>
                <c:pt idx="1">
                  <c:v>30613.455826999994</c:v>
                </c:pt>
                <c:pt idx="2">
                  <c:v>29213.414736999996</c:v>
                </c:pt>
                <c:pt idx="3">
                  <c:v>30628.499148999996</c:v>
                </c:pt>
                <c:pt idx="4">
                  <c:v>33861.604794999999</c:v>
                </c:pt>
                <c:pt idx="5">
                  <c:v>34542.739726</c:v>
                </c:pt>
                <c:pt idx="6">
                  <c:v>36406.195911000003</c:v>
                </c:pt>
                <c:pt idx="7">
                  <c:v>36366.996221000001</c:v>
                </c:pt>
                <c:pt idx="8">
                  <c:v>37827.074036000005</c:v>
                </c:pt>
                <c:pt idx="9">
                  <c:v>39075.091087000001</c:v>
                </c:pt>
                <c:pt idx="10">
                  <c:v>41475.557193000001</c:v>
                </c:pt>
                <c:pt idx="11">
                  <c:v>41394.043245000001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F-476B-8FAF-8306C1FF2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19296"/>
        <c:axId val="1"/>
      </c:barChart>
      <c:catAx>
        <c:axId val="357219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6.6037735849056603E-2"/>
              <c:y val="0.908450704225352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3018867924528301E-2"/>
              <c:y val="0.383802816901408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19296"/>
        <c:crosses val="autoZero"/>
        <c:crossBetween val="between"/>
        <c:majorUnit val="10000"/>
        <c:minorUnit val="10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bruts (9 m)</a:t>
            </a:r>
          </a:p>
        </c:rich>
      </c:tx>
      <c:layout>
        <c:manualLayout>
          <c:xMode val="edge"/>
          <c:yMode val="edge"/>
          <c:x val="0.17647058823529413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2.0340297859999898</c:v>
              </c:pt>
              <c:pt idx="1">
                <c:v>3.30783386099999</c:v>
              </c:pt>
              <c:pt idx="2">
                <c:v>1.5525725479999899</c:v>
              </c:pt>
              <c:pt idx="3">
                <c:v>2.2630974309999998</c:v>
              </c:pt>
              <c:pt idx="4">
                <c:v>4.5333334029999897</c:v>
              </c:pt>
              <c:pt idx="5">
                <c:v>3.654463824</c:v>
              </c:pt>
              <c:pt idx="6">
                <c:v>4.2366514789999901</c:v>
              </c:pt>
              <c:pt idx="7">
                <c:v>2.7150041329999901</c:v>
              </c:pt>
              <c:pt idx="8">
                <c:v>2.5909901870000001</c:v>
              </c:pt>
              <c:pt idx="9">
                <c:v>0.234002029</c:v>
              </c:pt>
              <c:pt idx="10">
                <c:v>-0.47429222599999898</c:v>
              </c:pt>
            </c:numLit>
          </c:val>
          <c:extLst>
            <c:ext xmlns:c16="http://schemas.microsoft.com/office/drawing/2014/chart" uri="{C3380CC4-5D6E-409C-BE32-E72D297353CC}">
              <c16:uniqueId val="{00000000-DCA2-414A-8DC8-2D854BE00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17216"/>
        <c:axId val="1"/>
      </c:barChart>
      <c:catAx>
        <c:axId val="357217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941176470588238E-2"/>
              <c:y val="0.410527789289496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17216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transformés (9 m)</a:t>
            </a:r>
          </a:p>
        </c:rich>
      </c:tx>
      <c:layout>
        <c:manualLayout>
          <c:xMode val="edge"/>
          <c:yMode val="edge"/>
          <c:x val="0.12441339198797333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2.5898766999999898</c:v>
              </c:pt>
              <c:pt idx="1">
                <c:v>2.9719192539999901</c:v>
              </c:pt>
              <c:pt idx="2">
                <c:v>2.4809167319999998</c:v>
              </c:pt>
              <c:pt idx="3">
                <c:v>2.88905491</c:v>
              </c:pt>
              <c:pt idx="4">
                <c:v>3.1565243039999902</c:v>
              </c:pt>
              <c:pt idx="5">
                <c:v>3.3762543139999899</c:v>
              </c:pt>
              <c:pt idx="6">
                <c:v>3.2417820549999901</c:v>
              </c:pt>
              <c:pt idx="7">
                <c:v>3.48547173299999</c:v>
              </c:pt>
              <c:pt idx="8">
                <c:v>3.3366031820000002</c:v>
              </c:pt>
              <c:pt idx="9">
                <c:v>3.034432969</c:v>
              </c:pt>
              <c:pt idx="10">
                <c:v>2.4493662879999998</c:v>
              </c:pt>
            </c:numLit>
          </c:val>
          <c:extLst>
            <c:ext xmlns:c16="http://schemas.microsoft.com/office/drawing/2014/chart" uri="{C3380CC4-5D6E-409C-BE32-E72D297353CC}">
              <c16:uniqueId val="{00000000-D1CA-4D0A-AC9E-B7310CAC0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18880"/>
        <c:axId val="1"/>
      </c:barChart>
      <c:catAx>
        <c:axId val="3572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.5"/>
          <c:min val="2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7218880"/>
        <c:crosses val="autoZero"/>
        <c:crossBetween val="between"/>
        <c:majorUnit val="0.5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UE - Pays tiers (9 m)</a:t>
            </a:r>
          </a:p>
        </c:rich>
      </c:tx>
      <c:layout>
        <c:manualLayout>
          <c:xMode val="edge"/>
          <c:yMode val="edge"/>
          <c:x val="0.19483617364730818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Solde UE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7.5788350489999896</c:v>
              </c:pt>
              <c:pt idx="1">
                <c:v>7.3828156140000001</c:v>
              </c:pt>
              <c:pt idx="2">
                <c:v>4.0306607329999897</c:v>
              </c:pt>
              <c:pt idx="3">
                <c:v>4.5711384399999897</c:v>
              </c:pt>
              <c:pt idx="4">
                <c:v>6.4206073789999998</c:v>
              </c:pt>
              <c:pt idx="5">
                <c:v>5.7939691150000003</c:v>
              </c:pt>
              <c:pt idx="6">
                <c:v>5.2027846539999896</c:v>
              </c:pt>
              <c:pt idx="7">
                <c:v>3.804411156</c:v>
              </c:pt>
              <c:pt idx="8">
                <c:v>2.732235824</c:v>
              </c:pt>
              <c:pt idx="9">
                <c:v>0.71961925699999896</c:v>
              </c:pt>
              <c:pt idx="10">
                <c:v>0.34120015799999798</c:v>
              </c:pt>
            </c:numLit>
          </c:val>
          <c:extLst>
            <c:ext xmlns:c16="http://schemas.microsoft.com/office/drawing/2014/chart" uri="{C3380CC4-5D6E-409C-BE32-E72D297353CC}">
              <c16:uniqueId val="{00000000-C2F5-4653-A894-9C74C13A1293}"/>
            </c:ext>
          </c:extLst>
        </c:ser>
        <c:ser>
          <c:idx val="1"/>
          <c:order val="1"/>
          <c:tx>
            <c:v>Solde PT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val>
            <c:numLit>
              <c:formatCode>General</c:formatCode>
              <c:ptCount val="11"/>
              <c:pt idx="0">
                <c:v>1.2939767629999901</c:v>
              </c:pt>
              <c:pt idx="1">
                <c:v>1.23309814499999</c:v>
              </c:pt>
              <c:pt idx="2">
                <c:v>0.96396315299999902</c:v>
              </c:pt>
              <c:pt idx="3">
                <c:v>3.3318311399999998</c:v>
              </c:pt>
              <c:pt idx="4">
                <c:v>4.9535201979999899</c:v>
              </c:pt>
              <c:pt idx="5">
                <c:v>5.6214743699999898</c:v>
              </c:pt>
              <c:pt idx="6">
                <c:v>5.9937545310000004</c:v>
              </c:pt>
              <c:pt idx="7">
                <c:v>5.1572759759999904</c:v>
              </c:pt>
              <c:pt idx="8">
                <c:v>6.4069693970000001</c:v>
              </c:pt>
              <c:pt idx="9">
                <c:v>5.3205830150000004</c:v>
              </c:pt>
              <c:pt idx="10">
                <c:v>4.8489482629999898</c:v>
              </c:pt>
            </c:numLit>
          </c:val>
          <c:extLst>
            <c:ext xmlns:c16="http://schemas.microsoft.com/office/drawing/2014/chart" uri="{C3380CC4-5D6E-409C-BE32-E72D297353CC}">
              <c16:uniqueId val="{00000001-C2F5-4653-A894-9C74C13A1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7329504"/>
        <c:axId val="1"/>
      </c:barChart>
      <c:catAx>
        <c:axId val="247329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5.3990856776705731E-2"/>
              <c:y val="0.898602866949323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77623111796340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7329504"/>
        <c:crosses val="autoZero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Exportations - Importations de produits agroalimentaires (9 m)</a:t>
            </a:r>
          </a:p>
        </c:rich>
      </c:tx>
      <c:layout>
        <c:manualLayout>
          <c:xMode val="edge"/>
          <c:yMode val="edge"/>
          <c:x val="0.2075474174218788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Exportations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[6]g1!$C$5:$N$5</c:f>
              <c:numCache>
                <c:formatCode>General</c:formatCode>
                <c:ptCount val="12"/>
                <c:pt idx="1">
                  <c:v>37198.128367999991</c:v>
                </c:pt>
                <c:pt idx="2">
                  <c:v>32599.832644999995</c:v>
                </c:pt>
                <c:pt idx="3">
                  <c:v>35601.966422999998</c:v>
                </c:pt>
                <c:pt idx="4">
                  <c:v>41730.508914999999</c:v>
                </c:pt>
                <c:pt idx="5">
                  <c:v>42408.321846999999</c:v>
                </c:pt>
                <c:pt idx="6">
                  <c:v>44633.401290999995</c:v>
                </c:pt>
                <c:pt idx="7">
                  <c:v>42561.606771999999</c:v>
                </c:pt>
                <c:pt idx="8">
                  <c:v>44585.195762999996</c:v>
                </c:pt>
                <c:pt idx="9">
                  <c:v>43729.659264999995</c:v>
                </c:pt>
                <c:pt idx="10">
                  <c:v>44977.63768</c:v>
                </c:pt>
                <c:pt idx="11">
                  <c:v>46099.771560000001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F-499E-99B8-00B8FD52E20C}"/>
            </c:ext>
          </c:extLst>
        </c:ser>
        <c:ser>
          <c:idx val="1"/>
          <c:order val="1"/>
          <c:tx>
            <c:v>importations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[6]g1!$C$4:$N$4</c:f>
              <c:numCache>
                <c:formatCode>General</c:formatCode>
                <c:ptCount val="12"/>
                <c:pt idx="1">
                  <c:v>30613.455826999994</c:v>
                </c:pt>
                <c:pt idx="2">
                  <c:v>29213.414736999996</c:v>
                </c:pt>
                <c:pt idx="3">
                  <c:v>30628.499148999996</c:v>
                </c:pt>
                <c:pt idx="4">
                  <c:v>33861.604794999999</c:v>
                </c:pt>
                <c:pt idx="5">
                  <c:v>34542.739726</c:v>
                </c:pt>
                <c:pt idx="6">
                  <c:v>36406.195911000003</c:v>
                </c:pt>
                <c:pt idx="7">
                  <c:v>36366.996221000001</c:v>
                </c:pt>
                <c:pt idx="8">
                  <c:v>37827.074036000005</c:v>
                </c:pt>
                <c:pt idx="9">
                  <c:v>39075.091087000001</c:v>
                </c:pt>
                <c:pt idx="10">
                  <c:v>41475.557193000001</c:v>
                </c:pt>
                <c:pt idx="11">
                  <c:v>41394.043245000001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BF-499E-99B8-00B8FD52E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596128"/>
        <c:axId val="1"/>
      </c:barChart>
      <c:catAx>
        <c:axId val="358596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6.6037735849056603E-2"/>
              <c:y val="0.908450704225352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3018867924528301E-2"/>
              <c:y val="0.383802816901408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596128"/>
        <c:crosses val="autoZero"/>
        <c:crossBetween val="between"/>
        <c:majorUnit val="10000"/>
        <c:minorUnit val="10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UE - Pays tiers (9 m)</a:t>
            </a:r>
          </a:p>
        </c:rich>
      </c:tx>
      <c:layout>
        <c:manualLayout>
          <c:xMode val="edge"/>
          <c:yMode val="edge"/>
          <c:x val="0.19483617364730818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Solde UE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[6]g4!$D$3:$O$3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[6]g4!$D$4:$O$4</c:f>
              <c:numCache>
                <c:formatCode>General</c:formatCode>
                <c:ptCount val="12"/>
                <c:pt idx="1">
                  <c:v>3306.5852550000009</c:v>
                </c:pt>
                <c:pt idx="2">
                  <c:v>1256.4749150000002</c:v>
                </c:pt>
                <c:pt idx="3">
                  <c:v>1232.6819959999993</c:v>
                </c:pt>
                <c:pt idx="4">
                  <c:v>2832.907463999999</c:v>
                </c:pt>
                <c:pt idx="5">
                  <c:v>1834.1157450000001</c:v>
                </c:pt>
                <c:pt idx="6">
                  <c:v>1411.9266070000003</c:v>
                </c:pt>
                <c:pt idx="7">
                  <c:v>599.15840099999969</c:v>
                </c:pt>
                <c:pt idx="8">
                  <c:v>-221.15595899999971</c:v>
                </c:pt>
                <c:pt idx="9">
                  <c:v>-1434.7591839999991</c:v>
                </c:pt>
                <c:pt idx="10">
                  <c:v>-2091.2921790000005</c:v>
                </c:pt>
                <c:pt idx="11">
                  <c:v>-2184.8220510000006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8-44FE-80B2-9AED70A02627}"/>
            </c:ext>
          </c:extLst>
        </c:ser>
        <c:ser>
          <c:idx val="1"/>
          <c:order val="1"/>
          <c:tx>
            <c:v>Solde PT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[6]g4!$D$3:$O$3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[6]g4!$D$5:$O$5</c:f>
              <c:numCache>
                <c:formatCode>General</c:formatCode>
                <c:ptCount val="12"/>
                <c:pt idx="1">
                  <c:v>3278.0872859999995</c:v>
                </c:pt>
                <c:pt idx="2">
                  <c:v>2129.9429930000006</c:v>
                </c:pt>
                <c:pt idx="3">
                  <c:v>3740.7852779999998</c:v>
                </c:pt>
                <c:pt idx="4">
                  <c:v>5035.9966559999993</c:v>
                </c:pt>
                <c:pt idx="5">
                  <c:v>6031.4663760000021</c:v>
                </c:pt>
                <c:pt idx="6">
                  <c:v>6815.278773</c:v>
                </c:pt>
                <c:pt idx="7">
                  <c:v>5595.452150000001</c:v>
                </c:pt>
                <c:pt idx="8">
                  <c:v>6979.2776859999994</c:v>
                </c:pt>
                <c:pt idx="9">
                  <c:v>6089.3273619999982</c:v>
                </c:pt>
                <c:pt idx="10">
                  <c:v>5593.3726659999984</c:v>
                </c:pt>
                <c:pt idx="11">
                  <c:v>6890.5503660000013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F8-44FE-80B2-9AED70A02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8606528"/>
        <c:axId val="1"/>
      </c:barChart>
      <c:catAx>
        <c:axId val="358606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5.3990856776705731E-2"/>
              <c:y val="0.898602866949323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00"/>
          <c:min val="-1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7762311179634012"/>
            </c:manualLayout>
          </c:layout>
          <c:overlay val="0"/>
          <c:spPr>
            <a:noFill/>
            <a:ln w="25400">
              <a:noFill/>
            </a:ln>
          </c:spPr>
        </c:title>
        <c:numFmt formatCode="#,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60652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Solde des échanges de produits transformés </a:t>
            </a:r>
          </a:p>
          <a:p>
            <a:pPr>
              <a:defRPr sz="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(9 mois) *</a:t>
            </a:r>
          </a:p>
          <a:p>
            <a:pPr>
              <a:defRPr sz="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c:rich>
      </c:tx>
      <c:layout>
        <c:manualLayout>
          <c:xMode val="edge"/>
          <c:yMode val="edge"/>
          <c:x val="0.12441339198797333"/>
          <c:y val="3.8461650627004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92993262620267"/>
          <c:y val="0.20979056796084183"/>
          <c:w val="0.69718469681791195"/>
          <c:h val="0.46853226844588008"/>
        </c:manualLayout>
      </c:layout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Pt>
            <c:idx val="17"/>
            <c:invertIfNegative val="0"/>
            <c:bubble3D val="0"/>
            <c:spPr>
              <a:solidFill>
                <a:srgbClr val="C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A23-414D-A64E-6B43115509B7}"/>
              </c:ext>
            </c:extLst>
          </c:dPt>
          <c:cat>
            <c:strRef>
              <c:f>[13]g3!$D$3:$U$3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[13]g3!$D$4:$U$4</c:f>
              <c:numCache>
                <c:formatCode>General</c:formatCode>
                <c:ptCount val="18"/>
                <c:pt idx="0">
                  <c:v>3920.4346040000005</c:v>
                </c:pt>
                <c:pt idx="1">
                  <c:v>1935.9337010000004</c:v>
                </c:pt>
                <c:pt idx="2">
                  <c:v>3432.3933149999993</c:v>
                </c:pt>
                <c:pt idx="3">
                  <c:v>4328.4650419999989</c:v>
                </c:pt>
                <c:pt idx="4">
                  <c:v>5577.4294759999993</c:v>
                </c:pt>
                <c:pt idx="5">
                  <c:v>4742.3407370000004</c:v>
                </c:pt>
                <c:pt idx="6">
                  <c:v>4060.8464729999996</c:v>
                </c:pt>
                <c:pt idx="7">
                  <c:v>4057.375649000001</c:v>
                </c:pt>
                <c:pt idx="8">
                  <c:v>3390.5799320000001</c:v>
                </c:pt>
                <c:pt idx="9">
                  <c:v>3614.9399320000002</c:v>
                </c:pt>
                <c:pt idx="10">
                  <c:v>3577.8204409999998</c:v>
                </c:pt>
                <c:pt idx="11">
                  <c:v>4098.5394489999999</c:v>
                </c:pt>
                <c:pt idx="12">
                  <c:v>2415.6025729999992</c:v>
                </c:pt>
                <c:pt idx="13">
                  <c:v>5343.1040720000019</c:v>
                </c:pt>
                <c:pt idx="14">
                  <c:v>4213.5437119999988</c:v>
                </c:pt>
                <c:pt idx="15">
                  <c:v>3654.6975450000009</c:v>
                </c:pt>
                <c:pt idx="16">
                  <c:v>3054.1432979999981</c:v>
                </c:pt>
                <c:pt idx="17">
                  <c:v>134.12405399999921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23-414D-A64E-6B4311550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4323887"/>
        <c:axId val="1"/>
      </c:barChart>
      <c:catAx>
        <c:axId val="20243238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DGDDI - CPF rév. 2 jusqu'en 2014, puis CPF rév. 2.1</a:t>
                </a:r>
              </a:p>
            </c:rich>
          </c:tx>
          <c:layout>
            <c:manualLayout>
              <c:xMode val="edge"/>
              <c:yMode val="edge"/>
              <c:x val="1.8779342723004695E-2"/>
              <c:y val="0.914693423738699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811194954797316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24323887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Exportations - Importations de produits agroalimentaires (9 m)</a:t>
            </a:r>
          </a:p>
        </c:rich>
      </c:tx>
      <c:layout>
        <c:manualLayout>
          <c:xMode val="edge"/>
          <c:yMode val="edge"/>
          <c:x val="0.2075474174218788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Exportations</c:v>
          </c:tx>
          <c:invertIfNegative val="0"/>
          <c:cat>
            <c:numRef>
              <c:f>[6]g1!$C$5</c:f>
              <c:numCache>
                <c:formatCode>General</c:formatCode>
                <c:ptCount val="1"/>
              </c:numCache>
            </c:numRef>
          </c:cat>
          <c:val>
            <c:numRef>
              <c:f>[6]g1!$P$5</c:f>
              <c:numCache>
                <c:formatCode>General</c:formatCode>
                <c:ptCount val="1"/>
                <c:pt idx="0">
                  <c:v>45708.363320999997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D2-46B6-8DB2-60D64A791993}"/>
            </c:ext>
          </c:extLst>
        </c:ser>
        <c:ser>
          <c:idx val="1"/>
          <c:order val="1"/>
          <c:tx>
            <c:v>importations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[6]g1!$C$5</c:f>
              <c:numCache>
                <c:formatCode>General</c:formatCode>
                <c:ptCount val="1"/>
              </c:numCache>
            </c:numRef>
          </c:cat>
          <c:val>
            <c:numRef>
              <c:f>Feuil1!#REF!</c:f>
              <c:numCache>
                <c:formatCode>General</c:formatCode>
                <c:ptCount val="12"/>
                <c:pt idx="0">
                  <c:v>27370.129399999998</c:v>
                </c:pt>
                <c:pt idx="1">
                  <c:v>30613.455826999998</c:v>
                </c:pt>
                <c:pt idx="2">
                  <c:v>29213.414736999999</c:v>
                </c:pt>
                <c:pt idx="3">
                  <c:v>30628.499148999996</c:v>
                </c:pt>
                <c:pt idx="4">
                  <c:v>33861.604794999999</c:v>
                </c:pt>
                <c:pt idx="5">
                  <c:v>34542.739726</c:v>
                </c:pt>
                <c:pt idx="6">
                  <c:v>36406.195911000003</c:v>
                </c:pt>
                <c:pt idx="7">
                  <c:v>36366.996220999994</c:v>
                </c:pt>
                <c:pt idx="8">
                  <c:v>37805.995186999993</c:v>
                </c:pt>
                <c:pt idx="9">
                  <c:v>39023.86188299999</c:v>
                </c:pt>
                <c:pt idx="10">
                  <c:v>41375.552344000003</c:v>
                </c:pt>
                <c:pt idx="11">
                  <c:v>23278.877226000001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D2-46B6-8DB2-60D64A791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590720"/>
        <c:axId val="1"/>
      </c:barChart>
      <c:catAx>
        <c:axId val="358590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6.6037735849056603E-2"/>
              <c:y val="0.908450704225352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3018867924528301E-2"/>
              <c:y val="0.383802816901408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590720"/>
        <c:crosses val="autoZero"/>
        <c:crossBetween val="between"/>
        <c:majorUnit val="10000"/>
        <c:minorUnit val="10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bruts (9 m)</a:t>
            </a:r>
          </a:p>
        </c:rich>
      </c:tx>
      <c:layout>
        <c:manualLayout>
          <c:xMode val="edge"/>
          <c:yMode val="edge"/>
          <c:x val="0.17647058823529413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2.0340297859999898</c:v>
              </c:pt>
              <c:pt idx="1">
                <c:v>3.30783386099999</c:v>
              </c:pt>
              <c:pt idx="2">
                <c:v>1.5525725479999899</c:v>
              </c:pt>
              <c:pt idx="3">
                <c:v>2.2630974309999998</c:v>
              </c:pt>
              <c:pt idx="4">
                <c:v>4.5333334029999897</c:v>
              </c:pt>
              <c:pt idx="5">
                <c:v>3.654463824</c:v>
              </c:pt>
              <c:pt idx="6">
                <c:v>4.2366514789999901</c:v>
              </c:pt>
              <c:pt idx="7">
                <c:v>2.7150041329999901</c:v>
              </c:pt>
              <c:pt idx="8">
                <c:v>2.5909901870000001</c:v>
              </c:pt>
              <c:pt idx="9">
                <c:v>0.234002029</c:v>
              </c:pt>
              <c:pt idx="10">
                <c:v>-0.47429222599999898</c:v>
              </c:pt>
            </c:numLit>
          </c:val>
          <c:extLst>
            <c:ext xmlns:c16="http://schemas.microsoft.com/office/drawing/2014/chart" uri="{C3380CC4-5D6E-409C-BE32-E72D297353CC}">
              <c16:uniqueId val="{00000000-374A-4A7F-A629-D8174CA85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584896"/>
        <c:axId val="1"/>
      </c:barChart>
      <c:catAx>
        <c:axId val="358584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941176470588238E-2"/>
              <c:y val="0.410527789289496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584896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transformés (9 m)</a:t>
            </a:r>
          </a:p>
        </c:rich>
      </c:tx>
      <c:layout>
        <c:manualLayout>
          <c:xMode val="edge"/>
          <c:yMode val="edge"/>
          <c:x val="0.12441339198797333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2.5898766999999898</c:v>
              </c:pt>
              <c:pt idx="1">
                <c:v>2.9719192539999901</c:v>
              </c:pt>
              <c:pt idx="2">
                <c:v>2.4809167319999998</c:v>
              </c:pt>
              <c:pt idx="3">
                <c:v>2.88905491</c:v>
              </c:pt>
              <c:pt idx="4">
                <c:v>3.1565243039999902</c:v>
              </c:pt>
              <c:pt idx="5">
                <c:v>3.3762543139999899</c:v>
              </c:pt>
              <c:pt idx="6">
                <c:v>3.2417820549999901</c:v>
              </c:pt>
              <c:pt idx="7">
                <c:v>3.48547173299999</c:v>
              </c:pt>
              <c:pt idx="8">
                <c:v>3.3366031820000002</c:v>
              </c:pt>
              <c:pt idx="9">
                <c:v>3.034432969</c:v>
              </c:pt>
              <c:pt idx="10">
                <c:v>2.4493662879999998</c:v>
              </c:pt>
            </c:numLit>
          </c:val>
          <c:extLst>
            <c:ext xmlns:c16="http://schemas.microsoft.com/office/drawing/2014/chart" uri="{C3380CC4-5D6E-409C-BE32-E72D297353CC}">
              <c16:uniqueId val="{00000000-D38E-4C48-8045-3BA12E252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586560"/>
        <c:axId val="1"/>
      </c:barChart>
      <c:catAx>
        <c:axId val="358586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4.6948356807511735E-2"/>
              <c:y val="0.882285850632307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.5"/>
          <c:min val="2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81119615292843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586560"/>
        <c:crosses val="autoZero"/>
        <c:crossBetween val="between"/>
        <c:majorUnit val="0.5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UE - Pays tiers (9 m)</a:t>
            </a:r>
          </a:p>
        </c:rich>
      </c:tx>
      <c:layout>
        <c:manualLayout>
          <c:xMode val="edge"/>
          <c:yMode val="edge"/>
          <c:x val="0.19483617364730818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Solde UE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7.5788350489999896</c:v>
              </c:pt>
              <c:pt idx="1">
                <c:v>7.3828156140000001</c:v>
              </c:pt>
              <c:pt idx="2">
                <c:v>4.0306607329999897</c:v>
              </c:pt>
              <c:pt idx="3">
                <c:v>4.5711384399999897</c:v>
              </c:pt>
              <c:pt idx="4">
                <c:v>6.4206073789999998</c:v>
              </c:pt>
              <c:pt idx="5">
                <c:v>5.7939691150000003</c:v>
              </c:pt>
              <c:pt idx="6">
                <c:v>5.2027846539999896</c:v>
              </c:pt>
              <c:pt idx="7">
                <c:v>3.804411156</c:v>
              </c:pt>
              <c:pt idx="8">
                <c:v>2.732235824</c:v>
              </c:pt>
              <c:pt idx="9">
                <c:v>0.71961925699999896</c:v>
              </c:pt>
              <c:pt idx="10">
                <c:v>0.34120015799999798</c:v>
              </c:pt>
            </c:numLit>
          </c:val>
          <c:extLst>
            <c:ext xmlns:c16="http://schemas.microsoft.com/office/drawing/2014/chart" uri="{C3380CC4-5D6E-409C-BE32-E72D297353CC}">
              <c16:uniqueId val="{00000000-A17F-443A-9A54-48C23AD71128}"/>
            </c:ext>
          </c:extLst>
        </c:ser>
        <c:ser>
          <c:idx val="1"/>
          <c:order val="1"/>
          <c:tx>
            <c:v>Solde PT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val>
            <c:numLit>
              <c:formatCode>General</c:formatCode>
              <c:ptCount val="11"/>
              <c:pt idx="0">
                <c:v>1.2939767629999901</c:v>
              </c:pt>
              <c:pt idx="1">
                <c:v>1.23309814499999</c:v>
              </c:pt>
              <c:pt idx="2">
                <c:v>0.96396315299999902</c:v>
              </c:pt>
              <c:pt idx="3">
                <c:v>3.3318311399999998</c:v>
              </c:pt>
              <c:pt idx="4">
                <c:v>4.9535201979999899</c:v>
              </c:pt>
              <c:pt idx="5">
                <c:v>5.6214743699999898</c:v>
              </c:pt>
              <c:pt idx="6">
                <c:v>5.9937545310000004</c:v>
              </c:pt>
              <c:pt idx="7">
                <c:v>5.1572759759999904</c:v>
              </c:pt>
              <c:pt idx="8">
                <c:v>6.4069693970000001</c:v>
              </c:pt>
              <c:pt idx="9">
                <c:v>5.3205830150000004</c:v>
              </c:pt>
              <c:pt idx="10">
                <c:v>4.8489482629999898</c:v>
              </c:pt>
            </c:numLit>
          </c:val>
          <c:extLst>
            <c:ext xmlns:c16="http://schemas.microsoft.com/office/drawing/2014/chart" uri="{C3380CC4-5D6E-409C-BE32-E72D297353CC}">
              <c16:uniqueId val="{00000001-A17F-443A-9A54-48C23AD71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8605280"/>
        <c:axId val="1"/>
      </c:barChart>
      <c:catAx>
        <c:axId val="358605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5.3990856776705731E-2"/>
              <c:y val="0.898602866949323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77623111796340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605280"/>
        <c:crosses val="autoZero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Exportations - Importations de produits agroalimentaires (9 m)</a:t>
            </a:r>
          </a:p>
        </c:rich>
      </c:tx>
      <c:layout>
        <c:manualLayout>
          <c:xMode val="edge"/>
          <c:yMode val="edge"/>
          <c:x val="0.20754741742187885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Exportations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[6]g1!$C$5:$N$5</c:f>
              <c:numCache>
                <c:formatCode>General</c:formatCode>
                <c:ptCount val="12"/>
                <c:pt idx="1">
                  <c:v>37198.128367999991</c:v>
                </c:pt>
                <c:pt idx="2">
                  <c:v>32599.832644999995</c:v>
                </c:pt>
                <c:pt idx="3">
                  <c:v>35601.966422999998</c:v>
                </c:pt>
                <c:pt idx="4">
                  <c:v>41730.508914999999</c:v>
                </c:pt>
                <c:pt idx="5">
                  <c:v>42408.321846999999</c:v>
                </c:pt>
                <c:pt idx="6">
                  <c:v>44633.401290999995</c:v>
                </c:pt>
                <c:pt idx="7">
                  <c:v>42561.606771999999</c:v>
                </c:pt>
                <c:pt idx="8">
                  <c:v>44585.195762999996</c:v>
                </c:pt>
                <c:pt idx="9">
                  <c:v>43729.659264999995</c:v>
                </c:pt>
                <c:pt idx="10">
                  <c:v>44977.63768</c:v>
                </c:pt>
                <c:pt idx="11">
                  <c:v>46099.771560000001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C-4729-BF27-F934137F2443}"/>
            </c:ext>
          </c:extLst>
        </c:ser>
        <c:ser>
          <c:idx val="1"/>
          <c:order val="1"/>
          <c:tx>
            <c:v>importations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[6]g1!$C$3:$N$3</c:f>
              <c:strCache>
                <c:ptCount val="12"/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[6]g1!$C$4:$N$4</c:f>
              <c:numCache>
                <c:formatCode>General</c:formatCode>
                <c:ptCount val="12"/>
                <c:pt idx="1">
                  <c:v>30613.455826999994</c:v>
                </c:pt>
                <c:pt idx="2">
                  <c:v>29213.414736999996</c:v>
                </c:pt>
                <c:pt idx="3">
                  <c:v>30628.499148999996</c:v>
                </c:pt>
                <c:pt idx="4">
                  <c:v>33861.604794999999</c:v>
                </c:pt>
                <c:pt idx="5">
                  <c:v>34542.739726</c:v>
                </c:pt>
                <c:pt idx="6">
                  <c:v>36406.195911000003</c:v>
                </c:pt>
                <c:pt idx="7">
                  <c:v>36366.996221000001</c:v>
                </c:pt>
                <c:pt idx="8">
                  <c:v>37827.074036000005</c:v>
                </c:pt>
                <c:pt idx="9">
                  <c:v>39075.091087000001</c:v>
                </c:pt>
                <c:pt idx="10">
                  <c:v>41475.557193000001</c:v>
                </c:pt>
                <c:pt idx="11">
                  <c:v>41394.043245000001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C-4729-BF27-F934137F2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610272"/>
        <c:axId val="1"/>
      </c:barChart>
      <c:catAx>
        <c:axId val="358610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6.6037735849056603E-2"/>
              <c:y val="0.908450704225352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3018867924528301E-2"/>
              <c:y val="0.383802816901408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610272"/>
        <c:crosses val="autoZero"/>
        <c:crossBetween val="between"/>
        <c:majorUnit val="10000"/>
        <c:minorUnit val="10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 verticalDpi="0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bruts (9 m)</a:t>
            </a:r>
          </a:p>
        </c:rich>
      </c:tx>
      <c:layout>
        <c:manualLayout>
          <c:xMode val="edge"/>
          <c:yMode val="edge"/>
          <c:x val="0.17647058823529413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2.0340297859999898</c:v>
              </c:pt>
              <c:pt idx="1">
                <c:v>3.30783386099999</c:v>
              </c:pt>
              <c:pt idx="2">
                <c:v>1.5525725479999899</c:v>
              </c:pt>
              <c:pt idx="3">
                <c:v>2.2630974309999998</c:v>
              </c:pt>
              <c:pt idx="4">
                <c:v>4.5333334029999897</c:v>
              </c:pt>
              <c:pt idx="5">
                <c:v>3.654463824</c:v>
              </c:pt>
              <c:pt idx="6">
                <c:v>4.2366514789999901</c:v>
              </c:pt>
              <c:pt idx="7">
                <c:v>2.7150041329999901</c:v>
              </c:pt>
              <c:pt idx="8">
                <c:v>2.5909901870000001</c:v>
              </c:pt>
              <c:pt idx="9">
                <c:v>0.234002029</c:v>
              </c:pt>
              <c:pt idx="10">
                <c:v>-0.47429222599999898</c:v>
              </c:pt>
            </c:numLit>
          </c:val>
          <c:extLst>
            <c:ext xmlns:c16="http://schemas.microsoft.com/office/drawing/2014/chart" uri="{C3380CC4-5D6E-409C-BE32-E72D297353CC}">
              <c16:uniqueId val="{00000000-A920-4140-B1CE-8DEC4E519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593216"/>
        <c:axId val="1"/>
      </c:barChart>
      <c:catAx>
        <c:axId val="358593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941176470588238E-2"/>
              <c:y val="0.410527789289496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593216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transformés (9 m)</a:t>
            </a:r>
          </a:p>
        </c:rich>
      </c:tx>
      <c:layout>
        <c:manualLayout>
          <c:xMode val="edge"/>
          <c:yMode val="edge"/>
          <c:x val="0.12441339198797333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2.5898766999999898</c:v>
              </c:pt>
              <c:pt idx="1">
                <c:v>2.9719192539999901</c:v>
              </c:pt>
              <c:pt idx="2">
                <c:v>2.4809167319999998</c:v>
              </c:pt>
              <c:pt idx="3">
                <c:v>2.88905491</c:v>
              </c:pt>
              <c:pt idx="4">
                <c:v>3.1565243039999902</c:v>
              </c:pt>
              <c:pt idx="5">
                <c:v>3.3762543139999899</c:v>
              </c:pt>
              <c:pt idx="6">
                <c:v>3.2417820549999901</c:v>
              </c:pt>
              <c:pt idx="7">
                <c:v>3.48547173299999</c:v>
              </c:pt>
              <c:pt idx="8">
                <c:v>3.3366031820000002</c:v>
              </c:pt>
              <c:pt idx="9">
                <c:v>3.034432969</c:v>
              </c:pt>
              <c:pt idx="10">
                <c:v>2.4493662879999998</c:v>
              </c:pt>
            </c:numLit>
          </c:val>
          <c:extLst>
            <c:ext xmlns:c16="http://schemas.microsoft.com/office/drawing/2014/chart" uri="{C3380CC4-5D6E-409C-BE32-E72D297353CC}">
              <c16:uniqueId val="{00000000-3FB0-4AD2-8E08-2EBB38D69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605696"/>
        <c:axId val="1"/>
      </c:barChart>
      <c:catAx>
        <c:axId val="35860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.5"/>
          <c:min val="2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605696"/>
        <c:crosses val="autoZero"/>
        <c:crossBetween val="between"/>
        <c:majorUnit val="0.5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UE - Pays tiers (9 m)</a:t>
            </a:r>
          </a:p>
        </c:rich>
      </c:tx>
      <c:layout>
        <c:manualLayout>
          <c:xMode val="edge"/>
          <c:yMode val="edge"/>
          <c:x val="0.19483617364730818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Solde UE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7.5788350489999896</c:v>
              </c:pt>
              <c:pt idx="1">
                <c:v>7.3828156140000001</c:v>
              </c:pt>
              <c:pt idx="2">
                <c:v>4.0306607329999897</c:v>
              </c:pt>
              <c:pt idx="3">
                <c:v>4.5711384399999897</c:v>
              </c:pt>
              <c:pt idx="4">
                <c:v>6.4206073789999998</c:v>
              </c:pt>
              <c:pt idx="5">
                <c:v>5.7939691150000003</c:v>
              </c:pt>
              <c:pt idx="6">
                <c:v>5.2027846539999896</c:v>
              </c:pt>
              <c:pt idx="7">
                <c:v>3.804411156</c:v>
              </c:pt>
              <c:pt idx="8">
                <c:v>2.732235824</c:v>
              </c:pt>
              <c:pt idx="9">
                <c:v>0.71961925699999896</c:v>
              </c:pt>
              <c:pt idx="10">
                <c:v>0.34120015799999798</c:v>
              </c:pt>
            </c:numLit>
          </c:val>
          <c:extLst>
            <c:ext xmlns:c16="http://schemas.microsoft.com/office/drawing/2014/chart" uri="{C3380CC4-5D6E-409C-BE32-E72D297353CC}">
              <c16:uniqueId val="{00000000-6E83-47B7-BD0A-090704B1DDF8}"/>
            </c:ext>
          </c:extLst>
        </c:ser>
        <c:ser>
          <c:idx val="1"/>
          <c:order val="1"/>
          <c:tx>
            <c:v>Solde PT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val>
            <c:numLit>
              <c:formatCode>General</c:formatCode>
              <c:ptCount val="11"/>
              <c:pt idx="0">
                <c:v>1.2939767629999901</c:v>
              </c:pt>
              <c:pt idx="1">
                <c:v>1.23309814499999</c:v>
              </c:pt>
              <c:pt idx="2">
                <c:v>0.96396315299999902</c:v>
              </c:pt>
              <c:pt idx="3">
                <c:v>3.3318311399999998</c:v>
              </c:pt>
              <c:pt idx="4">
                <c:v>4.9535201979999899</c:v>
              </c:pt>
              <c:pt idx="5">
                <c:v>5.6214743699999898</c:v>
              </c:pt>
              <c:pt idx="6">
                <c:v>5.9937545310000004</c:v>
              </c:pt>
              <c:pt idx="7">
                <c:v>5.1572759759999904</c:v>
              </c:pt>
              <c:pt idx="8">
                <c:v>6.4069693970000001</c:v>
              </c:pt>
              <c:pt idx="9">
                <c:v>5.3205830150000004</c:v>
              </c:pt>
              <c:pt idx="10">
                <c:v>4.8489482629999898</c:v>
              </c:pt>
            </c:numLit>
          </c:val>
          <c:extLst>
            <c:ext xmlns:c16="http://schemas.microsoft.com/office/drawing/2014/chart" uri="{C3380CC4-5D6E-409C-BE32-E72D297353CC}">
              <c16:uniqueId val="{00000001-6E83-47B7-BD0A-090704B1D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8599040"/>
        <c:axId val="1"/>
      </c:barChart>
      <c:catAx>
        <c:axId val="358599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5.3990856776705731E-2"/>
              <c:y val="0.898602866949323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77623111796340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599040"/>
        <c:crosses val="autoZero"/>
        <c:crossBetween val="between"/>
        <c:majorUnit val="2"/>
        <c:minorUnit val="1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bruts (9 m)</a:t>
            </a:r>
          </a:p>
        </c:rich>
      </c:tx>
      <c:layout>
        <c:manualLayout>
          <c:xMode val="edge"/>
          <c:yMode val="edge"/>
          <c:x val="0.17647058823529413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2.0340297859999898</c:v>
              </c:pt>
              <c:pt idx="1">
                <c:v>3.30783386099999</c:v>
              </c:pt>
              <c:pt idx="2">
                <c:v>1.5525725479999899</c:v>
              </c:pt>
              <c:pt idx="3">
                <c:v>2.2630974309999998</c:v>
              </c:pt>
              <c:pt idx="4">
                <c:v>4.5333334029999897</c:v>
              </c:pt>
              <c:pt idx="5">
                <c:v>3.654463824</c:v>
              </c:pt>
              <c:pt idx="6">
                <c:v>4.2366514789999901</c:v>
              </c:pt>
              <c:pt idx="7">
                <c:v>2.7150041329999901</c:v>
              </c:pt>
              <c:pt idx="8">
                <c:v>2.5909901870000001</c:v>
              </c:pt>
              <c:pt idx="9">
                <c:v>0.234002029</c:v>
              </c:pt>
              <c:pt idx="10">
                <c:v>-0.47429222599999898</c:v>
              </c:pt>
            </c:numLit>
          </c:val>
          <c:extLst>
            <c:ext xmlns:c16="http://schemas.microsoft.com/office/drawing/2014/chart" uri="{C3380CC4-5D6E-409C-BE32-E72D297353CC}">
              <c16:uniqueId val="{00000000-72B1-4DD2-83D8-A0DAC68AE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606112"/>
        <c:axId val="1"/>
      </c:barChart>
      <c:catAx>
        <c:axId val="358606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  <c:min val="-1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941176470588238E-2"/>
              <c:y val="0.4105277892894967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606112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de produits transformés (9 m)</a:t>
            </a:r>
          </a:p>
        </c:rich>
      </c:tx>
      <c:layout>
        <c:manualLayout>
          <c:xMode val="edge"/>
          <c:yMode val="edge"/>
          <c:x val="0.12441339198797333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Solde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Lit>
              <c:ptCount val="11"/>
              <c:pt idx="0">
                <c:v>2007</c:v>
              </c:pt>
              <c:pt idx="1">
                <c:v>2008</c:v>
              </c:pt>
              <c:pt idx="2">
                <c:v>2009</c:v>
              </c:pt>
              <c:pt idx="3">
                <c:v>2010</c:v>
              </c:pt>
              <c:pt idx="4">
                <c:v>2011</c:v>
              </c:pt>
              <c:pt idx="5">
                <c:v>2012</c:v>
              </c:pt>
              <c:pt idx="6">
                <c:v>2013</c:v>
              </c:pt>
              <c:pt idx="7">
                <c:v>2014</c:v>
              </c:pt>
              <c:pt idx="8">
                <c:v>2015</c:v>
              </c:pt>
              <c:pt idx="9">
                <c:v>2016</c:v>
              </c:pt>
              <c:pt idx="10">
                <c:v>2017</c:v>
              </c:pt>
            </c:strLit>
          </c:cat>
          <c:val>
            <c:numLit>
              <c:formatCode>General</c:formatCode>
              <c:ptCount val="11"/>
              <c:pt idx="0">
                <c:v>2.5898766999999898</c:v>
              </c:pt>
              <c:pt idx="1">
                <c:v>2.9719192539999901</c:v>
              </c:pt>
              <c:pt idx="2">
                <c:v>2.4809167319999998</c:v>
              </c:pt>
              <c:pt idx="3">
                <c:v>2.88905491</c:v>
              </c:pt>
              <c:pt idx="4">
                <c:v>3.1565243039999902</c:v>
              </c:pt>
              <c:pt idx="5">
                <c:v>3.3762543139999899</c:v>
              </c:pt>
              <c:pt idx="6">
                <c:v>3.2417820549999901</c:v>
              </c:pt>
              <c:pt idx="7">
                <c:v>3.48547173299999</c:v>
              </c:pt>
              <c:pt idx="8">
                <c:v>3.3366031820000002</c:v>
              </c:pt>
              <c:pt idx="9">
                <c:v>3.034432969</c:v>
              </c:pt>
              <c:pt idx="10">
                <c:v>2.4493662879999998</c:v>
              </c:pt>
            </c:numLit>
          </c:val>
          <c:extLst>
            <c:ext xmlns:c16="http://schemas.microsoft.com/office/drawing/2014/chart" uri="{C3380CC4-5D6E-409C-BE32-E72D297353CC}">
              <c16:uniqueId val="{00000000-E1C8-42F9-9650-A17443465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588224"/>
        <c:axId val="1"/>
      </c:barChart>
      <c:catAx>
        <c:axId val="358588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 : Douanes - CPF 2015</a:t>
                </a:r>
              </a:p>
            </c:rich>
          </c:tx>
          <c:layout>
            <c:manualLayout>
              <c:xMode val="edge"/>
              <c:yMode val="edge"/>
              <c:x val="4.6948356807511735E-2"/>
              <c:y val="0.882285850632307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.5"/>
          <c:min val="2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811196152928436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588224"/>
        <c:crosses val="autoZero"/>
        <c:crossBetween val="between"/>
        <c:majorUnit val="0.5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Solde des échanges UE - pays tiers (9 mois) * </a:t>
            </a:r>
          </a:p>
        </c:rich>
      </c:tx>
      <c:layout>
        <c:manualLayout>
          <c:xMode val="edge"/>
          <c:yMode val="edge"/>
          <c:x val="0.19483617364730818"/>
          <c:y val="3.84614650441422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84539329654785"/>
          <c:y val="0.15636363636363637"/>
          <c:w val="0.71126923614756676"/>
          <c:h val="0.50909090909090904"/>
        </c:manualLayout>
      </c:layout>
      <c:barChart>
        <c:barDir val="col"/>
        <c:grouping val="stacked"/>
        <c:varyColors val="0"/>
        <c:ser>
          <c:idx val="0"/>
          <c:order val="0"/>
          <c:tx>
            <c:v>Solde UE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CE_g4!$E$6:$V$6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CE_g4!$E$7:$V$7</c:f>
              <c:numCache>
                <c:formatCode>#,##0</c:formatCode>
                <c:ptCount val="18"/>
                <c:pt idx="0">
                  <c:v>3306.5852550000009</c:v>
                </c:pt>
                <c:pt idx="1">
                  <c:v>1256.4749150000002</c:v>
                </c:pt>
                <c:pt idx="2">
                  <c:v>1232.6819959999993</c:v>
                </c:pt>
                <c:pt idx="3">
                  <c:v>2832.907463999999</c:v>
                </c:pt>
                <c:pt idx="4">
                  <c:v>1834.1157450000001</c:v>
                </c:pt>
                <c:pt idx="5">
                  <c:v>1411.9266070000003</c:v>
                </c:pt>
                <c:pt idx="6">
                  <c:v>599.15840099999969</c:v>
                </c:pt>
                <c:pt idx="7">
                  <c:v>-221.15595899999971</c:v>
                </c:pt>
                <c:pt idx="8">
                  <c:v>-1434.7591839999991</c:v>
                </c:pt>
                <c:pt idx="9">
                  <c:v>-2091.292179</c:v>
                </c:pt>
                <c:pt idx="10">
                  <c:v>-2184.822051000001</c:v>
                </c:pt>
                <c:pt idx="11">
                  <c:v>-2430.012310000001</c:v>
                </c:pt>
                <c:pt idx="12">
                  <c:v>-2929.5713770000002</c:v>
                </c:pt>
                <c:pt idx="13">
                  <c:v>-2272.6269329999986</c:v>
                </c:pt>
                <c:pt idx="14">
                  <c:v>-627.55101000000286</c:v>
                </c:pt>
                <c:pt idx="15">
                  <c:v>-2580.3080710000008</c:v>
                </c:pt>
                <c:pt idx="16">
                  <c:v>-2332.9570080000008</c:v>
                </c:pt>
                <c:pt idx="17">
                  <c:v>-2866.3086920000005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4D-41DA-A709-3EC6B7EAD8F0}"/>
            </c:ext>
          </c:extLst>
        </c:ser>
        <c:ser>
          <c:idx val="1"/>
          <c:order val="1"/>
          <c:tx>
            <c:v>Solde pays tiers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CE_g4!$E$6:$V$6</c:f>
              <c:strCach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strCache>
            </c:strRef>
          </c:cat>
          <c:val>
            <c:numRef>
              <c:f>CE_g4!$E$8:$V$8</c:f>
              <c:numCache>
                <c:formatCode>#,##0</c:formatCode>
                <c:ptCount val="18"/>
                <c:pt idx="0">
                  <c:v>3278.0872859999995</c:v>
                </c:pt>
                <c:pt idx="1">
                  <c:v>2129.9429930000006</c:v>
                </c:pt>
                <c:pt idx="2">
                  <c:v>3740.7852779999998</c:v>
                </c:pt>
                <c:pt idx="3">
                  <c:v>5035.9966559999993</c:v>
                </c:pt>
                <c:pt idx="4">
                  <c:v>6031.4663760000021</c:v>
                </c:pt>
                <c:pt idx="5">
                  <c:v>6815.278773</c:v>
                </c:pt>
                <c:pt idx="6">
                  <c:v>5595.452150000001</c:v>
                </c:pt>
                <c:pt idx="7">
                  <c:v>6979.2776859999994</c:v>
                </c:pt>
                <c:pt idx="8">
                  <c:v>6089.3273619999982</c:v>
                </c:pt>
                <c:pt idx="9">
                  <c:v>5593.3726659999984</c:v>
                </c:pt>
                <c:pt idx="10">
                  <c:v>6890.5503660000013</c:v>
                </c:pt>
                <c:pt idx="11">
                  <c:v>8043.6224129999982</c:v>
                </c:pt>
                <c:pt idx="12">
                  <c:v>6782.9168349999991</c:v>
                </c:pt>
                <c:pt idx="13">
                  <c:v>7773.2853510000041</c:v>
                </c:pt>
                <c:pt idx="14">
                  <c:v>8208.2251839999972</c:v>
                </c:pt>
                <c:pt idx="15">
                  <c:v>7083.6823559999993</c:v>
                </c:pt>
                <c:pt idx="16">
                  <c:v>6221.7536439999985</c:v>
                </c:pt>
                <c:pt idx="17">
                  <c:v>2515.7031059999999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4D-41DA-A709-3EC6B7EAD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8598208"/>
        <c:axId val="1"/>
      </c:barChart>
      <c:catAx>
        <c:axId val="358598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Source : DGDDI - CPF rév. 2 jusqu'en 2014, puis CPF rév. 2.1</a:t>
                </a:r>
              </a:p>
              <a:p>
                <a:pPr algn="l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UE à 27 (sans le Royaume-Uni)</a:t>
                </a:r>
              </a:p>
            </c:rich>
          </c:tx>
          <c:layout>
            <c:manualLayout>
              <c:xMode val="edge"/>
              <c:yMode val="edge"/>
              <c:x val="2.2691952238364572E-2"/>
              <c:y val="0.896290909090909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00"/>
          <c:min val="-3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 Md €</a:t>
                </a:r>
              </a:p>
            </c:rich>
          </c:tx>
          <c:layout>
            <c:manualLayout>
              <c:xMode val="edge"/>
              <c:yMode val="edge"/>
              <c:x val="3.2863849765258218E-2"/>
              <c:y val="0.3776232879980911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,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8598208"/>
        <c:crosses val="autoZero"/>
        <c:crossBetween val="between"/>
        <c:majorUnit val="3000"/>
        <c:minorUnit val="1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91869678262048"/>
          <c:y val="0.81454545454545457"/>
          <c:w val="0.7190930711125898"/>
          <c:h val="7.99999999999999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't1'!#REF!</c:v>
          </c:tx>
          <c:spPr>
            <a:solidFill>
              <a:srgbClr val="FF0000"/>
            </a:solidFill>
            <a:ln w="3175">
              <a:solidFill>
                <a:srgbClr val="FF0000"/>
              </a:solidFill>
              <a:prstDash val="solid"/>
            </a:ln>
          </c:spPr>
          <c:invertIfNegative val="0"/>
          <c:val>
            <c:numRef>
              <c:f>'\\bur-file-ac01-1.ad.national.agri\AC\Users\JEANNE~1.GAB\AppData\Local\Temp\ISOP - OSIRIS\2014\09 - septembre 2014\[publication ISOP 2014 09.xls]DEP'!#REF!</c:f>
              <c:numCache>
                <c:formatCode>General</c:formatCode>
                <c:ptCount val="8"/>
                <c:pt idx="0">
                  <c:v>2953.9052080000001</c:v>
                </c:pt>
                <c:pt idx="1">
                  <c:v>-818.40558899999996</c:v>
                </c:pt>
                <c:pt idx="2">
                  <c:v>2759.1397099999999</c:v>
                </c:pt>
                <c:pt idx="3">
                  <c:v>-469.73697099999981</c:v>
                </c:pt>
                <c:pt idx="4">
                  <c:v>2259.7694969999998</c:v>
                </c:pt>
                <c:pt idx="5">
                  <c:v>-1351.929112</c:v>
                </c:pt>
                <c:pt idx="6">
                  <c:v>2281.564089</c:v>
                </c:pt>
                <c:pt idx="7">
                  <c:v>-2771.6706549999999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'\\bur-file-ac01-1.ad.national.agri\AC\Users\JEANNE~1.GAB\AppData\Local\Temp\ISOP - OSIRIS\2014\09 - septembre 2014\[publication ISOP 2014 09.xls]DEP'!#REF!</c15:sqref>
                        </c15:formulaRef>
                      </c:ext>
                    </c:extLst>
                    <c:strCache>
                      <c:ptCount val="8"/>
                      <c:pt idx="0">
                        <c:v>UE</c:v>
                      </c:pt>
                      <c:pt idx="1">
                        <c:v>PT</c:v>
                      </c:pt>
                      <c:pt idx="2">
                        <c:v>UE</c:v>
                      </c:pt>
                      <c:pt idx="3">
                        <c:v>PT</c:v>
                      </c:pt>
                      <c:pt idx="4">
                        <c:v>UE</c:v>
                      </c:pt>
                      <c:pt idx="5">
                        <c:v>PT</c:v>
                      </c:pt>
                      <c:pt idx="6">
                        <c:v>UE</c:v>
                      </c:pt>
                      <c:pt idx="7">
                        <c:v>PT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BC9-40A9-AACB-702BAC04D7A6}"/>
            </c:ext>
          </c:extLst>
        </c:ser>
        <c:ser>
          <c:idx val="1"/>
          <c:order val="1"/>
          <c:tx>
            <c:v>'t1'!#REF!</c:v>
          </c:tx>
          <c:spPr>
            <a:solidFill>
              <a:srgbClr val="99CC00"/>
            </a:solidFill>
            <a:ln w="3175">
              <a:solidFill>
                <a:srgbClr val="99CC00"/>
              </a:solidFill>
              <a:prstDash val="solid"/>
            </a:ln>
          </c:spPr>
          <c:invertIfNegative val="0"/>
          <c:val>
            <c:numRef>
              <c:f>'\\bur-file-ac01-1.ad.national.agri\AC\Users\JEANNE~1.GAB\AppData\Local\Temp\ISOP - OSIRIS\2014\09 - septembre 2014\[publication ISOP 2014 09.xls]DEP'!#REF!</c:f>
              <c:numCache>
                <c:formatCode>General</c:formatCode>
                <c:ptCount val="8"/>
                <c:pt idx="0">
                  <c:v>-455.24968000000013</c:v>
                </c:pt>
                <c:pt idx="1">
                  <c:v>4519.8765619999995</c:v>
                </c:pt>
                <c:pt idx="2">
                  <c:v>-873.62957200000028</c:v>
                </c:pt>
                <c:pt idx="3">
                  <c:v>5377.8238679999995</c:v>
                </c:pt>
                <c:pt idx="4">
                  <c:v>-1704.7221170000003</c:v>
                </c:pt>
                <c:pt idx="5">
                  <c:v>5536.3939700000001</c:v>
                </c:pt>
                <c:pt idx="6">
                  <c:v>-2341.4358899999997</c:v>
                </c:pt>
                <c:pt idx="7">
                  <c:v>6495.2230950000003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'\\bur-file-ac01-1.ad.national.agri\AC\Users\JEANNE~1.GAB\AppData\Local\Temp\ISOP - OSIRIS\2014\09 - septembre 2014\[publication ISOP 2014 09.xls]DEP'!#REF!</c15:sqref>
                        </c15:formulaRef>
                      </c:ext>
                    </c:extLst>
                    <c:strCache>
                      <c:ptCount val="8"/>
                      <c:pt idx="0">
                        <c:v>UE</c:v>
                      </c:pt>
                      <c:pt idx="1">
                        <c:v>PT</c:v>
                      </c:pt>
                      <c:pt idx="2">
                        <c:v>UE</c:v>
                      </c:pt>
                      <c:pt idx="3">
                        <c:v>PT</c:v>
                      </c:pt>
                      <c:pt idx="4">
                        <c:v>UE</c:v>
                      </c:pt>
                      <c:pt idx="5">
                        <c:v>PT</c:v>
                      </c:pt>
                      <c:pt idx="6">
                        <c:v>UE</c:v>
                      </c:pt>
                      <c:pt idx="7">
                        <c:v>PT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7BC9-40A9-AACB-702BAC04D7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964268256"/>
        <c:axId val="1"/>
      </c:barChart>
      <c:catAx>
        <c:axId val="196426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7000"/>
          <c:min val="-3000"/>
        </c:scaling>
        <c:delete val="0"/>
        <c:axPos val="l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Unité : million d'euros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64268256"/>
        <c:crosses val="autoZero"/>
        <c:crossBetween val="between"/>
        <c:majorUnit val="1000"/>
        <c:minorUnit val="500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chart" Target="../charts/chart30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4.xml"/><Relationship Id="rId2" Type="http://schemas.openxmlformats.org/officeDocument/2006/relationships/chart" Target="../charts/chart63.xml"/><Relationship Id="rId1" Type="http://schemas.openxmlformats.org/officeDocument/2006/relationships/chart" Target="../charts/chart62.xml"/></Relationships>
</file>

<file path=xl/drawings/_rels/drawing9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2.xml"/><Relationship Id="rId3" Type="http://schemas.openxmlformats.org/officeDocument/2006/relationships/chart" Target="../charts/chart67.xml"/><Relationship Id="rId7" Type="http://schemas.openxmlformats.org/officeDocument/2006/relationships/chart" Target="../charts/chart71.xml"/><Relationship Id="rId2" Type="http://schemas.openxmlformats.org/officeDocument/2006/relationships/chart" Target="../charts/chart66.xml"/><Relationship Id="rId1" Type="http://schemas.openxmlformats.org/officeDocument/2006/relationships/chart" Target="../charts/chart65.xml"/><Relationship Id="rId6" Type="http://schemas.openxmlformats.org/officeDocument/2006/relationships/chart" Target="../charts/chart70.xml"/><Relationship Id="rId11" Type="http://schemas.openxmlformats.org/officeDocument/2006/relationships/chart" Target="../charts/chart75.xml"/><Relationship Id="rId5" Type="http://schemas.openxmlformats.org/officeDocument/2006/relationships/chart" Target="../charts/chart69.xml"/><Relationship Id="rId10" Type="http://schemas.openxmlformats.org/officeDocument/2006/relationships/chart" Target="../charts/chart74.xml"/><Relationship Id="rId4" Type="http://schemas.openxmlformats.org/officeDocument/2006/relationships/chart" Target="../charts/chart68.xml"/><Relationship Id="rId9" Type="http://schemas.openxmlformats.org/officeDocument/2006/relationships/chart" Target="../charts/chart73.xml"/></Relationships>
</file>

<file path=xl/drawings/_rels/drawing9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3.xml"/><Relationship Id="rId3" Type="http://schemas.openxmlformats.org/officeDocument/2006/relationships/chart" Target="../charts/chart78.xml"/><Relationship Id="rId7" Type="http://schemas.openxmlformats.org/officeDocument/2006/relationships/chart" Target="../charts/chart82.xml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6" Type="http://schemas.openxmlformats.org/officeDocument/2006/relationships/chart" Target="../charts/chart81.xml"/><Relationship Id="rId11" Type="http://schemas.openxmlformats.org/officeDocument/2006/relationships/chart" Target="../charts/chart86.xml"/><Relationship Id="rId5" Type="http://schemas.openxmlformats.org/officeDocument/2006/relationships/chart" Target="../charts/chart80.xml"/><Relationship Id="rId10" Type="http://schemas.openxmlformats.org/officeDocument/2006/relationships/chart" Target="../charts/chart85.xml"/><Relationship Id="rId4" Type="http://schemas.openxmlformats.org/officeDocument/2006/relationships/chart" Target="../charts/chart79.xml"/><Relationship Id="rId9" Type="http://schemas.openxmlformats.org/officeDocument/2006/relationships/chart" Target="../charts/chart84.xml"/></Relationships>
</file>

<file path=xl/drawings/_rels/drawing9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4.xml"/><Relationship Id="rId3" Type="http://schemas.openxmlformats.org/officeDocument/2006/relationships/chart" Target="../charts/chart89.xml"/><Relationship Id="rId7" Type="http://schemas.openxmlformats.org/officeDocument/2006/relationships/chart" Target="../charts/chart93.xml"/><Relationship Id="rId2" Type="http://schemas.openxmlformats.org/officeDocument/2006/relationships/chart" Target="../charts/chart88.xml"/><Relationship Id="rId1" Type="http://schemas.openxmlformats.org/officeDocument/2006/relationships/chart" Target="../charts/chart87.xml"/><Relationship Id="rId6" Type="http://schemas.openxmlformats.org/officeDocument/2006/relationships/chart" Target="../charts/chart92.xml"/><Relationship Id="rId11" Type="http://schemas.openxmlformats.org/officeDocument/2006/relationships/chart" Target="../charts/chart97.xml"/><Relationship Id="rId5" Type="http://schemas.openxmlformats.org/officeDocument/2006/relationships/chart" Target="../charts/chart91.xml"/><Relationship Id="rId10" Type="http://schemas.openxmlformats.org/officeDocument/2006/relationships/chart" Target="../charts/chart96.xml"/><Relationship Id="rId4" Type="http://schemas.openxmlformats.org/officeDocument/2006/relationships/chart" Target="../charts/chart90.xml"/><Relationship Id="rId9" Type="http://schemas.openxmlformats.org/officeDocument/2006/relationships/chart" Target="../charts/chart95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10</xdr:row>
      <xdr:rowOff>9525</xdr:rowOff>
    </xdr:from>
    <xdr:to>
      <xdr:col>11</xdr:col>
      <xdr:colOff>342900</xdr:colOff>
      <xdr:row>34</xdr:row>
      <xdr:rowOff>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514350</xdr:colOff>
      <xdr:row>35</xdr:row>
      <xdr:rowOff>76200</xdr:rowOff>
    </xdr:from>
    <xdr:to>
      <xdr:col>12</xdr:col>
      <xdr:colOff>104770</xdr:colOff>
      <xdr:row>59</xdr:row>
      <xdr:rowOff>9520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0.05774</cdr:x>
      <cdr:y>0.94617</cdr:y>
    </cdr:from>
    <cdr:to>
      <cdr:x>0.26779</cdr:x>
      <cdr:y>0.99096</cdr:y>
    </cdr:to>
    <cdr:sp macro="" textlink="">
      <cdr:nvSpPr>
        <cdr:cNvPr id="235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87" y="3505773"/>
          <a:ext cx="964367" cy="1659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9144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0.02471</cdr:x>
      <cdr:y>0.90754</cdr:y>
    </cdr:from>
    <cdr:to>
      <cdr:x>0.21252</cdr:x>
      <cdr:y>0.97567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42871" y="3552820"/>
          <a:ext cx="10858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36000" tIns="36000" rIns="36000" bIns="36000" rtlCol="0"/>
        <a:lstStyle xmlns:a="http://schemas.openxmlformats.org/drawingml/2006/main"/>
        <a:p xmlns:a="http://schemas.openxmlformats.org/drawingml/2006/main"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Source : Agreste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10</xdr:row>
      <xdr:rowOff>9525</xdr:rowOff>
    </xdr:from>
    <xdr:to>
      <xdr:col>11</xdr:col>
      <xdr:colOff>342900</xdr:colOff>
      <xdr:row>34</xdr:row>
      <xdr:rowOff>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514350</xdr:colOff>
      <xdr:row>35</xdr:row>
      <xdr:rowOff>76200</xdr:rowOff>
    </xdr:from>
    <xdr:to>
      <xdr:col>12</xdr:col>
      <xdr:colOff>104775</xdr:colOff>
      <xdr:row>59</xdr:row>
      <xdr:rowOff>9525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0.05774</cdr:x>
      <cdr:y>0.94617</cdr:y>
    </cdr:from>
    <cdr:to>
      <cdr:x>0.22905</cdr:x>
      <cdr:y>0.98898</cdr:y>
    </cdr:to>
    <cdr:sp macro="" textlink="">
      <cdr:nvSpPr>
        <cdr:cNvPr id="235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5034" y="3667994"/>
          <a:ext cx="964367" cy="1659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9144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0.02471</cdr:x>
      <cdr:y>0.90754</cdr:y>
    </cdr:from>
    <cdr:to>
      <cdr:x>0.21252</cdr:x>
      <cdr:y>0.97567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42871" y="3552820"/>
          <a:ext cx="10858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36000" tIns="36000" rIns="36000" bIns="36000" rtlCol="0"/>
        <a:lstStyle xmlns:a="http://schemas.openxmlformats.org/drawingml/2006/main"/>
        <a:p xmlns:a="http://schemas.openxmlformats.org/drawingml/2006/main"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Source : Agreste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10</xdr:row>
      <xdr:rowOff>9525</xdr:rowOff>
    </xdr:from>
    <xdr:to>
      <xdr:col>11</xdr:col>
      <xdr:colOff>342900</xdr:colOff>
      <xdr:row>34</xdr:row>
      <xdr:rowOff>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514350</xdr:colOff>
      <xdr:row>35</xdr:row>
      <xdr:rowOff>76200</xdr:rowOff>
    </xdr:from>
    <xdr:to>
      <xdr:col>12</xdr:col>
      <xdr:colOff>104775</xdr:colOff>
      <xdr:row>59</xdr:row>
      <xdr:rowOff>9525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0.05774</cdr:x>
      <cdr:y>0.94617</cdr:y>
    </cdr:from>
    <cdr:to>
      <cdr:x>0.22905</cdr:x>
      <cdr:y>0.98898</cdr:y>
    </cdr:to>
    <cdr:sp macro="" textlink="">
      <cdr:nvSpPr>
        <cdr:cNvPr id="235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5034" y="3667994"/>
          <a:ext cx="964367" cy="1659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9144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0.02471</cdr:x>
      <cdr:y>0.90754</cdr:y>
    </cdr:from>
    <cdr:to>
      <cdr:x>0.21252</cdr:x>
      <cdr:y>0.97567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42871" y="3552820"/>
          <a:ext cx="10858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36000" tIns="36000" rIns="36000" bIns="36000" rtlCol="0"/>
        <a:lstStyle xmlns:a="http://schemas.openxmlformats.org/drawingml/2006/main"/>
        <a:p xmlns:a="http://schemas.openxmlformats.org/drawingml/2006/main"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Source : Agreste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10</xdr:row>
      <xdr:rowOff>9525</xdr:rowOff>
    </xdr:from>
    <xdr:to>
      <xdr:col>11</xdr:col>
      <xdr:colOff>342900</xdr:colOff>
      <xdr:row>34</xdr:row>
      <xdr:rowOff>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514350</xdr:colOff>
      <xdr:row>35</xdr:row>
      <xdr:rowOff>76200</xdr:rowOff>
    </xdr:from>
    <xdr:to>
      <xdr:col>12</xdr:col>
      <xdr:colOff>104775</xdr:colOff>
      <xdr:row>59</xdr:row>
      <xdr:rowOff>9525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0.05774</cdr:x>
      <cdr:y>0.94617</cdr:y>
    </cdr:from>
    <cdr:to>
      <cdr:x>0.22905</cdr:x>
      <cdr:y>0.98898</cdr:y>
    </cdr:to>
    <cdr:sp macro="" textlink="">
      <cdr:nvSpPr>
        <cdr:cNvPr id="235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5034" y="3667994"/>
          <a:ext cx="964367" cy="1659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9144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0.02471</cdr:x>
      <cdr:y>0.90754</cdr:y>
    </cdr:from>
    <cdr:to>
      <cdr:x>0.21252</cdr:x>
      <cdr:y>0.97567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42871" y="3552820"/>
          <a:ext cx="10858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36000" tIns="36000" rIns="36000" bIns="36000" rtlCol="0"/>
        <a:lstStyle xmlns:a="http://schemas.openxmlformats.org/drawingml/2006/main"/>
        <a:p xmlns:a="http://schemas.openxmlformats.org/drawingml/2006/main"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Source : Agreste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10</xdr:row>
      <xdr:rowOff>9525</xdr:rowOff>
    </xdr:from>
    <xdr:to>
      <xdr:col>11</xdr:col>
      <xdr:colOff>342900</xdr:colOff>
      <xdr:row>34</xdr:row>
      <xdr:rowOff>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514350</xdr:colOff>
      <xdr:row>35</xdr:row>
      <xdr:rowOff>76200</xdr:rowOff>
    </xdr:from>
    <xdr:to>
      <xdr:col>12</xdr:col>
      <xdr:colOff>104775</xdr:colOff>
      <xdr:row>59</xdr:row>
      <xdr:rowOff>9525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0.05774</cdr:x>
      <cdr:y>0.94617</cdr:y>
    </cdr:from>
    <cdr:to>
      <cdr:x>0.22905</cdr:x>
      <cdr:y>0.98898</cdr:y>
    </cdr:to>
    <cdr:sp macro="" textlink="">
      <cdr:nvSpPr>
        <cdr:cNvPr id="235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5034" y="3667994"/>
          <a:ext cx="964367" cy="1659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9144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0.02471</cdr:x>
      <cdr:y>0.90754</cdr:y>
    </cdr:from>
    <cdr:to>
      <cdr:x>0.21252</cdr:x>
      <cdr:y>0.97567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42871" y="3552820"/>
          <a:ext cx="10858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36000" tIns="36000" rIns="36000" bIns="36000" rtlCol="0"/>
        <a:lstStyle xmlns:a="http://schemas.openxmlformats.org/drawingml/2006/main"/>
        <a:p xmlns:a="http://schemas.openxmlformats.org/drawingml/2006/main"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Source : Agreste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4</xdr:col>
      <xdr:colOff>742950</xdr:colOff>
      <xdr:row>20</xdr:row>
      <xdr:rowOff>133350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44599DED-7055-41AB-8A9B-9ECDB42C08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5</xdr:col>
      <xdr:colOff>590550</xdr:colOff>
      <xdr:row>20</xdr:row>
      <xdr:rowOff>95250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5D83379-B4C5-4ABC-B13C-CDFF46F1A7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5</xdr:col>
      <xdr:colOff>647700</xdr:colOff>
      <xdr:row>20</xdr:row>
      <xdr:rowOff>152400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2B5AFB95-2E10-4C5B-9E0A-CE142D561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5</xdr:col>
      <xdr:colOff>1152525</xdr:colOff>
      <xdr:row>30</xdr:row>
      <xdr:rowOff>9525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9D72CF0-EFD6-46E7-BEA3-F7E76A96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14" t="7834" r="4146" b="9677"/>
        <a:stretch>
          <a:fillRect/>
        </a:stretch>
      </xdr:blipFill>
      <xdr:spPr bwMode="auto">
        <a:xfrm>
          <a:off x="762000" y="1066800"/>
          <a:ext cx="4200525" cy="389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9525</xdr:rowOff>
    </xdr:from>
    <xdr:to>
      <xdr:col>9</xdr:col>
      <xdr:colOff>190500</xdr:colOff>
      <xdr:row>27</xdr:row>
      <xdr:rowOff>142875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0.01818</cdr:x>
      <cdr:y>0.93688</cdr:y>
    </cdr:from>
    <cdr:to>
      <cdr:x>0.27711</cdr:x>
      <cdr:y>0.98521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99" y="3007329"/>
          <a:ext cx="1102439" cy="1551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0</xdr:rowOff>
    </xdr:from>
    <xdr:to>
      <xdr:col>9</xdr:col>
      <xdr:colOff>190500</xdr:colOff>
      <xdr:row>28</xdr:row>
      <xdr:rowOff>9525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0.07421</cdr:x>
      <cdr:y>0.01745</cdr:y>
    </cdr:from>
    <cdr:to>
      <cdr:x>0.20971</cdr:x>
      <cdr:y>0.10171</cdr:y>
    </cdr:to>
    <cdr:pic>
      <cdr:nvPicPr>
        <cdr:cNvPr id="6145" name="Picture 1">
          <a:extLst xmlns:a="http://schemas.openxmlformats.org/drawingml/2006/main">
            <a:ext uri="{FF2B5EF4-FFF2-40B4-BE49-F238E27FC236}">
              <a16:creationId xmlns:a16="http://schemas.microsoft.com/office/drawing/2014/main" id="{6EB5338A-253F-42AF-BDBA-FE4EB13047ED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44929" y="70974"/>
          <a:ext cx="629831" cy="342700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</cdr:x>
      <cdr:y>0.94625</cdr:y>
    </cdr:from>
    <cdr:to>
      <cdr:x>0</cdr:x>
      <cdr:y>0.94649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567" y="3715326"/>
          <a:ext cx="1181158" cy="2661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9525</xdr:rowOff>
    </xdr:from>
    <xdr:to>
      <xdr:col>9</xdr:col>
      <xdr:colOff>238125</xdr:colOff>
      <xdr:row>29</xdr:row>
      <xdr:rowOff>142875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0.00782</cdr:x>
      <cdr:y>0.93901</cdr:y>
    </cdr:from>
    <cdr:to>
      <cdr:x>0.40164</cdr:x>
      <cdr:y>0.99123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262" y="3058872"/>
          <a:ext cx="1372912" cy="1701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11</xdr:row>
      <xdr:rowOff>0</xdr:rowOff>
    </xdr:from>
    <xdr:to>
      <xdr:col>8</xdr:col>
      <xdr:colOff>190500</xdr:colOff>
      <xdr:row>31</xdr:row>
      <xdr:rowOff>0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0.55566</cdr:x>
      <cdr:y>0.92059</cdr:y>
    </cdr:from>
    <cdr:to>
      <cdr:x>0.97079</cdr:x>
      <cdr:y>0.98267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55234" y="2981326"/>
          <a:ext cx="1759565" cy="2010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La Dépêche Le Petit Meunier</a:t>
          </a:r>
        </a:p>
      </cdr:txBody>
    </cdr:sp>
  </cdr:relSizeAnchor>
  <cdr:relSizeAnchor xmlns:cdr="http://schemas.openxmlformats.org/drawingml/2006/chartDrawing">
    <cdr:from>
      <cdr:x>0.01184</cdr:x>
      <cdr:y>0.07066</cdr:y>
    </cdr:from>
    <cdr:to>
      <cdr:x>0.17017</cdr:x>
      <cdr:y>0.12587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186" y="221162"/>
          <a:ext cx="753913" cy="1788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Euro/tonne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9</xdr:row>
      <xdr:rowOff>9525</xdr:rowOff>
    </xdr:from>
    <xdr:to>
      <xdr:col>12</xdr:col>
      <xdr:colOff>200025</xdr:colOff>
      <xdr:row>32</xdr:row>
      <xdr:rowOff>28575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0.02364</cdr:x>
      <cdr:y>0.94533</cdr:y>
    </cdr:from>
    <cdr:to>
      <cdr:x>0.29405</cdr:x>
      <cdr:y>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7394" y="3322575"/>
          <a:ext cx="1228587" cy="1921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  <cdr:relSizeAnchor xmlns:cdr="http://schemas.openxmlformats.org/drawingml/2006/chartDrawing">
    <cdr:from>
      <cdr:x>0.02664</cdr:x>
      <cdr:y>0.04348</cdr:y>
    </cdr:from>
    <cdr:to>
      <cdr:x>0.20717</cdr:x>
      <cdr:y>0.11811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82" y="190490"/>
          <a:ext cx="968106" cy="32699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Colza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152399</xdr:rowOff>
    </xdr:from>
    <xdr:to>
      <xdr:col>11</xdr:col>
      <xdr:colOff>219075</xdr:colOff>
      <xdr:row>29</xdr:row>
      <xdr:rowOff>38099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0.00635</cdr:x>
      <cdr:y>0.93293</cdr:y>
    </cdr:from>
    <cdr:to>
      <cdr:x>0.27823</cdr:x>
      <cdr:y>0.98831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727390"/>
          <a:ext cx="2122927" cy="2191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</a:t>
          </a: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: Agreste</a:t>
          </a:r>
        </a:p>
      </cdr:txBody>
    </cdr:sp>
  </cdr:relSizeAnchor>
  <cdr:relSizeAnchor xmlns:cdr="http://schemas.openxmlformats.org/drawingml/2006/chartDrawing">
    <cdr:from>
      <cdr:x>0.04471</cdr:x>
      <cdr:y>0.02778</cdr:y>
    </cdr:from>
    <cdr:to>
      <cdr:x>0.25882</cdr:x>
      <cdr:y>0.1358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0975" y="85725"/>
          <a:ext cx="866775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 b="1">
              <a:latin typeface="Arial" panose="020B0604020202020204" pitchFamily="34" charset="0"/>
              <a:cs typeface="Arial" panose="020B0604020202020204" pitchFamily="34" charset="0"/>
            </a:rPr>
            <a:t>Tournesol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9</xdr:row>
      <xdr:rowOff>9525</xdr:rowOff>
    </xdr:from>
    <xdr:to>
      <xdr:col>11</xdr:col>
      <xdr:colOff>371474</xdr:colOff>
      <xdr:row>32</xdr:row>
      <xdr:rowOff>38100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0.00611</cdr:x>
      <cdr:y>0.93316</cdr:y>
    </cdr:from>
    <cdr:to>
      <cdr:x>0.2701</cdr:x>
      <cdr:y>0.98807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727390"/>
          <a:ext cx="2063208" cy="2191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  <cdr:relSizeAnchor xmlns:cdr="http://schemas.openxmlformats.org/drawingml/2006/chartDrawing">
    <cdr:from>
      <cdr:x>0.02558</cdr:x>
      <cdr:y>0.04783</cdr:y>
    </cdr:from>
    <cdr:to>
      <cdr:x>0.36939</cdr:x>
      <cdr:y>0.11837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04031" y="193156"/>
          <a:ext cx="1398335" cy="2848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fr-FR" sz="900" b="1">
              <a:latin typeface="Arial" panose="020B0604020202020204" pitchFamily="34" charset="0"/>
              <a:cs typeface="Arial" panose="020B0604020202020204" pitchFamily="34" charset="0"/>
            </a:rPr>
            <a:t>Betterave industrielle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10</xdr:row>
      <xdr:rowOff>19050</xdr:rowOff>
    </xdr:from>
    <xdr:to>
      <xdr:col>12</xdr:col>
      <xdr:colOff>161925</xdr:colOff>
      <xdr:row>30</xdr:row>
      <xdr:rowOff>47625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0.92968</cdr:y>
    </cdr:from>
    <cdr:to>
      <cdr:x>0.98988</cdr:x>
      <cdr:y>1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3037334"/>
          <a:ext cx="5591174" cy="2297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fr-FR" sz="85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La Dépêche</a:t>
          </a:r>
        </a:p>
      </cdr:txBody>
    </cdr:sp>
  </cdr:relSizeAnchor>
  <cdr:relSizeAnchor xmlns:cdr="http://schemas.openxmlformats.org/drawingml/2006/chartDrawing">
    <cdr:from>
      <cdr:x>0.01387</cdr:x>
      <cdr:y>0.01953</cdr:y>
    </cdr:from>
    <cdr:to>
      <cdr:x>0.25404</cdr:x>
      <cdr:y>0.06759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693" y="62158"/>
          <a:ext cx="819091" cy="1597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Euro/tonne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11</xdr:row>
      <xdr:rowOff>85725</xdr:rowOff>
    </xdr:from>
    <xdr:to>
      <xdr:col>13</xdr:col>
      <xdr:colOff>38100</xdr:colOff>
      <xdr:row>28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0.01683</cdr:x>
      <cdr:y>0.92171</cdr:y>
    </cdr:from>
    <cdr:to>
      <cdr:x>0.28125</cdr:x>
      <cdr:y>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674" y="2466975"/>
          <a:ext cx="104775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12</xdr:row>
      <xdr:rowOff>9525</xdr:rowOff>
    </xdr:from>
    <xdr:to>
      <xdr:col>11</xdr:col>
      <xdr:colOff>247650</xdr:colOff>
      <xdr:row>28</xdr:row>
      <xdr:rowOff>104775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11</xdr:row>
      <xdr:rowOff>133350</xdr:rowOff>
    </xdr:from>
    <xdr:to>
      <xdr:col>11</xdr:col>
      <xdr:colOff>247650</xdr:colOff>
      <xdr:row>28</xdr:row>
      <xdr:rowOff>66675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74519</xdr:colOff>
      <xdr:row>13</xdr:row>
      <xdr:rowOff>24653</xdr:rowOff>
    </xdr:from>
    <xdr:to>
      <xdr:col>15</xdr:col>
      <xdr:colOff>217394</xdr:colOff>
      <xdr:row>38</xdr:row>
      <xdr:rowOff>113180</xdr:rowOff>
    </xdr:to>
    <xdr:graphicFrame macro="">
      <xdr:nvGraphicFramePr>
        <xdr:cNvPr id="2" name="Graphique 1026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0.25839</cdr:x>
      <cdr:y>0.0356</cdr:y>
    </cdr:from>
    <cdr:to>
      <cdr:x>0.77866</cdr:x>
      <cdr:y>0.08592</cdr:y>
    </cdr:to>
    <cdr:sp macro="" textlink="">
      <cdr:nvSpPr>
        <cdr:cNvPr id="38913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96175" y="150679"/>
          <a:ext cx="4184537" cy="20587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Prix des fruits frais</a:t>
          </a: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</xdr:colOff>
      <xdr:row>16</xdr:row>
      <xdr:rowOff>104780</xdr:rowOff>
    </xdr:from>
    <xdr:to>
      <xdr:col>7</xdr:col>
      <xdr:colOff>266700</xdr:colOff>
      <xdr:row>38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0.00588</cdr:x>
      <cdr:y>0.93187</cdr:y>
    </cdr:from>
    <cdr:to>
      <cdr:x>0.19369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778" y="3346271"/>
          <a:ext cx="855089" cy="2446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36000" tIns="36000" rIns="36000" bIns="36000" rtlCol="0"/>
        <a:lstStyle xmlns:a="http://schemas.openxmlformats.org/drawingml/2006/main"/>
        <a:p xmlns:a="http://schemas.openxmlformats.org/drawingml/2006/main"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Source : Agreste</a:t>
          </a: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371480</xdr:colOff>
      <xdr:row>7</xdr:row>
      <xdr:rowOff>190501</xdr:rowOff>
    </xdr:from>
    <xdr:to>
      <xdr:col>18</xdr:col>
      <xdr:colOff>200025</xdr:colOff>
      <xdr:row>24</xdr:row>
      <xdr:rowOff>76201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0.02471</cdr:x>
      <cdr:y>0.90754</cdr:y>
    </cdr:from>
    <cdr:to>
      <cdr:x>0.21252</cdr:x>
      <cdr:y>0.97567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42871" y="3552820"/>
          <a:ext cx="10858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36000" tIns="36000" rIns="36000" bIns="36000" rtlCol="0"/>
        <a:lstStyle xmlns:a="http://schemas.openxmlformats.org/drawingml/2006/main"/>
        <a:p xmlns:a="http://schemas.openxmlformats.org/drawingml/2006/main">
          <a:r>
            <a:rPr lang="fr-FR" sz="800">
              <a:latin typeface="Arial" panose="020B0604020202020204" pitchFamily="34" charset="0"/>
              <a:cs typeface="Arial" panose="020B0604020202020204" pitchFamily="34" charset="0"/>
            </a:rPr>
            <a:t>Source : Agreste</a:t>
          </a: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1943100</xdr:colOff>
      <xdr:row>10</xdr:row>
      <xdr:rowOff>123825</xdr:rowOff>
    </xdr:from>
    <xdr:to>
      <xdr:col>9</xdr:col>
      <xdr:colOff>76200</xdr:colOff>
      <xdr:row>12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>
          <a:spLocks noChangeArrowheads="1"/>
        </xdr:cNvSpPr>
      </xdr:nvSpPr>
      <xdr:spPr bwMode="auto">
        <a:xfrm>
          <a:off x="7858125" y="1333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742950</xdr:colOff>
      <xdr:row>5</xdr:row>
      <xdr:rowOff>171450</xdr:rowOff>
    </xdr:from>
    <xdr:to>
      <xdr:col>11</xdr:col>
      <xdr:colOff>133350</xdr:colOff>
      <xdr:row>29</xdr:row>
      <xdr:rowOff>57150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</xdr:colOff>
      <xdr:row>12</xdr:row>
      <xdr:rowOff>38099</xdr:rowOff>
    </xdr:from>
    <xdr:to>
      <xdr:col>12</xdr:col>
      <xdr:colOff>161925</xdr:colOff>
      <xdr:row>33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32</xdr:row>
      <xdr:rowOff>0</xdr:rowOff>
    </xdr:from>
    <xdr:to>
      <xdr:col>14</xdr:col>
      <xdr:colOff>523875</xdr:colOff>
      <xdr:row>32</xdr:row>
      <xdr:rowOff>0</xdr:rowOff>
    </xdr:to>
    <xdr:graphicFrame macro="">
      <xdr:nvGraphicFramePr>
        <xdr:cNvPr id="2" name="Graphique 6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13</xdr:row>
      <xdr:rowOff>28575</xdr:rowOff>
    </xdr:from>
    <xdr:to>
      <xdr:col>10</xdr:col>
      <xdr:colOff>390525</xdr:colOff>
      <xdr:row>29</xdr:row>
      <xdr:rowOff>123825</xdr:rowOff>
    </xdr:to>
    <xdr:graphicFrame macro="">
      <xdr:nvGraphicFramePr>
        <xdr:cNvPr id="3" name="Graphique 10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10</xdr:row>
      <xdr:rowOff>28575</xdr:rowOff>
    </xdr:from>
    <xdr:to>
      <xdr:col>5</xdr:col>
      <xdr:colOff>457200</xdr:colOff>
      <xdr:row>26</xdr:row>
      <xdr:rowOff>142875</xdr:rowOff>
    </xdr:to>
    <xdr:graphicFrame macro="">
      <xdr:nvGraphicFramePr>
        <xdr:cNvPr id="2" name="Graphique 12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0.55128</cdr:x>
      <cdr:y>0.44186</cdr:y>
    </cdr:from>
    <cdr:to>
      <cdr:x>0.56153</cdr:x>
      <cdr:y>0.47539</cdr:y>
    </cdr:to>
    <cdr:sp macro="" textlink="">
      <cdr:nvSpPr>
        <cdr:cNvPr id="25601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61076" y="1202670"/>
          <a:ext cx="42006" cy="91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525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10</xdr:row>
      <xdr:rowOff>28575</xdr:rowOff>
    </xdr:from>
    <xdr:to>
      <xdr:col>5</xdr:col>
      <xdr:colOff>457200</xdr:colOff>
      <xdr:row>26</xdr:row>
      <xdr:rowOff>142875</xdr:rowOff>
    </xdr:to>
    <xdr:graphicFrame macro="">
      <xdr:nvGraphicFramePr>
        <xdr:cNvPr id="2" name="Graphique 12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0.55128</cdr:x>
      <cdr:y>0.44186</cdr:y>
    </cdr:from>
    <cdr:to>
      <cdr:x>0.56153</cdr:x>
      <cdr:y>0.47539</cdr:y>
    </cdr:to>
    <cdr:sp macro="" textlink="">
      <cdr:nvSpPr>
        <cdr:cNvPr id="25601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61076" y="1202670"/>
          <a:ext cx="42006" cy="91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525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38100</xdr:rowOff>
    </xdr:from>
    <xdr:to>
      <xdr:col>6</xdr:col>
      <xdr:colOff>409575</xdr:colOff>
      <xdr:row>29</xdr:row>
      <xdr:rowOff>9525</xdr:rowOff>
    </xdr:to>
    <xdr:graphicFrame macro="">
      <xdr:nvGraphicFramePr>
        <xdr:cNvPr id="2" name="Graphique 14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</xdr:colOff>
      <xdr:row>8</xdr:row>
      <xdr:rowOff>180974</xdr:rowOff>
    </xdr:from>
    <xdr:to>
      <xdr:col>5</xdr:col>
      <xdr:colOff>371475</xdr:colOff>
      <xdr:row>24</xdr:row>
      <xdr:rowOff>161925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38098</xdr:colOff>
      <xdr:row>7</xdr:row>
      <xdr:rowOff>180975</xdr:rowOff>
    </xdr:from>
    <xdr:to>
      <xdr:col>6</xdr:col>
      <xdr:colOff>447674</xdr:colOff>
      <xdr:row>24</xdr:row>
      <xdr:rowOff>14287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10</xdr:row>
      <xdr:rowOff>38100</xdr:rowOff>
    </xdr:from>
    <xdr:to>
      <xdr:col>6</xdr:col>
      <xdr:colOff>95251</xdr:colOff>
      <xdr:row>23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0.28358</cdr:y>
    </cdr:from>
    <cdr:to>
      <cdr:x>0.13971</cdr:x>
      <cdr:y>0.57836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723900"/>
          <a:ext cx="542924" cy="752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>
            <a:solidFill>
              <a:srgbClr val="0000FF"/>
            </a:solidFill>
          </a:endParaRP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11</xdr:row>
      <xdr:rowOff>9525</xdr:rowOff>
    </xdr:from>
    <xdr:to>
      <xdr:col>8</xdr:col>
      <xdr:colOff>95250</xdr:colOff>
      <xdr:row>25</xdr:row>
      <xdr:rowOff>85725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209549</xdr:colOff>
      <xdr:row>9</xdr:row>
      <xdr:rowOff>38102</xdr:rowOff>
    </xdr:from>
    <xdr:to>
      <xdr:col>7</xdr:col>
      <xdr:colOff>561974</xdr:colOff>
      <xdr:row>25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12</xdr:row>
      <xdr:rowOff>85725</xdr:rowOff>
    </xdr:from>
    <xdr:to>
      <xdr:col>6</xdr:col>
      <xdr:colOff>114300</xdr:colOff>
      <xdr:row>29</xdr:row>
      <xdr:rowOff>14287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142875</xdr:rowOff>
    </xdr:from>
    <xdr:to>
      <xdr:col>5</xdr:col>
      <xdr:colOff>704850</xdr:colOff>
      <xdr:row>26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790574</xdr:colOff>
      <xdr:row>10</xdr:row>
      <xdr:rowOff>180974</xdr:rowOff>
    </xdr:from>
    <xdr:to>
      <xdr:col>7</xdr:col>
      <xdr:colOff>390524</xdr:colOff>
      <xdr:row>28</xdr:row>
      <xdr:rowOff>171450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7</xdr:row>
      <xdr:rowOff>114300</xdr:rowOff>
    </xdr:from>
    <xdr:to>
      <xdr:col>6</xdr:col>
      <xdr:colOff>647699</xdr:colOff>
      <xdr:row>22</xdr:row>
      <xdr:rowOff>161925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114300</xdr:rowOff>
    </xdr:from>
    <xdr:to>
      <xdr:col>12</xdr:col>
      <xdr:colOff>581025</xdr:colOff>
      <xdr:row>18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4</xdr:row>
      <xdr:rowOff>142875</xdr:rowOff>
    </xdr:from>
    <xdr:to>
      <xdr:col>15</xdr:col>
      <xdr:colOff>295275</xdr:colOff>
      <xdr:row>18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0.83019</cdr:y>
    </cdr:from>
    <cdr:to>
      <cdr:x>0.24148</cdr:x>
      <cdr:y>0.99623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2095494"/>
          <a:ext cx="805034" cy="419106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fr-FR" sz="800">
              <a:solidFill>
                <a:sysClr val="windowText" lastClr="000000"/>
              </a:solidFill>
            </a:rPr>
            <a:t>Source : RNM-FranceAgriMer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371475</xdr:colOff>
      <xdr:row>4</xdr:row>
      <xdr:rowOff>79376</xdr:rowOff>
    </xdr:from>
    <xdr:to>
      <xdr:col>12</xdr:col>
      <xdr:colOff>723900</xdr:colOff>
      <xdr:row>18</xdr:row>
      <xdr:rowOff>44450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905F1EFF-F320-4A52-9EC0-DFDAA4848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9526</xdr:colOff>
      <xdr:row>5</xdr:row>
      <xdr:rowOff>171450</xdr:rowOff>
    </xdr:from>
    <xdr:to>
      <xdr:col>13</xdr:col>
      <xdr:colOff>85726</xdr:colOff>
      <xdr:row>20</xdr:row>
      <xdr:rowOff>71437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0.01399</cdr:x>
      <cdr:y>0.8941</cdr:y>
    </cdr:from>
    <cdr:to>
      <cdr:x>0.30392</cdr:x>
      <cdr:y>0.98611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54368" y="2465469"/>
          <a:ext cx="1126731" cy="2537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fr-FR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Source : </a:t>
          </a:r>
          <a:r>
            <a:rPr lang="fr-FR" sz="8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Agreste</a:t>
          </a:r>
        </a:p>
      </cdr:txBody>
    </cdr:sp>
  </cdr:relSizeAnchor>
</c:userShapes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9526</xdr:colOff>
      <xdr:row>5</xdr:row>
      <xdr:rowOff>28575</xdr:rowOff>
    </xdr:from>
    <xdr:to>
      <xdr:col>14</xdr:col>
      <xdr:colOff>514350</xdr:colOff>
      <xdr:row>19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0.00915</cdr:x>
      <cdr:y>0.86738</cdr:y>
    </cdr:from>
    <cdr:to>
      <cdr:x>0.46736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80" y="2296776"/>
          <a:ext cx="1671594" cy="3511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**Tec</a:t>
          </a:r>
          <a:r>
            <a:rPr lang="fr-FR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:tonne-équivalent-carcasse</a:t>
          </a:r>
          <a:br>
            <a:rPr lang="fr-FR" sz="8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</a:br>
          <a:r>
            <a:rPr lang="fr-FR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Source</a:t>
          </a:r>
          <a:r>
            <a:rPr lang="fr-FR" sz="800">
              <a:solidFill>
                <a:sysClr val="windowText" lastClr="000000"/>
              </a:solidFill>
            </a:rPr>
            <a:t> : DGDDI</a:t>
          </a:r>
        </a:p>
        <a:p xmlns:a="http://schemas.openxmlformats.org/drawingml/2006/main">
          <a:endParaRPr lang="fr-FR" sz="8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9525</xdr:rowOff>
    </xdr:from>
    <xdr:to>
      <xdr:col>12</xdr:col>
      <xdr:colOff>200025</xdr:colOff>
      <xdr:row>19</xdr:row>
      <xdr:rowOff>9525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71</xdr:row>
      <xdr:rowOff>0</xdr:rowOff>
    </xdr:from>
    <xdr:to>
      <xdr:col>17</xdr:col>
      <xdr:colOff>57150</xdr:colOff>
      <xdr:row>92</xdr:row>
      <xdr:rowOff>0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1466850</xdr:colOff>
      <xdr:row>65</xdr:row>
      <xdr:rowOff>133350</xdr:rowOff>
    </xdr:from>
    <xdr:to>
      <xdr:col>4</xdr:col>
      <xdr:colOff>304800</xdr:colOff>
      <xdr:row>86</xdr:row>
      <xdr:rowOff>0</xdr:rowOff>
    </xdr:to>
    <xdr:graphicFrame macro="">
      <xdr:nvGraphicFramePr>
        <xdr:cNvPr id="3" name="Chart 8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9525</xdr:colOff>
      <xdr:row>5</xdr:row>
      <xdr:rowOff>76200</xdr:rowOff>
    </xdr:from>
    <xdr:to>
      <xdr:col>16</xdr:col>
      <xdr:colOff>19050</xdr:colOff>
      <xdr:row>21</xdr:row>
      <xdr:rowOff>142876</xdr:rowOff>
    </xdr:to>
    <xdr:graphicFrame macro="">
      <xdr:nvGraphicFramePr>
        <xdr:cNvPr id="4" name="Chart 8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0.0129</cdr:x>
      <cdr:y>0.91693</cdr:y>
    </cdr:from>
    <cdr:to>
      <cdr:x>0.97741</cdr:x>
      <cdr:y>1</cdr:y>
    </cdr:to>
    <cdr:sp macro="" textlink="">
      <cdr:nvSpPr>
        <cdr:cNvPr id="3788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826" y="3117963"/>
          <a:ext cx="4474074" cy="282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  <a:r>
            <a:rPr lang="fr-FR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Modèle ITAVI/SSP/CNPO V2, production intensive des élevages professionnels</a:t>
          </a:r>
          <a:endParaRPr lang="fr-FR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0.0129</cdr:x>
      <cdr:y>0.91693</cdr:y>
    </cdr:from>
    <cdr:to>
      <cdr:x>0.97741</cdr:x>
      <cdr:y>1</cdr:y>
    </cdr:to>
    <cdr:sp macro="" textlink="">
      <cdr:nvSpPr>
        <cdr:cNvPr id="3788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826" y="3117963"/>
          <a:ext cx="4474074" cy="282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  <a:r>
            <a:rPr lang="fr-FR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Modèle ITAVI/SSP/CNPO V2, production intensive des élevages professionnels</a:t>
          </a:r>
          <a:endParaRPr lang="fr-FR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0.03262</cdr:x>
      <cdr:y>0.89153</cdr:y>
    </cdr:from>
    <cdr:to>
      <cdr:x>0.99713</cdr:x>
      <cdr:y>0.98925</cdr:y>
    </cdr:to>
    <cdr:sp macro="" textlink="">
      <cdr:nvSpPr>
        <cdr:cNvPr id="3788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452" y="2369232"/>
          <a:ext cx="3206248" cy="2596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  <a:r>
            <a:rPr lang="fr-FR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Modèle ITAVI/SSP/CNPO V2 - production des élevages professionnels</a:t>
          </a:r>
          <a:endParaRPr lang="fr-FR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13</xdr:row>
      <xdr:rowOff>161925</xdr:rowOff>
    </xdr:from>
    <xdr:to>
      <xdr:col>7</xdr:col>
      <xdr:colOff>619125</xdr:colOff>
      <xdr:row>30</xdr:row>
      <xdr:rowOff>85725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12</xdr:col>
      <xdr:colOff>733425</xdr:colOff>
      <xdr:row>18</xdr:row>
      <xdr:rowOff>35144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B67A3F2-8F15-4255-8DC3-53D55D5E95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0.02622</cdr:x>
      <cdr:y>0.88415</cdr:y>
    </cdr:from>
    <cdr:to>
      <cdr:x>0.99511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39097" y="2669627"/>
          <a:ext cx="5140373" cy="3497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>
            <a:lnSpc>
              <a:spcPts val="800"/>
            </a:lnSpc>
          </a:pPr>
          <a:r>
            <a:rPr lang="fr-FR" sz="800" b="0"/>
            <a:t>Sources : Insee  (Ippap), </a:t>
          </a:r>
          <a:r>
            <a:rPr lang="fr-FR" sz="800" b="0" baseline="0"/>
            <a:t>Idele (Ipampa Lait de vache, indicateur de marge Ipampa sur coût total (MILC))</a:t>
          </a:r>
          <a:r>
            <a:rPr lang="fr-FR" sz="8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les séries MILC et Ipampa issues de l'Idele sont en base 100 en 2020, celle de l'Insee sur l'Ippap en base 100 en 2020</a:t>
          </a:r>
          <a:r>
            <a:rPr lang="fr-FR" sz="800"/>
            <a:t> </a:t>
          </a:r>
        </a:p>
        <a:p xmlns:a="http://schemas.openxmlformats.org/drawingml/2006/main">
          <a:pPr>
            <a:lnSpc>
              <a:spcPts val="800"/>
            </a:lnSpc>
          </a:pPr>
          <a:endParaRPr lang="fr-FR" sz="900" b="0" baseline="0"/>
        </a:p>
      </cdr:txBody>
    </cdr:sp>
  </cdr:relSizeAnchor>
</c:userShapes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133350</xdr:rowOff>
    </xdr:from>
    <xdr:to>
      <xdr:col>10</xdr:col>
      <xdr:colOff>9525</xdr:colOff>
      <xdr:row>20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1114425</xdr:colOff>
      <xdr:row>16</xdr:row>
      <xdr:rowOff>114300</xdr:rowOff>
    </xdr:from>
    <xdr:to>
      <xdr:col>6</xdr:col>
      <xdr:colOff>561975</xdr:colOff>
      <xdr:row>34</xdr:row>
      <xdr:rowOff>0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SpPr>
          <a:spLocks noChangeShapeType="1"/>
        </xdr:cNvSpPr>
      </xdr:nvSpPr>
      <xdr:spPr bwMode="auto">
        <a:xfrm>
          <a:off x="27336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0.69491</cdr:x>
      <cdr:y>0.12954</cdr:y>
    </cdr:from>
    <cdr:to>
      <cdr:x>0.69491</cdr:x>
      <cdr:y>0.15412</cdr:y>
    </cdr:to>
    <cdr:sp macro="" textlink="">
      <cdr:nvSpPr>
        <cdr:cNvPr id="372739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12839" y="98184"/>
          <a:ext cx="0" cy="1802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0.72732</cdr:x>
      <cdr:y>0.12954</cdr:y>
    </cdr:from>
    <cdr:to>
      <cdr:x>0.72732</cdr:x>
      <cdr:y>0.15412</cdr:y>
    </cdr:to>
    <cdr:sp macro="" textlink="">
      <cdr:nvSpPr>
        <cdr:cNvPr id="372740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6611" y="98184"/>
          <a:ext cx="0" cy="1802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0.75973</cdr:x>
      <cdr:y>0.12954</cdr:y>
    </cdr:from>
    <cdr:to>
      <cdr:x>0.75995</cdr:x>
      <cdr:y>0.15412</cdr:y>
    </cdr:to>
    <cdr:sp macro="" textlink="">
      <cdr:nvSpPr>
        <cdr:cNvPr id="372741" name="Line 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0383" y="98184"/>
          <a:ext cx="159" cy="1802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0.79758</cdr:x>
      <cdr:y>0.12954</cdr:y>
    </cdr:from>
    <cdr:to>
      <cdr:x>0.79824</cdr:x>
      <cdr:y>0.15412</cdr:y>
    </cdr:to>
    <cdr:sp macro="" textlink="">
      <cdr:nvSpPr>
        <cdr:cNvPr id="372742" name="Line 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88143" y="98184"/>
          <a:ext cx="479" cy="1802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0.70622</cdr:x>
      <cdr:y>0.46911</cdr:y>
    </cdr:from>
    <cdr:to>
      <cdr:x>0.7208</cdr:x>
      <cdr:y>0.6538</cdr:y>
    </cdr:to>
    <cdr:sp macro="" textlink="">
      <cdr:nvSpPr>
        <cdr:cNvPr id="372743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1135" y="347232"/>
          <a:ext cx="10689" cy="1354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2015</a:t>
          </a:r>
        </a:p>
      </cdr:txBody>
    </cdr:sp>
  </cdr:relSizeAnchor>
  <cdr:relSizeAnchor xmlns:cdr="http://schemas.openxmlformats.org/drawingml/2006/chartDrawing">
    <cdr:from>
      <cdr:x>0.73842</cdr:x>
      <cdr:y>0.46911</cdr:y>
    </cdr:from>
    <cdr:to>
      <cdr:x>0.75321</cdr:x>
      <cdr:y>0.6538</cdr:y>
    </cdr:to>
    <cdr:sp macro="" textlink="">
      <cdr:nvSpPr>
        <cdr:cNvPr id="372744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747" y="347232"/>
          <a:ext cx="10849" cy="1354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2016</a:t>
          </a:r>
        </a:p>
      </cdr:txBody>
    </cdr:sp>
  </cdr:relSizeAnchor>
  <cdr:relSizeAnchor xmlns:cdr="http://schemas.openxmlformats.org/drawingml/2006/chartDrawing">
    <cdr:from>
      <cdr:x>0.77126</cdr:x>
      <cdr:y>0.46911</cdr:y>
    </cdr:from>
    <cdr:to>
      <cdr:x>0.78627</cdr:x>
      <cdr:y>0.6538</cdr:y>
    </cdr:to>
    <cdr:sp macro="" textlink="">
      <cdr:nvSpPr>
        <cdr:cNvPr id="37274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8839" y="347232"/>
          <a:ext cx="11008" cy="1354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2017</a:t>
          </a:r>
        </a:p>
      </cdr:txBody>
    </cdr:sp>
  </cdr:relSizeAnchor>
  <cdr:relSizeAnchor xmlns:cdr="http://schemas.openxmlformats.org/drawingml/2006/chartDrawing">
    <cdr:from>
      <cdr:x>0.67337</cdr:x>
      <cdr:y>0.46911</cdr:y>
    </cdr:from>
    <cdr:to>
      <cdr:x>0.68817</cdr:x>
      <cdr:y>0.6538</cdr:y>
    </cdr:to>
    <cdr:sp macro="" textlink="">
      <cdr:nvSpPr>
        <cdr:cNvPr id="372746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7044" y="347232"/>
          <a:ext cx="10849" cy="1354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2014</a:t>
          </a:r>
        </a:p>
      </cdr:txBody>
    </cdr:sp>
  </cdr:relSizeAnchor>
</c:userShapes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11</xdr:col>
      <xdr:colOff>733425</xdr:colOff>
      <xdr:row>20</xdr:row>
      <xdr:rowOff>133350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0E44228C-0043-4F2D-B4C4-B5CB14A0F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10</xdr:col>
      <xdr:colOff>466725</xdr:colOff>
      <xdr:row>24</xdr:row>
      <xdr:rowOff>9525</xdr:rowOff>
    </xdr:to>
    <xdr:graphicFrame macro="">
      <xdr:nvGraphicFramePr>
        <xdr:cNvPr id="3" name="Graphique 3">
          <a:extLst>
            <a:ext uri="{FF2B5EF4-FFF2-40B4-BE49-F238E27FC236}">
              <a16:creationId xmlns:a16="http://schemas.microsoft.com/office/drawing/2014/main" id="{AA9B23EC-CF8C-4F8F-ADBA-3C26C2D22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7</xdr:col>
      <xdr:colOff>495300</xdr:colOff>
      <xdr:row>47</xdr:row>
      <xdr:rowOff>85725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F220FF14-5DBD-4A71-9036-019A5D9D4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0.01139</cdr:x>
      <cdr:y>0.85302</cdr:y>
    </cdr:from>
    <cdr:to>
      <cdr:x>0.93615</cdr:x>
      <cdr:y>0.99054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65204" y="3526232"/>
          <a:ext cx="5161381" cy="5695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800" b="0" i="0" u="none" strike="noStrike">
              <a:effectLst/>
              <a:latin typeface="Marianne" panose="02000000000000000000" pitchFamily="50" charset="0"/>
              <a:ea typeface="+mn-ea"/>
              <a:cs typeface="+mn-cs"/>
            </a:rPr>
            <a:t>Note : Données provisoires, estimations réalisées en novembre 2025. Pour les campagnes 2022-2023, 2023-2024 et 2024-2025, une correction de la non-réponse a été effectuée par le SSP, et pourra être ensuite révisée. Les autres campagnes sont complètes.</a:t>
          </a:r>
          <a:endParaRPr lang="fr-FR" sz="800">
            <a:latin typeface="Marianne" panose="02000000000000000000" pitchFamily="50" charset="0"/>
          </a:endParaRPr>
        </a:p>
      </cdr:txBody>
    </cdr:sp>
  </cdr:relSizeAnchor>
</c:userShapes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10</xdr:col>
      <xdr:colOff>142875</xdr:colOff>
      <xdr:row>20</xdr:row>
      <xdr:rowOff>85725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14FA7B0-C4E6-49C5-8A99-F2063B8E66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9</xdr:row>
      <xdr:rowOff>142875</xdr:rowOff>
    </xdr:from>
    <xdr:to>
      <xdr:col>11</xdr:col>
      <xdr:colOff>76200</xdr:colOff>
      <xdr:row>26</xdr:row>
      <xdr:rowOff>0</xdr:rowOff>
    </xdr:to>
    <xdr:graphicFrame macro="">
      <xdr:nvGraphicFramePr>
        <xdr:cNvPr id="2" name="Graphique 5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graphicFrame macro="">
      <xdr:nvGraphicFramePr>
        <xdr:cNvPr id="3" name="Graphique 9">
          <a:extLst>
            <a:ext uri="{FF2B5EF4-FFF2-40B4-BE49-F238E27FC236}">
              <a16:creationId xmlns:a16="http://schemas.microsoft.com/office/drawing/2014/main" id="{00000000-0008-0000-5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graphicFrame macro="">
      <xdr:nvGraphicFramePr>
        <xdr:cNvPr id="4" name="Graphique 10">
          <a:extLst>
            <a:ext uri="{FF2B5EF4-FFF2-40B4-BE49-F238E27FC236}">
              <a16:creationId xmlns:a16="http://schemas.microsoft.com/office/drawing/2014/main" id="{00000000-0008-0000-5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2" name="Graphique 5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3" name="Graphique 9">
          <a:extLst>
            <a:ext uri="{FF2B5EF4-FFF2-40B4-BE49-F238E27FC236}">
              <a16:creationId xmlns:a16="http://schemas.microsoft.com/office/drawing/2014/main" id="{00000000-0008-0000-5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21</xdr:col>
      <xdr:colOff>171450</xdr:colOff>
      <xdr:row>3</xdr:row>
      <xdr:rowOff>0</xdr:rowOff>
    </xdr:to>
    <xdr:graphicFrame macro="">
      <xdr:nvGraphicFramePr>
        <xdr:cNvPr id="4" name="Graphique 10">
          <a:extLst>
            <a:ext uri="{FF2B5EF4-FFF2-40B4-BE49-F238E27FC236}">
              <a16:creationId xmlns:a16="http://schemas.microsoft.com/office/drawing/2014/main" id="{00000000-0008-0000-5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21</xdr:col>
      <xdr:colOff>152400</xdr:colOff>
      <xdr:row>3</xdr:row>
      <xdr:rowOff>0</xdr:rowOff>
    </xdr:to>
    <xdr:graphicFrame macro="">
      <xdr:nvGraphicFramePr>
        <xdr:cNvPr id="5" name="Graphique 11">
          <a:extLst>
            <a:ext uri="{FF2B5EF4-FFF2-40B4-BE49-F238E27FC236}">
              <a16:creationId xmlns:a16="http://schemas.microsoft.com/office/drawing/2014/main" id="{00000000-0008-0000-5F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5F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7" name="Graphique 9">
          <a:extLst>
            <a:ext uri="{FF2B5EF4-FFF2-40B4-BE49-F238E27FC236}">
              <a16:creationId xmlns:a16="http://schemas.microsoft.com/office/drawing/2014/main" id="{00000000-0008-0000-5F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21</xdr:col>
      <xdr:colOff>171450</xdr:colOff>
      <xdr:row>3</xdr:row>
      <xdr:rowOff>0</xdr:rowOff>
    </xdr:to>
    <xdr:graphicFrame macro="">
      <xdr:nvGraphicFramePr>
        <xdr:cNvPr id="8" name="Graphique 10">
          <a:extLst>
            <a:ext uri="{FF2B5EF4-FFF2-40B4-BE49-F238E27FC236}">
              <a16:creationId xmlns:a16="http://schemas.microsoft.com/office/drawing/2014/main" id="{00000000-0008-0000-5F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21</xdr:col>
      <xdr:colOff>152400</xdr:colOff>
      <xdr:row>3</xdr:row>
      <xdr:rowOff>0</xdr:rowOff>
    </xdr:to>
    <xdr:graphicFrame macro="">
      <xdr:nvGraphicFramePr>
        <xdr:cNvPr id="9" name="Graphique 11">
          <a:extLst>
            <a:ext uri="{FF2B5EF4-FFF2-40B4-BE49-F238E27FC236}">
              <a16:creationId xmlns:a16="http://schemas.microsoft.com/office/drawing/2014/main" id="{00000000-0008-0000-5F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graphicFrame macro="">
      <xdr:nvGraphicFramePr>
        <xdr:cNvPr id="10" name="Graphique 5">
          <a:extLst>
            <a:ext uri="{FF2B5EF4-FFF2-40B4-BE49-F238E27FC236}">
              <a16:creationId xmlns:a16="http://schemas.microsoft.com/office/drawing/2014/main" id="{00000000-0008-0000-5F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57150</xdr:colOff>
      <xdr:row>9</xdr:row>
      <xdr:rowOff>95250</xdr:rowOff>
    </xdr:from>
    <xdr:to>
      <xdr:col>12</xdr:col>
      <xdr:colOff>76200</xdr:colOff>
      <xdr:row>26</xdr:row>
      <xdr:rowOff>57150</xdr:rowOff>
    </xdr:to>
    <xdr:graphicFrame macro="">
      <xdr:nvGraphicFramePr>
        <xdr:cNvPr id="11" name="Graphique 9">
          <a:extLst>
            <a:ext uri="{FF2B5EF4-FFF2-40B4-BE49-F238E27FC236}">
              <a16:creationId xmlns:a16="http://schemas.microsoft.com/office/drawing/2014/main" id="{00000000-0008-0000-5F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0000000-0008-0000-5F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0.09401</cdr:x>
      <cdr:y>0.61219</cdr:y>
    </cdr:from>
    <cdr:to>
      <cdr:x>0.12672</cdr:x>
      <cdr:y>0.68529</cdr:y>
    </cdr:to>
    <cdr:sp macro="" textlink="">
      <cdr:nvSpPr>
        <cdr:cNvPr id="20111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4632" y="1670860"/>
          <a:ext cx="132741" cy="1991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0</a:t>
          </a:r>
        </a:p>
      </cdr:txBody>
    </cdr:sp>
  </cdr:relSizeAnchor>
</c:userShapes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0.45323</cdr:x>
      <cdr:y>0.64727</cdr:y>
    </cdr:from>
    <cdr:to>
      <cdr:x>0.60811</cdr:x>
      <cdr:y>0.66097</cdr:y>
    </cdr:to>
    <cdr:sp macro="" textlink="">
      <cdr:nvSpPr>
        <cdr:cNvPr id="20131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5586" y="477899"/>
          <a:ext cx="113595" cy="1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50" b="0" i="0" u="none" strike="noStrike" baseline="0">
              <a:solidFill>
                <a:srgbClr val="000000"/>
              </a:solidFill>
              <a:latin typeface="Arial"/>
              <a:cs typeface="Arial"/>
            </a:rPr>
            <a:t>0</a:t>
          </a:r>
        </a:p>
      </cdr:txBody>
    </cdr:sp>
  </cdr:relSizeAnchor>
</c:userShapes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2" name="Graphique 5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3" name="Graphique 9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4" name="Graphique 10">
          <a:extLst>
            <a:ext uri="{FF2B5EF4-FFF2-40B4-BE49-F238E27FC236}">
              <a16:creationId xmlns:a16="http://schemas.microsoft.com/office/drawing/2014/main" id="{00000000-0008-0000-6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5" name="Graphique 11">
          <a:extLst>
            <a:ext uri="{FF2B5EF4-FFF2-40B4-BE49-F238E27FC236}">
              <a16:creationId xmlns:a16="http://schemas.microsoft.com/office/drawing/2014/main" id="{00000000-0008-0000-6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6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7" name="Graphique 9">
          <a:extLst>
            <a:ext uri="{FF2B5EF4-FFF2-40B4-BE49-F238E27FC236}">
              <a16:creationId xmlns:a16="http://schemas.microsoft.com/office/drawing/2014/main" id="{00000000-0008-0000-6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8" name="Graphique 10">
          <a:extLst>
            <a:ext uri="{FF2B5EF4-FFF2-40B4-BE49-F238E27FC236}">
              <a16:creationId xmlns:a16="http://schemas.microsoft.com/office/drawing/2014/main" id="{00000000-0008-0000-6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17</xdr:col>
      <xdr:colOff>0</xdr:colOff>
      <xdr:row>3</xdr:row>
      <xdr:rowOff>0</xdr:rowOff>
    </xdr:to>
    <xdr:graphicFrame macro="">
      <xdr:nvGraphicFramePr>
        <xdr:cNvPr id="9" name="Graphique 11">
          <a:extLst>
            <a:ext uri="{FF2B5EF4-FFF2-40B4-BE49-F238E27FC236}">
              <a16:creationId xmlns:a16="http://schemas.microsoft.com/office/drawing/2014/main" id="{00000000-0008-0000-6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graphicFrame macro="">
      <xdr:nvGraphicFramePr>
        <xdr:cNvPr id="10" name="Graphique 5">
          <a:extLst>
            <a:ext uri="{FF2B5EF4-FFF2-40B4-BE49-F238E27FC236}">
              <a16:creationId xmlns:a16="http://schemas.microsoft.com/office/drawing/2014/main" id="{00000000-0008-0000-6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0000000-0008-0000-6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0</xdr:colOff>
      <xdr:row>9</xdr:row>
      <xdr:rowOff>0</xdr:rowOff>
    </xdr:from>
    <xdr:to>
      <xdr:col>12</xdr:col>
      <xdr:colOff>47625</xdr:colOff>
      <xdr:row>25</xdr:row>
      <xdr:rowOff>133350</xdr:rowOff>
    </xdr:to>
    <xdr:graphicFrame macro="">
      <xdr:nvGraphicFramePr>
        <xdr:cNvPr id="13" name="Graphique 10">
          <a:extLst>
            <a:ext uri="{FF2B5EF4-FFF2-40B4-BE49-F238E27FC236}">
              <a16:creationId xmlns:a16="http://schemas.microsoft.com/office/drawing/2014/main" id="{5BD2B7C0-3E73-47CF-B3FF-92CDA8BE3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0.45323</cdr:x>
      <cdr:y>0.64727</cdr:y>
    </cdr:from>
    <cdr:to>
      <cdr:x>0.60811</cdr:x>
      <cdr:y>0.66097</cdr:y>
    </cdr:to>
    <cdr:sp macro="" textlink="">
      <cdr:nvSpPr>
        <cdr:cNvPr id="20398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5586" y="477899"/>
          <a:ext cx="113595" cy="1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50" b="0" i="0" u="none" strike="noStrike" baseline="0">
              <a:solidFill>
                <a:srgbClr val="000000"/>
              </a:solidFill>
              <a:latin typeface="Arial"/>
              <a:cs typeface="Arial"/>
            </a:rPr>
            <a:t>0</a:t>
          </a:r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18</xdr:col>
      <xdr:colOff>0</xdr:colOff>
      <xdr:row>3</xdr:row>
      <xdr:rowOff>0</xdr:rowOff>
    </xdr:to>
    <xdr:graphicFrame macro="">
      <xdr:nvGraphicFramePr>
        <xdr:cNvPr id="2" name="Graphique 5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18</xdr:col>
      <xdr:colOff>0</xdr:colOff>
      <xdr:row>3</xdr:row>
      <xdr:rowOff>0</xdr:rowOff>
    </xdr:to>
    <xdr:graphicFrame macro="">
      <xdr:nvGraphicFramePr>
        <xdr:cNvPr id="3" name="Graphique 9">
          <a:extLst>
            <a:ext uri="{FF2B5EF4-FFF2-40B4-BE49-F238E27FC236}">
              <a16:creationId xmlns:a16="http://schemas.microsoft.com/office/drawing/2014/main" id="{00000000-0008-0000-6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0</xdr:colOff>
      <xdr:row>3</xdr:row>
      <xdr:rowOff>0</xdr:rowOff>
    </xdr:from>
    <xdr:to>
      <xdr:col>18</xdr:col>
      <xdr:colOff>0</xdr:colOff>
      <xdr:row>3</xdr:row>
      <xdr:rowOff>0</xdr:rowOff>
    </xdr:to>
    <xdr:graphicFrame macro="">
      <xdr:nvGraphicFramePr>
        <xdr:cNvPr id="4" name="Graphique 10">
          <a:extLst>
            <a:ext uri="{FF2B5EF4-FFF2-40B4-BE49-F238E27FC236}">
              <a16:creationId xmlns:a16="http://schemas.microsoft.com/office/drawing/2014/main" id="{00000000-0008-0000-6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0</xdr:colOff>
      <xdr:row>3</xdr:row>
      <xdr:rowOff>0</xdr:rowOff>
    </xdr:from>
    <xdr:to>
      <xdr:col>18</xdr:col>
      <xdr:colOff>0</xdr:colOff>
      <xdr:row>3</xdr:row>
      <xdr:rowOff>0</xdr:rowOff>
    </xdr:to>
    <xdr:graphicFrame macro="">
      <xdr:nvGraphicFramePr>
        <xdr:cNvPr id="5" name="Graphique 11">
          <a:extLst>
            <a:ext uri="{FF2B5EF4-FFF2-40B4-BE49-F238E27FC236}">
              <a16:creationId xmlns:a16="http://schemas.microsoft.com/office/drawing/2014/main" id="{00000000-0008-0000-6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18</xdr:col>
      <xdr:colOff>0</xdr:colOff>
      <xdr:row>3</xdr:row>
      <xdr:rowOff>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6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3</xdr:row>
      <xdr:rowOff>0</xdr:rowOff>
    </xdr:from>
    <xdr:to>
      <xdr:col>18</xdr:col>
      <xdr:colOff>0</xdr:colOff>
      <xdr:row>3</xdr:row>
      <xdr:rowOff>0</xdr:rowOff>
    </xdr:to>
    <xdr:graphicFrame macro="">
      <xdr:nvGraphicFramePr>
        <xdr:cNvPr id="7" name="Graphique 9">
          <a:extLst>
            <a:ext uri="{FF2B5EF4-FFF2-40B4-BE49-F238E27FC236}">
              <a16:creationId xmlns:a16="http://schemas.microsoft.com/office/drawing/2014/main" id="{00000000-0008-0000-6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0</xdr:colOff>
      <xdr:row>3</xdr:row>
      <xdr:rowOff>0</xdr:rowOff>
    </xdr:from>
    <xdr:to>
      <xdr:col>18</xdr:col>
      <xdr:colOff>0</xdr:colOff>
      <xdr:row>3</xdr:row>
      <xdr:rowOff>0</xdr:rowOff>
    </xdr:to>
    <xdr:graphicFrame macro="">
      <xdr:nvGraphicFramePr>
        <xdr:cNvPr id="8" name="Graphique 10">
          <a:extLst>
            <a:ext uri="{FF2B5EF4-FFF2-40B4-BE49-F238E27FC236}">
              <a16:creationId xmlns:a16="http://schemas.microsoft.com/office/drawing/2014/main" id="{00000000-0008-0000-6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0</xdr:colOff>
      <xdr:row>3</xdr:row>
      <xdr:rowOff>0</xdr:rowOff>
    </xdr:from>
    <xdr:to>
      <xdr:col>18</xdr:col>
      <xdr:colOff>0</xdr:colOff>
      <xdr:row>3</xdr:row>
      <xdr:rowOff>0</xdr:rowOff>
    </xdr:to>
    <xdr:graphicFrame macro="">
      <xdr:nvGraphicFramePr>
        <xdr:cNvPr id="9" name="Graphique 11">
          <a:extLst>
            <a:ext uri="{FF2B5EF4-FFF2-40B4-BE49-F238E27FC236}">
              <a16:creationId xmlns:a16="http://schemas.microsoft.com/office/drawing/2014/main" id="{00000000-0008-0000-6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9</xdr:row>
      <xdr:rowOff>0</xdr:rowOff>
    </xdr:from>
    <xdr:to>
      <xdr:col>17</xdr:col>
      <xdr:colOff>0</xdr:colOff>
      <xdr:row>9</xdr:row>
      <xdr:rowOff>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00000000-0008-0000-6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17</xdr:col>
      <xdr:colOff>0</xdr:colOff>
      <xdr:row>9</xdr:row>
      <xdr:rowOff>0</xdr:rowOff>
    </xdr:from>
    <xdr:to>
      <xdr:col>17</xdr:col>
      <xdr:colOff>0</xdr:colOff>
      <xdr:row>9</xdr:row>
      <xdr:rowOff>0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6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38100</xdr:colOff>
      <xdr:row>11</xdr:row>
      <xdr:rowOff>47625</xdr:rowOff>
    </xdr:from>
    <xdr:to>
      <xdr:col>12</xdr:col>
      <xdr:colOff>66675</xdr:colOff>
      <xdr:row>27</xdr:row>
      <xdr:rowOff>76200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0000000-0008-0000-6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6300-000003000000}"/>
            </a:ext>
          </a:extLst>
        </xdr:cNvPr>
        <xdr:cNvSpPr>
          <a:spLocks noChangeShapeType="1"/>
        </xdr:cNvSpPr>
      </xdr:nvSpPr>
      <xdr:spPr bwMode="auto">
        <a:xfrm>
          <a:off x="14954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0.69491</cdr:x>
      <cdr:y>0.12954</cdr:y>
    </cdr:from>
    <cdr:to>
      <cdr:x>0.69491</cdr:x>
      <cdr:y>0.15412</cdr:y>
    </cdr:to>
    <cdr:sp macro="" textlink="">
      <cdr:nvSpPr>
        <cdr:cNvPr id="372739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12839" y="98184"/>
          <a:ext cx="0" cy="1802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0.72732</cdr:x>
      <cdr:y>0.12954</cdr:y>
    </cdr:from>
    <cdr:to>
      <cdr:x>0.72732</cdr:x>
      <cdr:y>0.15412</cdr:y>
    </cdr:to>
    <cdr:sp macro="" textlink="">
      <cdr:nvSpPr>
        <cdr:cNvPr id="372740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6611" y="98184"/>
          <a:ext cx="0" cy="1802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0.75973</cdr:x>
      <cdr:y>0.12954</cdr:y>
    </cdr:from>
    <cdr:to>
      <cdr:x>0.75995</cdr:x>
      <cdr:y>0.15412</cdr:y>
    </cdr:to>
    <cdr:sp macro="" textlink="">
      <cdr:nvSpPr>
        <cdr:cNvPr id="372741" name="Line 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0383" y="98184"/>
          <a:ext cx="159" cy="1802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0.79758</cdr:x>
      <cdr:y>0.12954</cdr:y>
    </cdr:from>
    <cdr:to>
      <cdr:x>0.79824</cdr:x>
      <cdr:y>0.15412</cdr:y>
    </cdr:to>
    <cdr:sp macro="" textlink="">
      <cdr:nvSpPr>
        <cdr:cNvPr id="372742" name="Line 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88143" y="98184"/>
          <a:ext cx="479" cy="1802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0.70622</cdr:x>
      <cdr:y>0.46911</cdr:y>
    </cdr:from>
    <cdr:to>
      <cdr:x>0.7208</cdr:x>
      <cdr:y>0.6538</cdr:y>
    </cdr:to>
    <cdr:sp macro="" textlink="">
      <cdr:nvSpPr>
        <cdr:cNvPr id="372743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1135" y="347232"/>
          <a:ext cx="10689" cy="1354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2015</a:t>
          </a:r>
        </a:p>
      </cdr:txBody>
    </cdr:sp>
  </cdr:relSizeAnchor>
  <cdr:relSizeAnchor xmlns:cdr="http://schemas.openxmlformats.org/drawingml/2006/chartDrawing">
    <cdr:from>
      <cdr:x>0.73842</cdr:x>
      <cdr:y>0.46911</cdr:y>
    </cdr:from>
    <cdr:to>
      <cdr:x>0.75321</cdr:x>
      <cdr:y>0.6538</cdr:y>
    </cdr:to>
    <cdr:sp macro="" textlink="">
      <cdr:nvSpPr>
        <cdr:cNvPr id="372744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747" y="347232"/>
          <a:ext cx="10849" cy="1354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2016</a:t>
          </a:r>
        </a:p>
      </cdr:txBody>
    </cdr:sp>
  </cdr:relSizeAnchor>
  <cdr:relSizeAnchor xmlns:cdr="http://schemas.openxmlformats.org/drawingml/2006/chartDrawing">
    <cdr:from>
      <cdr:x>0.77126</cdr:x>
      <cdr:y>0.46911</cdr:y>
    </cdr:from>
    <cdr:to>
      <cdr:x>0.78627</cdr:x>
      <cdr:y>0.6538</cdr:y>
    </cdr:to>
    <cdr:sp macro="" textlink="">
      <cdr:nvSpPr>
        <cdr:cNvPr id="37274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8839" y="347232"/>
          <a:ext cx="11008" cy="1354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2017</a:t>
          </a:r>
        </a:p>
      </cdr:txBody>
    </cdr:sp>
  </cdr:relSizeAnchor>
  <cdr:relSizeAnchor xmlns:cdr="http://schemas.openxmlformats.org/drawingml/2006/chartDrawing">
    <cdr:from>
      <cdr:x>0.67337</cdr:x>
      <cdr:y>0.46911</cdr:y>
    </cdr:from>
    <cdr:to>
      <cdr:x>0.68817</cdr:x>
      <cdr:y>0.6538</cdr:y>
    </cdr:to>
    <cdr:sp macro="" textlink="">
      <cdr:nvSpPr>
        <cdr:cNvPr id="372746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7044" y="347232"/>
          <a:ext cx="10849" cy="1354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2014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Users\JEANNE~1.GAB\AppData\Local\Temp\ISOP%20-%20OSIRIS\2014\09%20-%20septembre%202014\publication%20ISOP%202014%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EANNE~1.GAB\AppData\Local\Temp\ISOP%20-%20OSIRIS\2014\09%20-%20septembre%202014\publication%20ISOP%202014%20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ffusion/Bilan%20annuel/2024/10%20Lait/4-%20Desk/24_Bilan_lait_Des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ffusion/Bilan%20annuel/2024/11%20Intrants/4-%20Desk/24_Bilan_intrants_Des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ffusion/Bilan%20annuel/2024/12%20IAA/4-%20Desk/24_Bilan_IAA_Desk_V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nie.delort\Copie_Sauvegarde_U\Panorama\2023\Bilan%20annuel%202023\3%20BAT\concatener\23_Bilan_CE_Desk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0-Climat/Desk/25_Bilan_meteo_Des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-C&#233;r&#233;ales/Desk/25_Bilan_c&#233;r&#233;ales_desk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-Porcins/Desk/25_Bilan%20Porcins_Desk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-Lait/Desk/25_Bilan_lait_Desk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10-Lait/Desk/Requetes_SICIA_bilan_maj_oct2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11-Intrants/Desk/25_Bilan_intrants_Des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13-Comext/Desk/25_Bilan_CE_des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finitions"/>
      <sheetName val="FR compa inter-annuelle"/>
      <sheetName val="FR et REG"/>
      <sheetName val="DEP"/>
      <sheetName val="Prairies permanentes"/>
      <sheetName val="Prairies permanentes_DEP"/>
      <sheetName val="Prairies temporaires"/>
      <sheetName val="Prairies temporaires_D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finitions"/>
      <sheetName val="FR compa inter-annuelle"/>
      <sheetName val="FR et REG"/>
      <sheetName val="DEP"/>
      <sheetName val="Prairies permanentes"/>
      <sheetName val="Prairies permanentes_DEP"/>
      <sheetName val="Prairies temporaires"/>
      <sheetName val="Prairies temporaires_D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"/>
      <sheetName val="G2"/>
      <sheetName val="G3"/>
      <sheetName val="G4"/>
      <sheetName val="G6B"/>
    </sheetNames>
    <sheetDataSet>
      <sheetData sheetId="0"/>
      <sheetData sheetId="1">
        <row r="2">
          <cell r="B2" t="str">
            <v xml:space="preserve">Indice de marge (MILC) </v>
          </cell>
          <cell r="C2" t="str">
            <v>Ippap lait de vache</v>
          </cell>
          <cell r="D2" t="str">
            <v xml:space="preserve">Ipampa lait de vache </v>
          </cell>
        </row>
        <row r="3">
          <cell r="A3">
            <v>43466</v>
          </cell>
          <cell r="B3">
            <v>121.72967864589732</v>
          </cell>
          <cell r="C3">
            <v>107.78325123152709</v>
          </cell>
          <cell r="D3">
            <v>103.99</v>
          </cell>
        </row>
        <row r="4">
          <cell r="A4">
            <v>43497</v>
          </cell>
          <cell r="B4">
            <v>121.49011652152586</v>
          </cell>
          <cell r="C4">
            <v>107.79861796643632</v>
          </cell>
          <cell r="D4">
            <v>104.44</v>
          </cell>
        </row>
        <row r="5">
          <cell r="A5">
            <v>43525</v>
          </cell>
          <cell r="B5">
            <v>108.3513258923096</v>
          </cell>
          <cell r="C5">
            <v>110.9201213346815</v>
          </cell>
          <cell r="D5">
            <v>104.52</v>
          </cell>
        </row>
        <row r="6">
          <cell r="A6">
            <v>43556</v>
          </cell>
          <cell r="B6">
            <v>116.93460076045632</v>
          </cell>
          <cell r="C6">
            <v>111.29363449691991</v>
          </cell>
          <cell r="D6">
            <v>104.6</v>
          </cell>
        </row>
        <row r="7">
          <cell r="A7">
            <v>43586</v>
          </cell>
          <cell r="B7">
            <v>115.96223598675334</v>
          </cell>
          <cell r="C7">
            <v>111.34020618556701</v>
          </cell>
          <cell r="D7">
            <v>104.27</v>
          </cell>
        </row>
        <row r="8">
          <cell r="A8">
            <v>43617</v>
          </cell>
          <cell r="B8">
            <v>119.37089169630815</v>
          </cell>
          <cell r="C8">
            <v>112.95918367346938</v>
          </cell>
          <cell r="D8">
            <v>104.16</v>
          </cell>
        </row>
        <row r="9">
          <cell r="A9">
            <v>43647</v>
          </cell>
          <cell r="B9">
            <v>119.75242364773706</v>
          </cell>
          <cell r="C9">
            <v>113.01301301301301</v>
          </cell>
          <cell r="D9">
            <v>104.07</v>
          </cell>
        </row>
        <row r="10">
          <cell r="A10">
            <v>43678</v>
          </cell>
          <cell r="B10">
            <v>129.05856985158829</v>
          </cell>
          <cell r="C10">
            <v>112.22879684418146</v>
          </cell>
          <cell r="D10">
            <v>103.64</v>
          </cell>
        </row>
        <row r="11">
          <cell r="A11">
            <v>43709</v>
          </cell>
          <cell r="B11">
            <v>140.45045504722188</v>
          </cell>
          <cell r="C11">
            <v>111.94906953966699</v>
          </cell>
          <cell r="D11">
            <v>103.92</v>
          </cell>
        </row>
        <row r="12">
          <cell r="A12">
            <v>43739</v>
          </cell>
          <cell r="B12">
            <v>139.65824604440087</v>
          </cell>
          <cell r="C12">
            <v>110.79489695780175</v>
          </cell>
          <cell r="D12">
            <v>103.76</v>
          </cell>
        </row>
        <row r="13">
          <cell r="A13">
            <v>43770</v>
          </cell>
          <cell r="B13">
            <v>136.57832086348591</v>
          </cell>
          <cell r="C13">
            <v>111.1888111888112</v>
          </cell>
          <cell r="D13">
            <v>103.85</v>
          </cell>
        </row>
        <row r="14">
          <cell r="A14">
            <v>43800</v>
          </cell>
          <cell r="B14">
            <v>132.08996443027098</v>
          </cell>
          <cell r="C14">
            <v>110.94527363184079</v>
          </cell>
          <cell r="D14">
            <v>104.36</v>
          </cell>
        </row>
        <row r="15">
          <cell r="A15">
            <v>43831</v>
          </cell>
          <cell r="B15">
            <v>128.40285784373847</v>
          </cell>
          <cell r="C15">
            <v>101.1</v>
          </cell>
          <cell r="D15">
            <v>104.5</v>
          </cell>
        </row>
        <row r="16">
          <cell r="A16">
            <v>43862</v>
          </cell>
          <cell r="B16">
            <v>124.65320618177363</v>
          </cell>
          <cell r="C16">
            <v>100.8</v>
          </cell>
          <cell r="D16">
            <v>104.63</v>
          </cell>
        </row>
        <row r="17">
          <cell r="A17">
            <v>43891</v>
          </cell>
          <cell r="B17">
            <v>122.03387832699617</v>
          </cell>
          <cell r="C17">
            <v>99.9</v>
          </cell>
          <cell r="D17">
            <v>103.97</v>
          </cell>
        </row>
        <row r="18">
          <cell r="A18">
            <v>43922</v>
          </cell>
          <cell r="B18">
            <v>113.3294247516252</v>
          </cell>
          <cell r="C18">
            <v>99.2</v>
          </cell>
          <cell r="D18">
            <v>103.6</v>
          </cell>
        </row>
        <row r="19">
          <cell r="A19">
            <v>43952</v>
          </cell>
          <cell r="B19">
            <v>107.1591279283699</v>
          </cell>
          <cell r="C19">
            <v>98.9</v>
          </cell>
          <cell r="D19">
            <v>103.09</v>
          </cell>
        </row>
        <row r="20">
          <cell r="A20">
            <v>43983</v>
          </cell>
          <cell r="B20">
            <v>108.87115785600392</v>
          </cell>
          <cell r="C20">
            <v>98.8</v>
          </cell>
          <cell r="D20">
            <v>103.35</v>
          </cell>
        </row>
        <row r="21">
          <cell r="A21">
            <v>44013</v>
          </cell>
          <cell r="B21">
            <v>112.0369410033117</v>
          </cell>
          <cell r="C21">
            <v>98.9</v>
          </cell>
          <cell r="D21">
            <v>103.26</v>
          </cell>
        </row>
        <row r="22">
          <cell r="A22">
            <v>44044</v>
          </cell>
          <cell r="B22">
            <v>116.63987121305037</v>
          </cell>
          <cell r="C22">
            <v>99.9</v>
          </cell>
          <cell r="D22">
            <v>103.59</v>
          </cell>
        </row>
        <row r="23">
          <cell r="A23">
            <v>44075</v>
          </cell>
          <cell r="B23">
            <v>128.80343186557104</v>
          </cell>
          <cell r="C23">
            <v>100.3</v>
          </cell>
          <cell r="D23">
            <v>103.66</v>
          </cell>
        </row>
        <row r="24">
          <cell r="A24">
            <v>44105</v>
          </cell>
          <cell r="B24">
            <v>134.99661228995464</v>
          </cell>
          <cell r="C24">
            <v>100.7</v>
          </cell>
          <cell r="D24">
            <v>104.66</v>
          </cell>
        </row>
        <row r="25">
          <cell r="A25">
            <v>44136</v>
          </cell>
          <cell r="B25">
            <v>122.28155280264939</v>
          </cell>
          <cell r="C25">
            <v>100.5</v>
          </cell>
          <cell r="D25">
            <v>105.5</v>
          </cell>
        </row>
        <row r="26">
          <cell r="A26">
            <v>44166</v>
          </cell>
          <cell r="B26">
            <v>121.29119219919049</v>
          </cell>
          <cell r="C26">
            <v>101.1</v>
          </cell>
          <cell r="D26">
            <v>106.13</v>
          </cell>
        </row>
        <row r="27">
          <cell r="A27">
            <v>44197</v>
          </cell>
          <cell r="B27">
            <v>110.92527781184836</v>
          </cell>
          <cell r="C27">
            <v>99.4</v>
          </cell>
          <cell r="D27">
            <v>108.03</v>
          </cell>
        </row>
        <row r="28">
          <cell r="A28">
            <v>44228</v>
          </cell>
          <cell r="B28">
            <v>101.00230835275363</v>
          </cell>
          <cell r="C28">
            <v>99.5</v>
          </cell>
          <cell r="D28">
            <v>109.74</v>
          </cell>
        </row>
        <row r="29">
          <cell r="A29">
            <v>44256</v>
          </cell>
          <cell r="B29">
            <v>94.464322335336718</v>
          </cell>
          <cell r="C29">
            <v>99.5</v>
          </cell>
          <cell r="D29">
            <v>110.34</v>
          </cell>
        </row>
        <row r="30">
          <cell r="A30">
            <v>44287</v>
          </cell>
          <cell r="B30">
            <v>104.67881270697907</v>
          </cell>
          <cell r="C30">
            <v>101.8</v>
          </cell>
          <cell r="D30">
            <v>110.52</v>
          </cell>
        </row>
        <row r="31">
          <cell r="A31">
            <v>44317</v>
          </cell>
          <cell r="B31">
            <v>101.05251809150009</v>
          </cell>
          <cell r="C31">
            <v>102.6</v>
          </cell>
          <cell r="D31">
            <v>111.26</v>
          </cell>
        </row>
        <row r="32">
          <cell r="A32">
            <v>44348</v>
          </cell>
          <cell r="B32">
            <v>105.38030786213663</v>
          </cell>
          <cell r="C32">
            <v>104.6</v>
          </cell>
          <cell r="D32">
            <v>112.05</v>
          </cell>
        </row>
        <row r="33">
          <cell r="A33">
            <v>44378</v>
          </cell>
          <cell r="B33">
            <v>111.60688826198944</v>
          </cell>
          <cell r="C33">
            <v>105.9</v>
          </cell>
          <cell r="D33">
            <v>112.72</v>
          </cell>
        </row>
        <row r="34">
          <cell r="A34">
            <v>44409</v>
          </cell>
          <cell r="B34">
            <v>120.60319023672277</v>
          </cell>
          <cell r="C34">
            <v>106.6</v>
          </cell>
          <cell r="D34">
            <v>113.17</v>
          </cell>
        </row>
        <row r="35">
          <cell r="A35">
            <v>44440</v>
          </cell>
          <cell r="B35">
            <v>125.14175640868392</v>
          </cell>
          <cell r="C35">
            <v>107.1</v>
          </cell>
          <cell r="D35">
            <v>114.18</v>
          </cell>
        </row>
        <row r="36">
          <cell r="A36">
            <v>44470</v>
          </cell>
          <cell r="B36">
            <v>125.30532196737396</v>
          </cell>
          <cell r="C36">
            <v>107.3</v>
          </cell>
          <cell r="D36">
            <v>116.53</v>
          </cell>
        </row>
        <row r="37">
          <cell r="A37">
            <v>44501</v>
          </cell>
          <cell r="B37">
            <v>124.25399362197957</v>
          </cell>
          <cell r="C37">
            <v>108</v>
          </cell>
          <cell r="D37">
            <v>118.17</v>
          </cell>
        </row>
        <row r="38">
          <cell r="A38">
            <v>44531</v>
          </cell>
          <cell r="B38">
            <v>126.13209493437995</v>
          </cell>
          <cell r="C38">
            <v>109.6</v>
          </cell>
          <cell r="D38">
            <v>119.29</v>
          </cell>
        </row>
        <row r="39">
          <cell r="A39">
            <v>44562</v>
          </cell>
          <cell r="B39">
            <v>127.53752115785606</v>
          </cell>
          <cell r="C39">
            <v>112.2</v>
          </cell>
          <cell r="D39">
            <v>122.37</v>
          </cell>
        </row>
        <row r="40">
          <cell r="A40">
            <v>44593</v>
          </cell>
          <cell r="B40">
            <v>133.10056666257825</v>
          </cell>
          <cell r="C40">
            <v>113.9</v>
          </cell>
          <cell r="D40">
            <v>124.44</v>
          </cell>
        </row>
        <row r="41">
          <cell r="A41">
            <v>44621</v>
          </cell>
          <cell r="B41">
            <v>126.84354716055435</v>
          </cell>
          <cell r="C41">
            <v>117.9</v>
          </cell>
          <cell r="D41">
            <v>132.08000000000001</v>
          </cell>
        </row>
        <row r="42">
          <cell r="A42">
            <v>44652</v>
          </cell>
          <cell r="B42">
            <v>135.20954249969336</v>
          </cell>
          <cell r="C42">
            <v>121.3</v>
          </cell>
          <cell r="D42">
            <v>133.80000000000001</v>
          </cell>
        </row>
        <row r="43">
          <cell r="A43">
            <v>44682</v>
          </cell>
          <cell r="B43">
            <v>145.05051146817124</v>
          </cell>
          <cell r="C43">
            <v>124.6</v>
          </cell>
          <cell r="D43">
            <v>134.74</v>
          </cell>
        </row>
        <row r="44">
          <cell r="A44">
            <v>44713</v>
          </cell>
          <cell r="B44">
            <v>144.17316325279037</v>
          </cell>
          <cell r="C44">
            <v>126.3</v>
          </cell>
          <cell r="D44">
            <v>136.6</v>
          </cell>
        </row>
        <row r="45">
          <cell r="A45">
            <v>44743</v>
          </cell>
          <cell r="B45">
            <v>154.9094922114559</v>
          </cell>
          <cell r="C45">
            <v>127.4</v>
          </cell>
          <cell r="D45">
            <v>136.13</v>
          </cell>
        </row>
        <row r="46">
          <cell r="A46">
            <v>44774</v>
          </cell>
          <cell r="B46">
            <v>153.87006991291554</v>
          </cell>
          <cell r="C46">
            <v>126.7</v>
          </cell>
          <cell r="D46">
            <v>136.76</v>
          </cell>
        </row>
        <row r="47">
          <cell r="A47">
            <v>44805</v>
          </cell>
          <cell r="B47">
            <v>172.93515270452608</v>
          </cell>
          <cell r="C47">
            <v>128.5</v>
          </cell>
          <cell r="D47">
            <v>137.1</v>
          </cell>
        </row>
        <row r="48">
          <cell r="A48">
            <v>44835</v>
          </cell>
          <cell r="B48">
            <v>189.55413099472585</v>
          </cell>
          <cell r="C48">
            <v>133.1</v>
          </cell>
          <cell r="D48">
            <v>139.31</v>
          </cell>
        </row>
        <row r="49">
          <cell r="A49">
            <v>44866</v>
          </cell>
          <cell r="B49">
            <v>193.9453244204586</v>
          </cell>
          <cell r="C49">
            <v>135.9</v>
          </cell>
          <cell r="D49">
            <v>139.11000000000001</v>
          </cell>
        </row>
        <row r="50">
          <cell r="A50">
            <v>44896</v>
          </cell>
          <cell r="B50">
            <v>206.90603581503731</v>
          </cell>
          <cell r="C50">
            <v>136.6</v>
          </cell>
          <cell r="D50">
            <v>137.87</v>
          </cell>
        </row>
        <row r="51">
          <cell r="A51">
            <v>44927</v>
          </cell>
          <cell r="B51">
            <v>206.29669201520926</v>
          </cell>
          <cell r="C51">
            <v>137.80000000000001</v>
          </cell>
          <cell r="D51">
            <v>139.01</v>
          </cell>
        </row>
        <row r="52">
          <cell r="A52">
            <v>44958</v>
          </cell>
          <cell r="B52">
            <v>206.23188274254889</v>
          </cell>
          <cell r="C52">
            <v>137.4</v>
          </cell>
          <cell r="D52">
            <v>138.78</v>
          </cell>
        </row>
        <row r="53">
          <cell r="A53">
            <v>44986</v>
          </cell>
          <cell r="B53">
            <v>196.97800686863735</v>
          </cell>
          <cell r="C53">
            <v>136.1</v>
          </cell>
          <cell r="D53">
            <v>138.33000000000001</v>
          </cell>
        </row>
        <row r="54">
          <cell r="A54">
            <v>45017</v>
          </cell>
          <cell r="B54">
            <v>181.62689562124385</v>
          </cell>
          <cell r="C54">
            <v>133</v>
          </cell>
          <cell r="D54">
            <v>136.56</v>
          </cell>
        </row>
        <row r="55">
          <cell r="A55">
            <v>45047</v>
          </cell>
          <cell r="B55">
            <v>171.33200417024409</v>
          </cell>
          <cell r="C55">
            <v>131.19999999999999</v>
          </cell>
          <cell r="D55">
            <v>134.31</v>
          </cell>
        </row>
        <row r="56">
          <cell r="A56">
            <v>45078</v>
          </cell>
          <cell r="B56">
            <v>169.22964307616817</v>
          </cell>
          <cell r="C56">
            <v>130.1</v>
          </cell>
          <cell r="D56">
            <v>132.96</v>
          </cell>
        </row>
        <row r="57">
          <cell r="A57">
            <v>45108</v>
          </cell>
          <cell r="B57">
            <v>178.25612044646144</v>
          </cell>
          <cell r="C57">
            <v>130.30000000000001</v>
          </cell>
          <cell r="D57">
            <v>132.55000000000001</v>
          </cell>
        </row>
        <row r="58">
          <cell r="A58">
            <v>45139</v>
          </cell>
          <cell r="B58">
            <v>180.08167790997183</v>
          </cell>
          <cell r="C58">
            <v>130.6</v>
          </cell>
          <cell r="D58">
            <v>133.44</v>
          </cell>
        </row>
        <row r="59">
          <cell r="A59">
            <v>45170</v>
          </cell>
          <cell r="B59">
            <v>185.15208389549852</v>
          </cell>
          <cell r="C59">
            <v>130.69999999999999</v>
          </cell>
          <cell r="D59">
            <v>133.58000000000001</v>
          </cell>
        </row>
        <row r="60">
          <cell r="A60">
            <v>45200</v>
          </cell>
          <cell r="B60">
            <v>190.14714828897331</v>
          </cell>
          <cell r="C60">
            <v>129.9</v>
          </cell>
          <cell r="D60">
            <v>132.9</v>
          </cell>
        </row>
        <row r="61">
          <cell r="A61">
            <v>45231</v>
          </cell>
          <cell r="B61">
            <v>185.94645529253035</v>
          </cell>
          <cell r="C61">
            <v>130.5</v>
          </cell>
          <cell r="D61">
            <v>132.65</v>
          </cell>
        </row>
        <row r="62">
          <cell r="A62">
            <v>45261</v>
          </cell>
          <cell r="B62">
            <v>180.59593523856245</v>
          </cell>
          <cell r="C62">
            <v>130.30000000000001</v>
          </cell>
          <cell r="D62">
            <v>131.62</v>
          </cell>
        </row>
        <row r="63">
          <cell r="A63">
            <v>45292</v>
          </cell>
          <cell r="B63">
            <v>184.75207898932896</v>
          </cell>
          <cell r="C63">
            <v>128.80000000000001</v>
          </cell>
          <cell r="D63">
            <v>130.9</v>
          </cell>
        </row>
        <row r="64">
          <cell r="A64">
            <v>45323</v>
          </cell>
          <cell r="B64">
            <v>183.95717649944802</v>
          </cell>
          <cell r="C64">
            <v>130</v>
          </cell>
          <cell r="D64">
            <v>131.03</v>
          </cell>
        </row>
        <row r="65">
          <cell r="A65">
            <v>45352</v>
          </cell>
          <cell r="B65">
            <v>184.92875260640244</v>
          </cell>
          <cell r="C65">
            <v>130.4</v>
          </cell>
          <cell r="D65">
            <v>130.84</v>
          </cell>
        </row>
        <row r="66">
          <cell r="A66">
            <v>45383</v>
          </cell>
          <cell r="B66">
            <v>184.12575371029075</v>
          </cell>
          <cell r="C66">
            <v>130.9</v>
          </cell>
          <cell r="D66">
            <v>130.4</v>
          </cell>
        </row>
        <row r="67">
          <cell r="A67">
            <v>45413</v>
          </cell>
          <cell r="B67">
            <v>182.79455292530363</v>
          </cell>
          <cell r="C67">
            <v>131.1</v>
          </cell>
          <cell r="D67">
            <v>129.44999999999999</v>
          </cell>
        </row>
        <row r="68">
          <cell r="A68">
            <v>45444</v>
          </cell>
          <cell r="B68">
            <v>180.92307248865453</v>
          </cell>
          <cell r="C68">
            <v>131.19999999999999</v>
          </cell>
          <cell r="D68">
            <v>129.16999999999999</v>
          </cell>
        </row>
        <row r="69">
          <cell r="A69">
            <v>45474</v>
          </cell>
          <cell r="B69">
            <v>195.08502269103388</v>
          </cell>
          <cell r="C69">
            <v>131.30000000000001</v>
          </cell>
          <cell r="D69">
            <v>128.83000000000001</v>
          </cell>
        </row>
        <row r="70">
          <cell r="A70">
            <v>45505</v>
          </cell>
          <cell r="B70">
            <v>203.39209493438003</v>
          </cell>
          <cell r="C70">
            <v>132</v>
          </cell>
          <cell r="D70">
            <v>127.75</v>
          </cell>
        </row>
        <row r="71">
          <cell r="A71">
            <v>45536</v>
          </cell>
          <cell r="B71">
            <v>218.57816509260405</v>
          </cell>
          <cell r="C71">
            <v>132.9</v>
          </cell>
          <cell r="D71">
            <v>127.46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"/>
      <sheetName val="G2"/>
      <sheetName val="G3"/>
      <sheetName val="G4"/>
    </sheetNames>
    <sheetDataSet>
      <sheetData sheetId="0">
        <row r="4">
          <cell r="B4" t="str">
            <v>Ensemble des intrants</v>
          </cell>
          <cell r="C4" t="str">
            <v>Engrais</v>
          </cell>
          <cell r="D4" t="str">
            <v>Energie</v>
          </cell>
          <cell r="E4" t="str">
            <v>Aliments</v>
          </cell>
        </row>
        <row r="5">
          <cell r="A5">
            <v>2011</v>
          </cell>
          <cell r="B5">
            <v>101.98888888888889</v>
          </cell>
          <cell r="C5">
            <v>117.27777777777777</v>
          </cell>
          <cell r="D5">
            <v>128.74444444444444</v>
          </cell>
          <cell r="E5">
            <v>100.22222222222223</v>
          </cell>
        </row>
        <row r="6">
          <cell r="A6">
            <v>2012</v>
          </cell>
          <cell r="B6">
            <v>104.68888888888888</v>
          </cell>
          <cell r="C6">
            <v>123.96666666666667</v>
          </cell>
          <cell r="D6">
            <v>132.22222222222223</v>
          </cell>
          <cell r="E6">
            <v>102.55555555555556</v>
          </cell>
        </row>
        <row r="7">
          <cell r="A7">
            <v>2013</v>
          </cell>
          <cell r="B7">
            <v>107.75555555555555</v>
          </cell>
          <cell r="C7">
            <v>121.15555555555557</v>
          </cell>
          <cell r="D7">
            <v>128.21111111111111</v>
          </cell>
          <cell r="E7">
            <v>113.51111111111112</v>
          </cell>
        </row>
        <row r="8">
          <cell r="A8">
            <v>2014</v>
          </cell>
          <cell r="B8">
            <v>104.06666666666666</v>
          </cell>
          <cell r="C8">
            <v>112.43333333333334</v>
          </cell>
          <cell r="D8">
            <v>124.96666666666667</v>
          </cell>
          <cell r="E8">
            <v>104.12222222222221</v>
          </cell>
        </row>
        <row r="9">
          <cell r="A9">
            <v>2015</v>
          </cell>
          <cell r="B9">
            <v>100.73333333333333</v>
          </cell>
          <cell r="C9">
            <v>115.56666666666666</v>
          </cell>
          <cell r="D9">
            <v>104.48888888888888</v>
          </cell>
          <cell r="E9">
            <v>99.011111111111106</v>
          </cell>
        </row>
        <row r="10">
          <cell r="A10">
            <v>2016</v>
          </cell>
          <cell r="B10">
            <v>96.688888888888883</v>
          </cell>
          <cell r="C10">
            <v>103.41111111111111</v>
          </cell>
          <cell r="D10">
            <v>90.288888888888891</v>
          </cell>
          <cell r="E10">
            <v>95.111111111111114</v>
          </cell>
        </row>
        <row r="11">
          <cell r="A11">
            <v>2017</v>
          </cell>
          <cell r="B11">
            <v>97.477777777777789</v>
          </cell>
          <cell r="C11">
            <v>98.47777777777776</v>
          </cell>
          <cell r="D11">
            <v>102.26666666666667</v>
          </cell>
          <cell r="E11">
            <v>94.933333333333337</v>
          </cell>
        </row>
        <row r="12">
          <cell r="A12">
            <v>2018</v>
          </cell>
          <cell r="B12">
            <v>100.42222222222223</v>
          </cell>
          <cell r="C12">
            <v>101.12222222222222</v>
          </cell>
          <cell r="D12">
            <v>117.65555555555554</v>
          </cell>
          <cell r="E12">
            <v>95.622222222222234</v>
          </cell>
        </row>
        <row r="13">
          <cell r="A13">
            <v>2019</v>
          </cell>
          <cell r="B13">
            <v>102.8111111111111</v>
          </cell>
          <cell r="C13">
            <v>108.32222222222222</v>
          </cell>
          <cell r="D13">
            <v>117.52222222222223</v>
          </cell>
          <cell r="E13">
            <v>99.922222222222217</v>
          </cell>
        </row>
        <row r="14">
          <cell r="A14">
            <v>2020</v>
          </cell>
          <cell r="B14">
            <v>99.955555555555563</v>
          </cell>
          <cell r="C14">
            <v>100.53333333333333</v>
          </cell>
          <cell r="D14">
            <v>100.77777777777777</v>
          </cell>
          <cell r="E14">
            <v>99.4</v>
          </cell>
        </row>
        <row r="15">
          <cell r="A15">
            <v>2021</v>
          </cell>
          <cell r="B15">
            <v>107.36666666666667</v>
          </cell>
          <cell r="C15">
            <v>117.96666666666664</v>
          </cell>
          <cell r="D15">
            <v>116.19999999999999</v>
          </cell>
          <cell r="E15">
            <v>109.65555555555557</v>
          </cell>
        </row>
        <row r="16">
          <cell r="A16">
            <v>2022</v>
          </cell>
          <cell r="B16">
            <v>137.87777777777777</v>
          </cell>
          <cell r="C16">
            <v>230.97777777777779</v>
          </cell>
          <cell r="D16">
            <v>173.78888888888889</v>
          </cell>
          <cell r="E16">
            <v>136.04444444444445</v>
          </cell>
        </row>
        <row r="17">
          <cell r="A17">
            <v>2023</v>
          </cell>
          <cell r="B17">
            <v>136.24444444444444</v>
          </cell>
          <cell r="C17">
            <v>182.46666666666667</v>
          </cell>
          <cell r="D17">
            <v>165.4</v>
          </cell>
          <cell r="E17">
            <v>141.96666666666667</v>
          </cell>
        </row>
        <row r="18">
          <cell r="A18">
            <v>2024</v>
          </cell>
          <cell r="B18">
            <v>127.87777777777779</v>
          </cell>
          <cell r="C18">
            <v>145.27777777777777</v>
          </cell>
          <cell r="D18">
            <v>160.85555555555555</v>
          </cell>
          <cell r="E18">
            <v>126.54444444444445</v>
          </cell>
        </row>
      </sheetData>
      <sheetData sheetId="1">
        <row r="4">
          <cell r="B4" t="str">
            <v>Aliments volaille</v>
          </cell>
          <cell r="C4" t="str">
            <v>Aliments bovins</v>
          </cell>
          <cell r="D4" t="str">
            <v>Aliments porcins</v>
          </cell>
        </row>
        <row r="5">
          <cell r="A5">
            <v>2011</v>
          </cell>
          <cell r="B5">
            <v>6289.1360000000004</v>
          </cell>
          <cell r="C5">
            <v>3380.8319999999999</v>
          </cell>
          <cell r="D5">
            <v>4151.1840000000002</v>
          </cell>
        </row>
        <row r="6">
          <cell r="A6">
            <v>2012</v>
          </cell>
          <cell r="B6">
            <v>6226.3670000000002</v>
          </cell>
          <cell r="C6">
            <v>3420.4920000000002</v>
          </cell>
          <cell r="D6">
            <v>4009.2640000000001</v>
          </cell>
        </row>
        <row r="7">
          <cell r="A7">
            <v>2013</v>
          </cell>
          <cell r="B7">
            <v>6295.317</v>
          </cell>
          <cell r="C7">
            <v>3517.2660000000005</v>
          </cell>
          <cell r="D7">
            <v>3856.2479999999996</v>
          </cell>
        </row>
        <row r="8">
          <cell r="A8">
            <v>2014</v>
          </cell>
          <cell r="B8">
            <v>6237.4279999999999</v>
          </cell>
          <cell r="C8">
            <v>3658.576</v>
          </cell>
          <cell r="D8">
            <v>3736.1660000000002</v>
          </cell>
        </row>
        <row r="9">
          <cell r="A9">
            <v>2015</v>
          </cell>
          <cell r="B9">
            <v>6384.3459999999995</v>
          </cell>
          <cell r="C9">
            <v>3539.0940000000001</v>
          </cell>
          <cell r="D9">
            <v>3680.453</v>
          </cell>
        </row>
        <row r="10">
          <cell r="A10">
            <v>2016</v>
          </cell>
          <cell r="B10">
            <v>6107.4459999999999</v>
          </cell>
          <cell r="C10">
            <v>3248.9520000000002</v>
          </cell>
          <cell r="D10">
            <v>3568.3909999999996</v>
          </cell>
        </row>
        <row r="11">
          <cell r="A11">
            <v>2017</v>
          </cell>
          <cell r="B11">
            <v>6117.8069999999989</v>
          </cell>
          <cell r="C11">
            <v>3392.8739999999998</v>
          </cell>
          <cell r="D11">
            <v>3611.0810000000001</v>
          </cell>
        </row>
        <row r="12">
          <cell r="A12">
            <v>2018</v>
          </cell>
          <cell r="B12">
            <v>6239.4589999999998</v>
          </cell>
          <cell r="C12">
            <v>3379.779</v>
          </cell>
          <cell r="D12">
            <v>3526.4449999999997</v>
          </cell>
        </row>
        <row r="13">
          <cell r="A13">
            <v>2019</v>
          </cell>
          <cell r="B13">
            <v>6173.2520000000004</v>
          </cell>
          <cell r="C13">
            <v>3434.7480000000005</v>
          </cell>
          <cell r="D13">
            <v>3555.1329999999998</v>
          </cell>
        </row>
        <row r="14">
          <cell r="A14">
            <v>2020</v>
          </cell>
          <cell r="B14">
            <v>6273.2449999999999</v>
          </cell>
          <cell r="C14">
            <v>3612.163</v>
          </cell>
          <cell r="D14">
            <v>3591.681</v>
          </cell>
        </row>
        <row r="15">
          <cell r="A15">
            <v>2021</v>
          </cell>
          <cell r="B15">
            <v>6221.8720000000012</v>
          </cell>
          <cell r="C15">
            <v>3593.9350000000004</v>
          </cell>
          <cell r="D15">
            <v>3532.5339999999997</v>
          </cell>
        </row>
        <row r="16">
          <cell r="A16">
            <v>2022</v>
          </cell>
          <cell r="B16">
            <v>5601.7</v>
          </cell>
          <cell r="C16">
            <v>3556.4</v>
          </cell>
          <cell r="D16">
            <v>3346.4</v>
          </cell>
        </row>
        <row r="17">
          <cell r="A17">
            <v>2023</v>
          </cell>
          <cell r="B17">
            <v>5652.59</v>
          </cell>
          <cell r="C17">
            <v>3620.1410000000005</v>
          </cell>
          <cell r="D17">
            <v>3136.1369999999997</v>
          </cell>
        </row>
        <row r="18">
          <cell r="A18">
            <v>2024</v>
          </cell>
          <cell r="B18">
            <v>5920</v>
          </cell>
          <cell r="C18">
            <v>3711</v>
          </cell>
          <cell r="D18">
            <v>3069</v>
          </cell>
        </row>
      </sheetData>
      <sheetData sheetId="2">
        <row r="3">
          <cell r="B3" t="str">
            <v>Azote</v>
          </cell>
          <cell r="C3" t="str">
            <v>Phosphate</v>
          </cell>
          <cell r="D3" t="str">
            <v>Potasse</v>
          </cell>
        </row>
        <row r="4">
          <cell r="A4" t="str">
            <v>2011-12</v>
          </cell>
          <cell r="B4">
            <v>2007.083392557907</v>
          </cell>
          <cell r="C4">
            <v>441.79763200393404</v>
          </cell>
          <cell r="D4">
            <v>493.22956699986105</v>
          </cell>
        </row>
        <row r="5">
          <cell r="A5" t="str">
            <v>2012-13</v>
          </cell>
          <cell r="B5">
            <v>2141.773052155751</v>
          </cell>
          <cell r="C5">
            <v>493.04130500181788</v>
          </cell>
          <cell r="D5">
            <v>503.32101299988517</v>
          </cell>
        </row>
        <row r="6">
          <cell r="A6" t="str">
            <v>2013-14</v>
          </cell>
          <cell r="B6">
            <v>2211.6354542251502</v>
          </cell>
          <cell r="C6">
            <v>477.71482600402715</v>
          </cell>
          <cell r="D6">
            <v>483.41085801514856</v>
          </cell>
        </row>
        <row r="7">
          <cell r="A7" t="str">
            <v>2014-15</v>
          </cell>
          <cell r="B7">
            <v>2228.4118253638308</v>
          </cell>
          <cell r="C7">
            <v>435.97068400077774</v>
          </cell>
          <cell r="D7">
            <v>476.47779821437359</v>
          </cell>
        </row>
        <row r="8">
          <cell r="A8" t="str">
            <v>2015-16</v>
          </cell>
          <cell r="B8">
            <v>2162.2448099899502</v>
          </cell>
          <cell r="C8">
            <v>439.59613100151688</v>
          </cell>
          <cell r="D8">
            <v>412.6884520002277</v>
          </cell>
        </row>
        <row r="9">
          <cell r="A9" t="str">
            <v>2016-17</v>
          </cell>
          <cell r="B9">
            <v>2178.4720981417304</v>
          </cell>
          <cell r="C9">
            <v>379.87092530827545</v>
          </cell>
          <cell r="D9">
            <v>422.80941279525871</v>
          </cell>
        </row>
        <row r="10">
          <cell r="A10" t="str">
            <v>2017-18</v>
          </cell>
          <cell r="B10">
            <v>2213.8944193816124</v>
          </cell>
          <cell r="C10">
            <v>442.1315569793577</v>
          </cell>
          <cell r="D10">
            <v>459.27528899452636</v>
          </cell>
        </row>
        <row r="11">
          <cell r="A11" t="str">
            <v>2018-19</v>
          </cell>
          <cell r="B11">
            <v>2202.9300000000003</v>
          </cell>
          <cell r="C11">
            <v>435.78999999999996</v>
          </cell>
          <cell r="D11">
            <v>441.37</v>
          </cell>
        </row>
        <row r="12">
          <cell r="A12" t="str">
            <v>2019-20</v>
          </cell>
          <cell r="B12">
            <v>2062.37</v>
          </cell>
          <cell r="C12">
            <v>429.96000000000004</v>
          </cell>
          <cell r="D12">
            <v>486.78</v>
          </cell>
        </row>
        <row r="13">
          <cell r="A13" t="str">
            <v>2020-21</v>
          </cell>
          <cell r="B13">
            <v>1986.36</v>
          </cell>
          <cell r="C13">
            <v>459.82</v>
          </cell>
          <cell r="D13">
            <v>522.61</v>
          </cell>
        </row>
        <row r="14">
          <cell r="A14" t="str">
            <v>2021-22</v>
          </cell>
          <cell r="B14">
            <v>1989.4</v>
          </cell>
          <cell r="C14">
            <v>366.58</v>
          </cell>
          <cell r="D14">
            <v>407.41</v>
          </cell>
        </row>
        <row r="15">
          <cell r="A15" t="str">
            <v>2022-23</v>
          </cell>
          <cell r="B15">
            <v>1874.9051577708235</v>
          </cell>
          <cell r="C15">
            <v>228.9369033763945</v>
          </cell>
          <cell r="D15">
            <v>218.11469517220885</v>
          </cell>
        </row>
        <row r="16">
          <cell r="A16" t="str">
            <v>2023-24</v>
          </cell>
          <cell r="B16">
            <v>2049.492144367302</v>
          </cell>
          <cell r="C16">
            <v>257.71760282948043</v>
          </cell>
          <cell r="D16">
            <v>330.00946475046834</v>
          </cell>
        </row>
      </sheetData>
      <sheetData sheetId="3">
        <row r="3">
          <cell r="B3" t="str">
            <v>Azote</v>
          </cell>
          <cell r="C3" t="str">
            <v>Phosphate</v>
          </cell>
          <cell r="D3" t="str">
            <v>Potasse</v>
          </cell>
        </row>
        <row r="4">
          <cell r="A4" t="str">
            <v>2011-12</v>
          </cell>
          <cell r="B4">
            <v>131.79166666666666</v>
          </cell>
          <cell r="C4">
            <v>133.28333333333333</v>
          </cell>
          <cell r="D4">
            <v>118.75833333333333</v>
          </cell>
        </row>
        <row r="5">
          <cell r="A5" t="str">
            <v>2012-13</v>
          </cell>
          <cell r="B5">
            <v>133.96666666666667</v>
          </cell>
          <cell r="C5">
            <v>130.67499999999998</v>
          </cell>
          <cell r="D5">
            <v>121.35000000000001</v>
          </cell>
        </row>
        <row r="6">
          <cell r="A6" t="str">
            <v>2013-14</v>
          </cell>
          <cell r="B6">
            <v>119.7</v>
          </cell>
          <cell r="C6">
            <v>113.73333333333333</v>
          </cell>
          <cell r="D6">
            <v>114.75833333333333</v>
          </cell>
        </row>
        <row r="7">
          <cell r="A7" t="str">
            <v>2014-15</v>
          </cell>
          <cell r="B7">
            <v>121.51666666666669</v>
          </cell>
          <cell r="C7">
            <v>113.25833333333333</v>
          </cell>
          <cell r="D7">
            <v>109.11666666666667</v>
          </cell>
        </row>
        <row r="8">
          <cell r="A8" t="str">
            <v>2015-16</v>
          </cell>
          <cell r="B8">
            <v>111.99166666666667</v>
          </cell>
          <cell r="C8">
            <v>120.98333333333333</v>
          </cell>
          <cell r="D8">
            <v>110.34166666666665</v>
          </cell>
        </row>
        <row r="9">
          <cell r="A9" t="str">
            <v>2016-17</v>
          </cell>
          <cell r="B9">
            <v>97.52500000000002</v>
          </cell>
          <cell r="C9">
            <v>105.45</v>
          </cell>
          <cell r="D9">
            <v>100.04166666666667</v>
          </cell>
        </row>
        <row r="10">
          <cell r="A10" t="str">
            <v>2017-18</v>
          </cell>
          <cell r="B10">
            <v>98.341666666666683</v>
          </cell>
          <cell r="C10">
            <v>102.74166666666667</v>
          </cell>
          <cell r="D10">
            <v>99.333333333333329</v>
          </cell>
        </row>
        <row r="11">
          <cell r="A11" t="str">
            <v>2018-19</v>
          </cell>
          <cell r="B11">
            <v>110.39166666666669</v>
          </cell>
          <cell r="C11">
            <v>113.59166666666665</v>
          </cell>
          <cell r="D11">
            <v>104.02500000000002</v>
          </cell>
        </row>
        <row r="12">
          <cell r="A12" t="str">
            <v>2019-20</v>
          </cell>
          <cell r="B12">
            <v>104.44999999999999</v>
          </cell>
          <cell r="C12">
            <v>109.15833333333335</v>
          </cell>
          <cell r="D12">
            <v>105.50833333333333</v>
          </cell>
        </row>
        <row r="13">
          <cell r="A13" t="str">
            <v>2020-21</v>
          </cell>
          <cell r="B13">
            <v>107.69999999999999</v>
          </cell>
          <cell r="C13">
            <v>101.26666666666667</v>
          </cell>
          <cell r="D13">
            <v>98.283333333333346</v>
          </cell>
        </row>
        <row r="14">
          <cell r="A14" t="str">
            <v>2021-22</v>
          </cell>
          <cell r="B14">
            <v>230.98333333333332</v>
          </cell>
          <cell r="C14">
            <v>162.68333333333334</v>
          </cell>
          <cell r="D14">
            <v>143.34166666666667</v>
          </cell>
        </row>
        <row r="15">
          <cell r="A15" t="str">
            <v>2022-23</v>
          </cell>
          <cell r="B15">
            <v>251.80833333333331</v>
          </cell>
          <cell r="C15">
            <v>240.31666666666669</v>
          </cell>
          <cell r="D15">
            <v>242.70833333333334</v>
          </cell>
        </row>
        <row r="16">
          <cell r="A16" t="str">
            <v>2023-24</v>
          </cell>
          <cell r="B16">
            <v>156.125</v>
          </cell>
          <cell r="C16">
            <v>163.09166666666664</v>
          </cell>
          <cell r="D16">
            <v>162.01666666666665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"/>
      <sheetName val="G2"/>
      <sheetName val="G3"/>
      <sheetName val="G4"/>
    </sheetNames>
    <sheetDataSet>
      <sheetData sheetId="0"/>
      <sheetData sheetId="1">
        <row r="4">
          <cell r="B4">
            <v>2015</v>
          </cell>
          <cell r="C4">
            <v>2016</v>
          </cell>
          <cell r="D4">
            <v>2017</v>
          </cell>
          <cell r="E4">
            <v>2018</v>
          </cell>
          <cell r="F4">
            <v>2019</v>
          </cell>
          <cell r="G4">
            <v>2020</v>
          </cell>
          <cell r="H4">
            <v>2021</v>
          </cell>
          <cell r="I4">
            <v>2022</v>
          </cell>
          <cell r="J4">
            <v>2023</v>
          </cell>
          <cell r="K4">
            <v>2024</v>
          </cell>
        </row>
        <row r="5">
          <cell r="A5" t="str">
            <v>Indice des prix à la production IAA hors tabac (IPP)</v>
          </cell>
          <cell r="B5">
            <v>96.049961841602382</v>
          </cell>
          <cell r="C5">
            <v>94.863984284882889</v>
          </cell>
          <cell r="D5">
            <v>96.128111136893637</v>
          </cell>
          <cell r="E5">
            <v>96.422741340094817</v>
          </cell>
          <cell r="F5">
            <v>97.389886449620832</v>
          </cell>
          <cell r="G5">
            <v>97.856476799492299</v>
          </cell>
          <cell r="H5">
            <v>99.447498343741685</v>
          </cell>
          <cell r="I5">
            <v>113.10142022888422</v>
          </cell>
          <cell r="J5">
            <v>127.48407929413891</v>
          </cell>
          <cell r="K5">
            <v>125.22517967179914</v>
          </cell>
        </row>
        <row r="6">
          <cell r="A6" t="str">
            <v>Indice des prix à la consommation - Produits alimentaires (IPC)</v>
          </cell>
          <cell r="B6">
            <v>99.897777777777776</v>
          </cell>
          <cell r="C6">
            <v>100.57111111111111</v>
          </cell>
          <cell r="D6">
            <v>101.46888888888888</v>
          </cell>
          <cell r="E6">
            <v>103.23666666666668</v>
          </cell>
          <cell r="F6">
            <v>105.95888888888888</v>
          </cell>
          <cell r="G6">
            <v>108.11666666666669</v>
          </cell>
          <cell r="H6">
            <v>108.73666666666665</v>
          </cell>
          <cell r="I6">
            <v>114.18777777777778</v>
          </cell>
          <cell r="J6">
            <v>129.42666666666668</v>
          </cell>
          <cell r="K6">
            <v>131.65333333333331</v>
          </cell>
        </row>
        <row r="7">
          <cell r="A7" t="str">
            <v>Indice des prix agricoles à la production (IPPAP)</v>
          </cell>
          <cell r="G7">
            <v>99.67871457949029</v>
          </cell>
          <cell r="H7">
            <v>108.51289232664911</v>
          </cell>
          <cell r="I7">
            <v>134.32345900447746</v>
          </cell>
          <cell r="J7">
            <v>133.10286254221455</v>
          </cell>
          <cell r="K7">
            <v>127.77093748026489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"/>
      <sheetName val="g2"/>
      <sheetName val="g3"/>
      <sheetName val="g4"/>
      <sheetName val="g5"/>
    </sheetNames>
    <sheetDataSet>
      <sheetData sheetId="0">
        <row r="3">
          <cell r="D3" t="str">
            <v>2008</v>
          </cell>
          <cell r="E3" t="str">
            <v>2009</v>
          </cell>
          <cell r="F3" t="str">
            <v>2010</v>
          </cell>
          <cell r="G3" t="str">
            <v>2011</v>
          </cell>
          <cell r="H3" t="str">
            <v>2012</v>
          </cell>
          <cell r="I3" t="str">
            <v>2013</v>
          </cell>
          <cell r="J3" t="str">
            <v>2014</v>
          </cell>
          <cell r="K3" t="str">
            <v>2015</v>
          </cell>
          <cell r="L3" t="str">
            <v>2016</v>
          </cell>
          <cell r="M3" t="str">
            <v>2017</v>
          </cell>
          <cell r="N3" t="str">
            <v>2018</v>
          </cell>
        </row>
        <row r="4">
          <cell r="D4">
            <v>30613.455826999994</v>
          </cell>
          <cell r="E4">
            <v>29213.414736999996</v>
          </cell>
          <cell r="F4">
            <v>30628.499148999996</v>
          </cell>
          <cell r="G4">
            <v>33861.604794999999</v>
          </cell>
          <cell r="H4">
            <v>34542.739726</v>
          </cell>
          <cell r="I4">
            <v>36406.195911000003</v>
          </cell>
          <cell r="J4">
            <v>36366.996221000001</v>
          </cell>
          <cell r="K4">
            <v>37827.074036000005</v>
          </cell>
          <cell r="L4">
            <v>39075.091087000001</v>
          </cell>
          <cell r="M4">
            <v>41475.557193000001</v>
          </cell>
          <cell r="N4">
            <v>41394.043245000001</v>
          </cell>
        </row>
        <row r="5">
          <cell r="D5">
            <v>37198.128367999991</v>
          </cell>
          <cell r="E5">
            <v>32599.832644999995</v>
          </cell>
          <cell r="F5">
            <v>35601.966422999998</v>
          </cell>
          <cell r="G5">
            <v>41730.508914999999</v>
          </cell>
          <cell r="H5">
            <v>42408.321846999999</v>
          </cell>
          <cell r="I5">
            <v>44633.401290999995</v>
          </cell>
          <cell r="J5">
            <v>42561.606771999999</v>
          </cell>
          <cell r="K5">
            <v>44585.195762999996</v>
          </cell>
          <cell r="L5">
            <v>43729.659264999995</v>
          </cell>
          <cell r="M5">
            <v>44977.63768</v>
          </cell>
          <cell r="N5">
            <v>46099.771560000001</v>
          </cell>
          <cell r="P5">
            <v>45708.363320999997</v>
          </cell>
        </row>
      </sheetData>
      <sheetData sheetId="1">
        <row r="3">
          <cell r="D3" t="str">
            <v>2008</v>
          </cell>
        </row>
      </sheetData>
      <sheetData sheetId="2">
        <row r="3">
          <cell r="D3" t="str">
            <v>2008</v>
          </cell>
        </row>
      </sheetData>
      <sheetData sheetId="3">
        <row r="3">
          <cell r="E3" t="str">
            <v>2008</v>
          </cell>
          <cell r="F3" t="str">
            <v>2009</v>
          </cell>
          <cell r="G3" t="str">
            <v>2010</v>
          </cell>
          <cell r="H3" t="str">
            <v>2011</v>
          </cell>
          <cell r="I3" t="str">
            <v>2012</v>
          </cell>
          <cell r="J3" t="str">
            <v>2013</v>
          </cell>
          <cell r="K3" t="str">
            <v>2014</v>
          </cell>
          <cell r="L3" t="str">
            <v>2015</v>
          </cell>
          <cell r="M3" t="str">
            <v>2016</v>
          </cell>
          <cell r="N3" t="str">
            <v>2017</v>
          </cell>
          <cell r="O3" t="str">
            <v>2018</v>
          </cell>
        </row>
        <row r="4">
          <cell r="E4">
            <v>3306.5852550000009</v>
          </cell>
          <cell r="F4">
            <v>1256.4749150000002</v>
          </cell>
          <cell r="G4">
            <v>1232.6819959999993</v>
          </cell>
          <cell r="H4">
            <v>2832.907463999999</v>
          </cell>
          <cell r="I4">
            <v>1834.1157450000001</v>
          </cell>
          <cell r="J4">
            <v>1411.9266070000003</v>
          </cell>
          <cell r="K4">
            <v>599.15840099999969</v>
          </cell>
          <cell r="L4">
            <v>-221.15595899999971</v>
          </cell>
          <cell r="M4">
            <v>-1434.7591839999991</v>
          </cell>
          <cell r="N4">
            <v>-2091.2921790000005</v>
          </cell>
          <cell r="O4">
            <v>-2184.8220510000006</v>
          </cell>
        </row>
        <row r="5">
          <cell r="E5">
            <v>3278.0872859999995</v>
          </cell>
          <cell r="F5">
            <v>2129.9429930000006</v>
          </cell>
          <cell r="G5">
            <v>3740.7852779999998</v>
          </cell>
          <cell r="H5">
            <v>5035.9966559999993</v>
          </cell>
          <cell r="I5">
            <v>6031.4663760000021</v>
          </cell>
          <cell r="J5">
            <v>6815.278773</v>
          </cell>
          <cell r="K5">
            <v>5595.452150000001</v>
          </cell>
          <cell r="L5">
            <v>6979.2776859999994</v>
          </cell>
          <cell r="M5">
            <v>6089.3273619999982</v>
          </cell>
          <cell r="N5">
            <v>5593.3726659999984</v>
          </cell>
          <cell r="O5">
            <v>6890.5503660000013</v>
          </cell>
        </row>
      </sheetData>
      <sheetData sheetId="4">
        <row r="3">
          <cell r="D3" t="str">
            <v>2008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"/>
      <sheetName val="G2"/>
      <sheetName val="G3"/>
      <sheetName val="G4"/>
    </sheetNames>
    <sheetDataSet>
      <sheetData sheetId="0">
        <row r="22">
          <cell r="A22" t="str">
            <v>Précipitations</v>
          </cell>
        </row>
        <row r="25">
          <cell r="B25">
            <v>45658</v>
          </cell>
          <cell r="C25">
            <v>92.928571428571416</v>
          </cell>
        </row>
        <row r="26">
          <cell r="B26">
            <v>45689</v>
          </cell>
          <cell r="C26">
            <v>38.114285714285714</v>
          </cell>
        </row>
        <row r="27">
          <cell r="B27">
            <v>45717</v>
          </cell>
          <cell r="C27">
            <v>48.800000000000004</v>
          </cell>
        </row>
        <row r="28">
          <cell r="B28">
            <v>45748</v>
          </cell>
          <cell r="C28">
            <v>64.242857142857147</v>
          </cell>
        </row>
        <row r="29">
          <cell r="B29">
            <v>45778</v>
          </cell>
          <cell r="C29">
            <v>42.771428571428572</v>
          </cell>
        </row>
        <row r="30">
          <cell r="B30">
            <v>45809</v>
          </cell>
          <cell r="C30">
            <v>37.257142857142853</v>
          </cell>
        </row>
        <row r="31">
          <cell r="B31">
            <v>45839</v>
          </cell>
          <cell r="C31">
            <v>53.01428571428572</v>
          </cell>
        </row>
        <row r="32">
          <cell r="B32">
            <v>45870</v>
          </cell>
          <cell r="C32">
            <v>59.628571428571433</v>
          </cell>
        </row>
        <row r="33">
          <cell r="B33">
            <v>45901</v>
          </cell>
          <cell r="C33">
            <v>75.528571428571439</v>
          </cell>
        </row>
        <row r="34">
          <cell r="B34">
            <v>45931</v>
          </cell>
          <cell r="C34">
            <v>68.7</v>
          </cell>
        </row>
        <row r="35">
          <cell r="B35">
            <v>45962</v>
          </cell>
          <cell r="C35">
            <v>73.599999999999994</v>
          </cell>
        </row>
        <row r="37">
          <cell r="A37" t="str">
            <v>Précipitations normales 1991-2020</v>
          </cell>
        </row>
        <row r="40">
          <cell r="C40">
            <v>61.062857142857141</v>
          </cell>
        </row>
        <row r="41">
          <cell r="C41">
            <v>49.842857142857149</v>
          </cell>
        </row>
        <row r="42">
          <cell r="C42">
            <v>51.654285714285713</v>
          </cell>
        </row>
        <row r="43">
          <cell r="C43">
            <v>59.778571428571425</v>
          </cell>
        </row>
        <row r="44">
          <cell r="C44">
            <v>64.482857142857142</v>
          </cell>
        </row>
        <row r="45">
          <cell r="C45">
            <v>55.037142857142847</v>
          </cell>
        </row>
        <row r="46">
          <cell r="C46">
            <v>47.587142857142865</v>
          </cell>
        </row>
        <row r="47">
          <cell r="C47">
            <v>51.44</v>
          </cell>
        </row>
        <row r="48">
          <cell r="C48">
            <v>65.705714285714279</v>
          </cell>
        </row>
        <row r="49">
          <cell r="C49">
            <v>79.348571428571432</v>
          </cell>
        </row>
        <row r="50">
          <cell r="C50">
            <v>83.9</v>
          </cell>
        </row>
        <row r="52">
          <cell r="A52" t="str">
            <v>Températures moyennes</v>
          </cell>
        </row>
        <row r="55">
          <cell r="C55">
            <v>6.2857142857142856</v>
          </cell>
        </row>
        <row r="56">
          <cell r="C56">
            <v>7.7142857142857144</v>
          </cell>
        </row>
        <row r="57">
          <cell r="C57">
            <v>9.8809523809523814</v>
          </cell>
        </row>
        <row r="58">
          <cell r="C58">
            <v>13.485714285714284</v>
          </cell>
        </row>
        <row r="59">
          <cell r="C59">
            <v>16.30952380952381</v>
          </cell>
        </row>
        <row r="60">
          <cell r="C60">
            <v>22.30952380952381</v>
          </cell>
        </row>
        <row r="61">
          <cell r="C61">
            <v>22.271428571428572</v>
          </cell>
        </row>
        <row r="62">
          <cell r="C62">
            <v>22.709523809523812</v>
          </cell>
        </row>
        <row r="63">
          <cell r="C63">
            <v>17.88095238095238</v>
          </cell>
        </row>
        <row r="64">
          <cell r="C64">
            <v>14.3</v>
          </cell>
        </row>
        <row r="65">
          <cell r="C65">
            <v>10</v>
          </cell>
        </row>
        <row r="67">
          <cell r="A67" t="str">
            <v>Températures normales 1991-2020</v>
          </cell>
        </row>
        <row r="70">
          <cell r="C70">
            <v>5.7785714285714294</v>
          </cell>
        </row>
        <row r="71">
          <cell r="C71">
            <v>6.3414285714285707</v>
          </cell>
        </row>
        <row r="72">
          <cell r="C72">
            <v>9.2328571428571422</v>
          </cell>
        </row>
        <row r="73">
          <cell r="C73">
            <v>11.898571428571429</v>
          </cell>
        </row>
        <row r="74">
          <cell r="C74">
            <v>15.585714285714285</v>
          </cell>
        </row>
        <row r="75">
          <cell r="C75">
            <v>19.111428571428569</v>
          </cell>
        </row>
        <row r="76">
          <cell r="C76">
            <v>21.349999999999998</v>
          </cell>
        </row>
        <row r="77">
          <cell r="C77">
            <v>21.374285714285715</v>
          </cell>
        </row>
        <row r="78">
          <cell r="C78">
            <v>17.851428571428574</v>
          </cell>
        </row>
        <row r="79">
          <cell r="C79">
            <v>14.077142857142857</v>
          </cell>
        </row>
        <row r="80">
          <cell r="C80">
            <v>9.4</v>
          </cell>
        </row>
      </sheetData>
      <sheetData sheetId="1">
        <row r="28">
          <cell r="C28" t="str">
            <v>Ouest</v>
          </cell>
          <cell r="D28" t="str">
            <v>Nord</v>
          </cell>
          <cell r="E28" t="str">
            <v>Nord-Est</v>
          </cell>
          <cell r="F28" t="str">
            <v>Centre-Est</v>
          </cell>
          <cell r="G28" t="str">
            <v>Sud-Ouest</v>
          </cell>
          <cell r="H28" t="str">
            <v>Sud-Est</v>
          </cell>
          <cell r="I28" t="str">
            <v>Corse</v>
          </cell>
          <cell r="J28" t="str">
            <v>France</v>
          </cell>
        </row>
        <row r="29">
          <cell r="A29" t="str">
            <v>Précipitations 2025</v>
          </cell>
          <cell r="C29">
            <v>720.09999999999991</v>
          </cell>
          <cell r="D29">
            <v>554</v>
          </cell>
          <cell r="E29">
            <v>810.2</v>
          </cell>
          <cell r="F29">
            <v>699.2</v>
          </cell>
          <cell r="G29">
            <v>732.7</v>
          </cell>
          <cell r="H29">
            <v>592.6</v>
          </cell>
          <cell r="I29">
            <v>473.19999999999993</v>
          </cell>
          <cell r="J29">
            <v>654.57142857142867</v>
          </cell>
        </row>
        <row r="30">
          <cell r="A30" t="str">
            <v>Précipitations normales 1991-2020</v>
          </cell>
          <cell r="C30">
            <v>740.84</v>
          </cell>
          <cell r="D30">
            <v>625.03</v>
          </cell>
          <cell r="E30">
            <v>752.87</v>
          </cell>
          <cell r="F30">
            <v>708.75</v>
          </cell>
          <cell r="G30">
            <v>763.89</v>
          </cell>
          <cell r="H30">
            <v>604.05000000000007</v>
          </cell>
          <cell r="I30">
            <v>493.49</v>
          </cell>
          <cell r="J30">
            <v>669.84571428571428</v>
          </cell>
        </row>
        <row r="31">
          <cell r="A31" t="str">
            <v>Températures 2025</v>
          </cell>
          <cell r="C31">
            <v>13.557575757575757</v>
          </cell>
          <cell r="D31">
            <v>12.887878787878789</v>
          </cell>
          <cell r="E31">
            <v>12.912121212121214</v>
          </cell>
          <cell r="F31">
            <v>13.693939393939395</v>
          </cell>
          <cell r="G31">
            <v>15.293939393939393</v>
          </cell>
          <cell r="H31">
            <v>17.124242424242421</v>
          </cell>
          <cell r="I31">
            <v>18.354545454545455</v>
          </cell>
          <cell r="J31">
            <v>14.832034632034635</v>
          </cell>
        </row>
        <row r="32">
          <cell r="A32" t="str">
            <v>Températures normales 1991-2020</v>
          </cell>
          <cell r="C32">
            <v>12.675454545454544</v>
          </cell>
          <cell r="D32">
            <v>12.049090909090909</v>
          </cell>
          <cell r="E32">
            <v>11.952727272727271</v>
          </cell>
          <cell r="F32">
            <v>12.736363636363638</v>
          </cell>
          <cell r="G32">
            <v>14.068181818181815</v>
          </cell>
          <cell r="H32">
            <v>15.979090909090905</v>
          </cell>
          <cell r="I32">
            <v>17.260909090909088</v>
          </cell>
          <cell r="J32">
            <v>13.817402597402598</v>
          </cell>
        </row>
      </sheetData>
      <sheetData sheetId="2">
        <row r="23">
          <cell r="B23" t="str">
            <v>mars</v>
          </cell>
          <cell r="C23" t="str">
            <v>avril</v>
          </cell>
          <cell r="D23" t="str">
            <v>mai</v>
          </cell>
          <cell r="E23" t="str">
            <v>juin</v>
          </cell>
          <cell r="F23" t="str">
            <v>juillet</v>
          </cell>
          <cell r="G23" t="str">
            <v>août</v>
          </cell>
          <cell r="H23" t="str">
            <v>septembre</v>
          </cell>
          <cell r="I23" t="str">
            <v>octobre</v>
          </cell>
          <cell r="J23" t="str">
            <v>novembre</v>
          </cell>
        </row>
        <row r="24">
          <cell r="A24">
            <v>2024</v>
          </cell>
          <cell r="B24">
            <v>12.04</v>
          </cell>
          <cell r="C24">
            <v>30.04</v>
          </cell>
          <cell r="D24">
            <v>48.52</v>
          </cell>
          <cell r="E24">
            <v>68.459999999999994</v>
          </cell>
          <cell r="F24">
            <v>90.33</v>
          </cell>
          <cell r="G24">
            <v>102.41</v>
          </cell>
          <cell r="H24">
            <v>112.89</v>
          </cell>
          <cell r="I24">
            <v>124.01</v>
          </cell>
          <cell r="J24">
            <v>130.6</v>
          </cell>
        </row>
        <row r="25">
          <cell r="A25">
            <v>2025</v>
          </cell>
          <cell r="B25">
            <v>5.74</v>
          </cell>
          <cell r="C25">
            <v>26.75</v>
          </cell>
          <cell r="D25">
            <v>44.84</v>
          </cell>
          <cell r="E25">
            <v>56.83</v>
          </cell>
          <cell r="F25">
            <v>58.26</v>
          </cell>
          <cell r="G25">
            <v>61.34</v>
          </cell>
          <cell r="H25">
            <v>71.88</v>
          </cell>
          <cell r="I25">
            <v>84.4</v>
          </cell>
          <cell r="J25">
            <v>91.3</v>
          </cell>
        </row>
        <row r="26">
          <cell r="A26" t="str">
            <v>Référence 1989-2018</v>
          </cell>
          <cell r="B26">
            <v>7.79</v>
          </cell>
          <cell r="C26">
            <v>20.22</v>
          </cell>
          <cell r="D26">
            <v>38.46</v>
          </cell>
          <cell r="E26">
            <v>57.28</v>
          </cell>
          <cell r="F26">
            <v>69.63</v>
          </cell>
          <cell r="G26">
            <v>79.319999999999993</v>
          </cell>
          <cell r="H26">
            <v>88.02</v>
          </cell>
          <cell r="I26">
            <v>96.26</v>
          </cell>
          <cell r="J26">
            <v>100</v>
          </cell>
        </row>
      </sheetData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ry_saa_surf - Requête"/>
      <sheetName val="req_surfaces - Requête"/>
      <sheetName val="query_saa_prod - Requête"/>
      <sheetName val="Feuil1"/>
      <sheetName val="Feuil1 - Requête"/>
      <sheetName val="Feuil1 - Rapport"/>
      <sheetName val="req_graph - Requête"/>
      <sheetName val="Feuil2"/>
      <sheetName val="Feuil2 - Requête"/>
      <sheetName val="G1"/>
      <sheetName val="G2"/>
      <sheetName val="G3"/>
      <sheetName val="G4"/>
      <sheetName val="req_cotations - Requête"/>
      <sheetName val="req_toutes_GC - Requête"/>
      <sheetName val="Req_Reg - Requê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C1" t="e">
            <v>#REF!</v>
          </cell>
          <cell r="D1">
            <v>1995</v>
          </cell>
          <cell r="E1">
            <v>1996</v>
          </cell>
          <cell r="F1">
            <v>1997</v>
          </cell>
          <cell r="G1">
            <v>1998</v>
          </cell>
          <cell r="H1">
            <v>1999</v>
          </cell>
          <cell r="I1">
            <v>2000</v>
          </cell>
          <cell r="J1">
            <v>2001</v>
          </cell>
          <cell r="K1">
            <v>2002</v>
          </cell>
          <cell r="L1">
            <v>2003</v>
          </cell>
          <cell r="M1">
            <v>2004</v>
          </cell>
          <cell r="N1">
            <v>2005</v>
          </cell>
          <cell r="O1">
            <v>2006</v>
          </cell>
          <cell r="P1">
            <v>2007</v>
          </cell>
          <cell r="Q1">
            <v>2008</v>
          </cell>
          <cell r="R1">
            <v>2009</v>
          </cell>
          <cell r="S1">
            <v>2010</v>
          </cell>
          <cell r="T1">
            <v>2011</v>
          </cell>
          <cell r="U1">
            <v>2012</v>
          </cell>
          <cell r="V1">
            <v>2013</v>
          </cell>
          <cell r="W1">
            <v>2014</v>
          </cell>
          <cell r="X1">
            <v>2015</v>
          </cell>
          <cell r="Y1">
            <v>2016</v>
          </cell>
          <cell r="Z1">
            <v>2017</v>
          </cell>
          <cell r="AA1">
            <v>2018</v>
          </cell>
          <cell r="AB1">
            <v>2019</v>
          </cell>
          <cell r="AC1">
            <v>2020</v>
          </cell>
          <cell r="AD1">
            <v>2021</v>
          </cell>
          <cell r="AE1">
            <v>2022</v>
          </cell>
          <cell r="AF1">
            <v>2023</v>
          </cell>
          <cell r="AG1">
            <v>2024</v>
          </cell>
          <cell r="AH1">
            <v>2025</v>
          </cell>
        </row>
        <row r="2">
          <cell r="B2" t="str">
            <v>Production récoltée SAA (million t)</v>
          </cell>
          <cell r="C2">
            <v>29.457305699999996</v>
          </cell>
          <cell r="D2">
            <v>29.831783300000005</v>
          </cell>
          <cell r="E2">
            <v>34.675486000000006</v>
          </cell>
          <cell r="F2">
            <v>32.983564800000003</v>
          </cell>
          <cell r="G2">
            <v>38.245663700000009</v>
          </cell>
          <cell r="H2">
            <v>35.3944039</v>
          </cell>
          <cell r="I2">
            <v>35.667737100000004</v>
          </cell>
          <cell r="J2">
            <v>30.174697299999995</v>
          </cell>
          <cell r="K2">
            <v>37.276484799999999</v>
          </cell>
          <cell r="L2">
            <v>28.993238299999998</v>
          </cell>
          <cell r="M2">
            <v>37.52403979999999</v>
          </cell>
          <cell r="N2">
            <v>34.747737000000001</v>
          </cell>
          <cell r="O2">
            <v>33.154074699999995</v>
          </cell>
          <cell r="P2">
            <v>30.660411499999999</v>
          </cell>
          <cell r="Q2">
            <v>36.757936500000014</v>
          </cell>
          <cell r="R2">
            <v>36.069184599999993</v>
          </cell>
          <cell r="S2">
            <v>35.484091400000004</v>
          </cell>
          <cell r="T2">
            <v>33.999867000000009</v>
          </cell>
          <cell r="U2">
            <v>35.508872300000007</v>
          </cell>
          <cell r="V2">
            <v>36.861747399999999</v>
          </cell>
          <cell r="W2">
            <v>37.498589800000005</v>
          </cell>
          <cell r="X2">
            <v>40.9978877</v>
          </cell>
          <cell r="Y2">
            <v>27.624055299999998</v>
          </cell>
          <cell r="Z2">
            <v>36.563844300000014</v>
          </cell>
          <cell r="AA2">
            <v>34.048769699999994</v>
          </cell>
          <cell r="AB2">
            <v>39.517770899999995</v>
          </cell>
          <cell r="AC2">
            <v>29.210447500000001</v>
          </cell>
          <cell r="AD2">
            <v>35.396479600000006</v>
          </cell>
          <cell r="AE2">
            <v>33.693825700000005</v>
          </cell>
          <cell r="AF2">
            <v>35.117663300000011</v>
          </cell>
          <cell r="AG2">
            <v>25.673693500000006</v>
          </cell>
          <cell r="AH2">
            <v>33.328172599999995</v>
          </cell>
        </row>
        <row r="3">
          <cell r="B3" t="str">
            <v>Rendement SAA (q/ha)</v>
          </cell>
          <cell r="C3">
            <v>67.901434105266077</v>
          </cell>
          <cell r="D3">
            <v>66.095153828769938</v>
          </cell>
          <cell r="E3">
            <v>72.78617369654755</v>
          </cell>
          <cell r="F3">
            <v>68.139132590453286</v>
          </cell>
          <cell r="G3">
            <v>77.505219681789328</v>
          </cell>
          <cell r="H3">
            <v>74.122698534693413</v>
          </cell>
          <cell r="I3">
            <v>72.640948265854647</v>
          </cell>
          <cell r="J3">
            <v>67.691149610270031</v>
          </cell>
          <cell r="K3">
            <v>76.247525096760427</v>
          </cell>
          <cell r="L3">
            <v>64.231983600630215</v>
          </cell>
          <cell r="M3">
            <v>77.86694072104244</v>
          </cell>
          <cell r="N3">
            <v>71.775227485484976</v>
          </cell>
          <cell r="O3">
            <v>69.380846710611522</v>
          </cell>
          <cell r="P3">
            <v>64.333212823833435</v>
          </cell>
          <cell r="Q3">
            <v>72.862254856583547</v>
          </cell>
          <cell r="R3">
            <v>76.55545025788966</v>
          </cell>
          <cell r="S3">
            <v>72.439649398226166</v>
          </cell>
          <cell r="T3">
            <v>68.117208938535398</v>
          </cell>
          <cell r="U3">
            <v>73.031049979628406</v>
          </cell>
          <cell r="V3">
            <v>73.974044890042563</v>
          </cell>
          <cell r="W3">
            <v>74.797768748516461</v>
          </cell>
          <cell r="X3">
            <v>79.401029167824646</v>
          </cell>
          <cell r="Y3">
            <v>53.745264029112363</v>
          </cell>
          <cell r="Z3">
            <v>73.676504884887549</v>
          </cell>
          <cell r="AA3">
            <v>69.76166198976874</v>
          </cell>
          <cell r="AB3">
            <v>79.052332515426258</v>
          </cell>
          <cell r="AC3">
            <v>68.448665576097653</v>
          </cell>
          <cell r="AD3">
            <v>71.041519267613538</v>
          </cell>
          <cell r="AE3">
            <v>71.736352106507766</v>
          </cell>
          <cell r="AF3">
            <v>73.746423312476338</v>
          </cell>
          <cell r="AG3">
            <v>60.916461545105157</v>
          </cell>
          <cell r="AH3">
            <v>74.193714314717909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9 - Requête"/>
      <sheetName val="G1"/>
      <sheetName val="Feuil6 - Requête"/>
      <sheetName val="G2"/>
      <sheetName val="G3"/>
      <sheetName val="G4"/>
      <sheetName val="Feuil1 - Requête"/>
      <sheetName val="Feuil7 - Requête"/>
    </sheetNames>
    <sheetDataSet>
      <sheetData sheetId="0" refreshError="1"/>
      <sheetData sheetId="1" refreshError="1"/>
      <sheetData sheetId="2" refreshError="1"/>
      <sheetData sheetId="3">
        <row r="4">
          <cell r="C4" t="str">
            <v>2020</v>
          </cell>
          <cell r="D4" t="str">
            <v>2021</v>
          </cell>
          <cell r="E4" t="str">
            <v>2022</v>
          </cell>
          <cell r="F4" t="str">
            <v>2023</v>
          </cell>
          <cell r="G4" t="str">
            <v>2024</v>
          </cell>
          <cell r="H4" t="str">
            <v>2025</v>
          </cell>
        </row>
        <row r="5">
          <cell r="B5" t="str">
            <v>Prix à la production des porcins (Indice Ippap)</v>
          </cell>
          <cell r="C5">
            <v>102.15555555555557</v>
          </cell>
          <cell r="D5">
            <v>98.088888888888889</v>
          </cell>
          <cell r="E5">
            <v>116.42222222222222</v>
          </cell>
          <cell r="F5">
            <v>149.62222222222223</v>
          </cell>
          <cell r="G5">
            <v>137.26666666666665</v>
          </cell>
          <cell r="H5">
            <v>125.98888888888888</v>
          </cell>
        </row>
        <row r="6">
          <cell r="B6" t="str">
            <v>Prix des aliments pour porcins (Indice Ipampa)</v>
          </cell>
          <cell r="C6">
            <v>99.555555555555571</v>
          </cell>
          <cell r="D6">
            <v>109.88888888888889</v>
          </cell>
          <cell r="E6">
            <v>140.41111111111113</v>
          </cell>
          <cell r="F6">
            <v>143.94444444444446</v>
          </cell>
          <cell r="G6">
            <v>125.23333333333332</v>
          </cell>
          <cell r="H6">
            <v>124.26666666666668</v>
          </cell>
        </row>
      </sheetData>
      <sheetData sheetId="4" refreshError="1"/>
      <sheetData sheetId="5">
        <row r="4">
          <cell r="C4" t="str">
            <v>Exportations</v>
          </cell>
          <cell r="D4" t="str">
            <v xml:space="preserve">Importations </v>
          </cell>
          <cell r="E4" t="str">
            <v>Solde du commerce extérieur</v>
          </cell>
        </row>
        <row r="5">
          <cell r="B5" t="str">
            <v>2020</v>
          </cell>
          <cell r="C5">
            <v>465.13041599999997</v>
          </cell>
          <cell r="D5">
            <v>408.61480299999999</v>
          </cell>
          <cell r="E5">
            <v>56.515612999999973</v>
          </cell>
        </row>
        <row r="6">
          <cell r="B6" t="str">
            <v>2021</v>
          </cell>
          <cell r="C6">
            <v>489.13408700000002</v>
          </cell>
          <cell r="D6">
            <v>427.12997600000006</v>
          </cell>
          <cell r="E6">
            <v>62.004110999999966</v>
          </cell>
        </row>
        <row r="7">
          <cell r="B7" t="str">
            <v>2022</v>
          </cell>
          <cell r="C7">
            <v>461.71048700000006</v>
          </cell>
          <cell r="D7">
            <v>473.912262</v>
          </cell>
          <cell r="E7">
            <v>-12.201774999999941</v>
          </cell>
        </row>
        <row r="8">
          <cell r="B8" t="str">
            <v>2023</v>
          </cell>
          <cell r="C8">
            <v>424.23869899999988</v>
          </cell>
          <cell r="D8">
            <v>443.07983900000005</v>
          </cell>
          <cell r="E8">
            <v>-18.841140000000166</v>
          </cell>
        </row>
        <row r="9">
          <cell r="B9" t="str">
            <v>2024</v>
          </cell>
          <cell r="C9">
            <v>424.11513899999994</v>
          </cell>
          <cell r="D9">
            <v>447.13680399999998</v>
          </cell>
          <cell r="E9">
            <v>-23.021665000000041</v>
          </cell>
        </row>
        <row r="10">
          <cell r="B10" t="str">
            <v>2025</v>
          </cell>
          <cell r="C10">
            <v>411.76363299999997</v>
          </cell>
          <cell r="D10">
            <v>465.13676700000002</v>
          </cell>
          <cell r="E10">
            <v>-53.37313400000005</v>
          </cell>
        </row>
      </sheetData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"/>
      <sheetName val="G2"/>
      <sheetName val="G3"/>
      <sheetName val="G4"/>
      <sheetName val="G6B"/>
    </sheetNames>
    <sheetDataSet>
      <sheetData sheetId="0" refreshError="1"/>
      <sheetData sheetId="1">
        <row r="2">
          <cell r="B2" t="str">
            <v xml:space="preserve">Indice de marge (MILC) </v>
          </cell>
          <cell r="C2" t="str">
            <v>Ippap lait de vache</v>
          </cell>
          <cell r="D2" t="str">
            <v xml:space="preserve">Ipampa lait de vache </v>
          </cell>
        </row>
        <row r="3">
          <cell r="A3">
            <v>43466</v>
          </cell>
          <cell r="B3">
            <v>112.56941499999999</v>
          </cell>
          <cell r="C3">
            <v>90.6</v>
          </cell>
          <cell r="D3">
            <v>100.03</v>
          </cell>
        </row>
        <row r="4">
          <cell r="A4">
            <v>43497</v>
          </cell>
          <cell r="B4">
            <v>112.53063999999995</v>
          </cell>
          <cell r="C4">
            <v>90.7</v>
          </cell>
          <cell r="D4">
            <v>100.48</v>
          </cell>
        </row>
        <row r="5">
          <cell r="A5">
            <v>43525</v>
          </cell>
          <cell r="B5">
            <v>102.06005499999998</v>
          </cell>
          <cell r="C5">
            <v>90.7</v>
          </cell>
          <cell r="D5">
            <v>100.51</v>
          </cell>
        </row>
        <row r="6">
          <cell r="A6">
            <v>43556</v>
          </cell>
          <cell r="B6">
            <v>109.07869000000005</v>
          </cell>
          <cell r="C6">
            <v>89.6</v>
          </cell>
          <cell r="D6">
            <v>100.58</v>
          </cell>
        </row>
        <row r="7">
          <cell r="A7">
            <v>43586</v>
          </cell>
          <cell r="B7">
            <v>108.62512499999997</v>
          </cell>
          <cell r="C7">
            <v>89.7</v>
          </cell>
          <cell r="D7">
            <v>100.25</v>
          </cell>
        </row>
        <row r="8">
          <cell r="A8">
            <v>43617</v>
          </cell>
          <cell r="B8">
            <v>112.27805000000001</v>
          </cell>
          <cell r="C8">
            <v>91.5</v>
          </cell>
          <cell r="D8">
            <v>100.1</v>
          </cell>
        </row>
        <row r="9">
          <cell r="A9">
            <v>43647</v>
          </cell>
          <cell r="B9">
            <v>112.16038999999995</v>
          </cell>
          <cell r="C9">
            <v>93.6</v>
          </cell>
          <cell r="D9">
            <v>99.98</v>
          </cell>
        </row>
        <row r="10">
          <cell r="A10">
            <v>43678</v>
          </cell>
          <cell r="B10">
            <v>118.89857999999998</v>
          </cell>
          <cell r="C10">
            <v>94.4</v>
          </cell>
          <cell r="D10">
            <v>99.56</v>
          </cell>
        </row>
        <row r="11">
          <cell r="A11">
            <v>43709</v>
          </cell>
          <cell r="B11">
            <v>128.02312000000001</v>
          </cell>
          <cell r="C11">
            <v>94.8</v>
          </cell>
          <cell r="D11">
            <v>99.84</v>
          </cell>
        </row>
        <row r="12">
          <cell r="A12">
            <v>43739</v>
          </cell>
          <cell r="B12">
            <v>126.99624</v>
          </cell>
          <cell r="C12">
            <v>93.7</v>
          </cell>
          <cell r="D12">
            <v>99.68</v>
          </cell>
        </row>
        <row r="13">
          <cell r="A13">
            <v>43770</v>
          </cell>
          <cell r="B13">
            <v>124.12331499999999</v>
          </cell>
          <cell r="C13">
            <v>92.3</v>
          </cell>
          <cell r="D13">
            <v>99.83</v>
          </cell>
        </row>
        <row r="14">
          <cell r="A14">
            <v>43800</v>
          </cell>
          <cell r="B14">
            <v>120.293565</v>
          </cell>
          <cell r="C14">
            <v>92.5</v>
          </cell>
          <cell r="D14">
            <v>100.33</v>
          </cell>
        </row>
        <row r="15">
          <cell r="A15">
            <v>43831</v>
          </cell>
          <cell r="B15">
            <v>117.71161499999999</v>
          </cell>
          <cell r="C15">
            <v>101.5</v>
          </cell>
          <cell r="D15">
            <v>100.43</v>
          </cell>
        </row>
        <row r="16">
          <cell r="A16">
            <v>43862</v>
          </cell>
          <cell r="B16">
            <v>114.96025000000003</v>
          </cell>
          <cell r="C16">
            <v>101.3</v>
          </cell>
          <cell r="D16">
            <v>100.5</v>
          </cell>
        </row>
        <row r="17">
          <cell r="A17">
            <v>43891</v>
          </cell>
          <cell r="B17">
            <v>113.25312000000002</v>
          </cell>
          <cell r="C17">
            <v>98.9</v>
          </cell>
          <cell r="D17">
            <v>99.84</v>
          </cell>
        </row>
        <row r="18">
          <cell r="A18">
            <v>43922</v>
          </cell>
          <cell r="B18">
            <v>106.15033500000004</v>
          </cell>
          <cell r="C18">
            <v>97.4</v>
          </cell>
          <cell r="D18">
            <v>99.47</v>
          </cell>
        </row>
        <row r="19">
          <cell r="A19">
            <v>43952</v>
          </cell>
          <cell r="B19">
            <v>101.43067000000002</v>
          </cell>
          <cell r="C19">
            <v>97</v>
          </cell>
          <cell r="D19">
            <v>98.94</v>
          </cell>
        </row>
        <row r="20">
          <cell r="A20">
            <v>43983</v>
          </cell>
          <cell r="B20">
            <v>103.19579500000003</v>
          </cell>
          <cell r="C20">
            <v>98</v>
          </cell>
          <cell r="D20">
            <v>99.19</v>
          </cell>
        </row>
        <row r="21">
          <cell r="A21">
            <v>44013</v>
          </cell>
          <cell r="B21">
            <v>105.74774500000007</v>
          </cell>
          <cell r="C21">
            <v>99.9</v>
          </cell>
          <cell r="D21">
            <v>99.09</v>
          </cell>
        </row>
        <row r="22">
          <cell r="A22">
            <v>44044</v>
          </cell>
          <cell r="B22">
            <v>109.00150500000001</v>
          </cell>
          <cell r="C22">
            <v>101.4</v>
          </cell>
          <cell r="D22">
            <v>99.41</v>
          </cell>
        </row>
        <row r="23">
          <cell r="A23">
            <v>44075</v>
          </cell>
          <cell r="B23">
            <v>118.77053000000001</v>
          </cell>
          <cell r="C23">
            <v>102.1</v>
          </cell>
          <cell r="D23">
            <v>99.46</v>
          </cell>
        </row>
        <row r="24">
          <cell r="A24">
            <v>44105</v>
          </cell>
          <cell r="B24">
            <v>123.61083500000001</v>
          </cell>
          <cell r="C24">
            <v>101.9</v>
          </cell>
          <cell r="D24">
            <v>100.47</v>
          </cell>
        </row>
        <row r="25">
          <cell r="A25">
            <v>44136</v>
          </cell>
          <cell r="B25">
            <v>113.07465000000002</v>
          </cell>
          <cell r="C25">
            <v>100.1</v>
          </cell>
          <cell r="D25">
            <v>101.3</v>
          </cell>
        </row>
        <row r="26">
          <cell r="A26">
            <v>44166</v>
          </cell>
          <cell r="B26">
            <v>112.20256000000006</v>
          </cell>
          <cell r="C26">
            <v>100.5</v>
          </cell>
          <cell r="D26">
            <v>101.92</v>
          </cell>
        </row>
        <row r="27">
          <cell r="A27">
            <v>44197</v>
          </cell>
          <cell r="B27">
            <v>103.77629000000002</v>
          </cell>
          <cell r="C27">
            <v>99.9</v>
          </cell>
          <cell r="D27">
            <v>103.78</v>
          </cell>
        </row>
        <row r="28">
          <cell r="A28">
            <v>44228</v>
          </cell>
          <cell r="B28">
            <v>95.71314000000001</v>
          </cell>
          <cell r="C28">
            <v>100</v>
          </cell>
          <cell r="D28">
            <v>105.48</v>
          </cell>
        </row>
        <row r="29">
          <cell r="A29">
            <v>44256</v>
          </cell>
          <cell r="B29">
            <v>90.592219999999941</v>
          </cell>
          <cell r="C29">
            <v>98.6</v>
          </cell>
          <cell r="D29">
            <v>106.04</v>
          </cell>
        </row>
        <row r="30">
          <cell r="A30">
            <v>44287</v>
          </cell>
          <cell r="B30">
            <v>99.088710000000049</v>
          </cell>
          <cell r="C30">
            <v>99.8</v>
          </cell>
          <cell r="D30">
            <v>106.22</v>
          </cell>
        </row>
        <row r="31">
          <cell r="A31">
            <v>44317</v>
          </cell>
          <cell r="B31">
            <v>96.144475</v>
          </cell>
          <cell r="C31">
            <v>100.6</v>
          </cell>
          <cell r="D31">
            <v>106.95</v>
          </cell>
        </row>
        <row r="32">
          <cell r="A32">
            <v>44348</v>
          </cell>
          <cell r="B32">
            <v>100.43946</v>
          </cell>
          <cell r="C32">
            <v>103.7</v>
          </cell>
          <cell r="D32">
            <v>107.72</v>
          </cell>
        </row>
        <row r="33">
          <cell r="A33">
            <v>44378</v>
          </cell>
          <cell r="B33">
            <v>105.54698000000002</v>
          </cell>
          <cell r="C33">
            <v>107</v>
          </cell>
          <cell r="D33">
            <v>108.36</v>
          </cell>
        </row>
        <row r="34">
          <cell r="A34">
            <v>44409</v>
          </cell>
          <cell r="B34">
            <v>112.48859499999998</v>
          </cell>
          <cell r="C34">
            <v>108.2</v>
          </cell>
          <cell r="D34">
            <v>108.79</v>
          </cell>
        </row>
        <row r="35">
          <cell r="A35">
            <v>44440</v>
          </cell>
          <cell r="B35">
            <v>115.67753499999992</v>
          </cell>
          <cell r="C35">
            <v>109.1</v>
          </cell>
          <cell r="D35">
            <v>109.87</v>
          </cell>
        </row>
        <row r="36">
          <cell r="A36">
            <v>44470</v>
          </cell>
          <cell r="B36">
            <v>114.76761499999998</v>
          </cell>
          <cell r="C36">
            <v>108.5</v>
          </cell>
          <cell r="D36">
            <v>112.43</v>
          </cell>
        </row>
        <row r="37">
          <cell r="A37">
            <v>44501</v>
          </cell>
          <cell r="B37">
            <v>113.79505000000006</v>
          </cell>
          <cell r="C37">
            <v>107.6</v>
          </cell>
          <cell r="D37">
            <v>114.1</v>
          </cell>
        </row>
        <row r="38">
          <cell r="A38">
            <v>44531</v>
          </cell>
          <cell r="B38">
            <v>114.73048</v>
          </cell>
          <cell r="C38">
            <v>109</v>
          </cell>
          <cell r="D38">
            <v>115.36</v>
          </cell>
        </row>
        <row r="39">
          <cell r="A39">
            <v>44562</v>
          </cell>
          <cell r="B39">
            <v>115.68905500000005</v>
          </cell>
          <cell r="C39">
            <v>112.7</v>
          </cell>
          <cell r="D39">
            <v>118.51</v>
          </cell>
        </row>
        <row r="40">
          <cell r="A40">
            <v>44593</v>
          </cell>
          <cell r="B40">
            <v>120.83946999999995</v>
          </cell>
          <cell r="C40">
            <v>114.5</v>
          </cell>
          <cell r="D40">
            <v>120.54</v>
          </cell>
        </row>
        <row r="41">
          <cell r="A41">
            <v>44621</v>
          </cell>
          <cell r="B41">
            <v>115.17600499999998</v>
          </cell>
          <cell r="C41">
            <v>116.9</v>
          </cell>
          <cell r="D41">
            <v>128.41</v>
          </cell>
        </row>
        <row r="42">
          <cell r="A42">
            <v>44652</v>
          </cell>
          <cell r="B42">
            <v>122.71558499999998</v>
          </cell>
          <cell r="C42">
            <v>119</v>
          </cell>
          <cell r="D42">
            <v>129.97</v>
          </cell>
        </row>
        <row r="43">
          <cell r="A43">
            <v>44682</v>
          </cell>
          <cell r="B43">
            <v>131.64018000000004</v>
          </cell>
          <cell r="C43">
            <v>122.2</v>
          </cell>
          <cell r="D43">
            <v>130.76</v>
          </cell>
        </row>
        <row r="44">
          <cell r="A44">
            <v>44713</v>
          </cell>
          <cell r="B44">
            <v>131.09527500000002</v>
          </cell>
          <cell r="C44">
            <v>125.2</v>
          </cell>
          <cell r="D44">
            <v>132.55000000000001</v>
          </cell>
        </row>
        <row r="45">
          <cell r="A45">
            <v>44743</v>
          </cell>
          <cell r="B45">
            <v>140.17580500000003</v>
          </cell>
          <cell r="C45">
            <v>128.69999999999999</v>
          </cell>
          <cell r="D45">
            <v>132.01</v>
          </cell>
        </row>
        <row r="46">
          <cell r="A46">
            <v>44774</v>
          </cell>
          <cell r="B46">
            <v>139.29391000000004</v>
          </cell>
          <cell r="C46">
            <v>128.6</v>
          </cell>
          <cell r="D46">
            <v>132.62</v>
          </cell>
        </row>
        <row r="47">
          <cell r="A47">
            <v>44805</v>
          </cell>
          <cell r="B47">
            <v>154.11572000000001</v>
          </cell>
          <cell r="C47">
            <v>130.9</v>
          </cell>
          <cell r="D47">
            <v>133.04</v>
          </cell>
        </row>
        <row r="48">
          <cell r="A48">
            <v>44835</v>
          </cell>
          <cell r="B48">
            <v>166.64028500000001</v>
          </cell>
          <cell r="C48">
            <v>134.6</v>
          </cell>
          <cell r="D48">
            <v>135.37</v>
          </cell>
        </row>
        <row r="49">
          <cell r="A49">
            <v>44866</v>
          </cell>
          <cell r="B49">
            <v>170.50672000000003</v>
          </cell>
          <cell r="C49">
            <v>135.4</v>
          </cell>
          <cell r="D49">
            <v>135.04</v>
          </cell>
        </row>
        <row r="50">
          <cell r="A50">
            <v>44896</v>
          </cell>
          <cell r="B50">
            <v>181.07168000000007</v>
          </cell>
          <cell r="C50">
            <v>135.80000000000001</v>
          </cell>
          <cell r="D50">
            <v>133.76</v>
          </cell>
        </row>
        <row r="51">
          <cell r="A51">
            <v>44927</v>
          </cell>
          <cell r="B51">
            <v>180.69159500000006</v>
          </cell>
          <cell r="C51">
            <v>138.5</v>
          </cell>
          <cell r="D51">
            <v>134.79</v>
          </cell>
        </row>
        <row r="52">
          <cell r="A52">
            <v>44958</v>
          </cell>
          <cell r="B52">
            <v>181.90037000000001</v>
          </cell>
          <cell r="C52">
            <v>138.1</v>
          </cell>
          <cell r="D52">
            <v>134.34</v>
          </cell>
        </row>
        <row r="53">
          <cell r="A53">
            <v>44986</v>
          </cell>
          <cell r="B53">
            <v>175.43246000000005</v>
          </cell>
          <cell r="C53">
            <v>134.9</v>
          </cell>
          <cell r="D53">
            <v>133.72</v>
          </cell>
        </row>
        <row r="54">
          <cell r="A54">
            <v>45017</v>
          </cell>
          <cell r="B54">
            <v>163.82009500000004</v>
          </cell>
          <cell r="C54">
            <v>130.5</v>
          </cell>
          <cell r="D54">
            <v>131.79</v>
          </cell>
        </row>
        <row r="55">
          <cell r="A55">
            <v>45047</v>
          </cell>
          <cell r="B55">
            <v>155.39436000000001</v>
          </cell>
          <cell r="C55">
            <v>128.6</v>
          </cell>
          <cell r="D55">
            <v>129.52000000000001</v>
          </cell>
        </row>
        <row r="56">
          <cell r="A56">
            <v>45078</v>
          </cell>
          <cell r="B56">
            <v>154.64185500000002</v>
          </cell>
          <cell r="C56">
            <v>128.9</v>
          </cell>
          <cell r="D56">
            <v>128.11000000000001</v>
          </cell>
        </row>
        <row r="57">
          <cell r="A57">
            <v>45108</v>
          </cell>
          <cell r="B57">
            <v>162.27063000000004</v>
          </cell>
          <cell r="C57">
            <v>131.69999999999999</v>
          </cell>
          <cell r="D57">
            <v>127.66</v>
          </cell>
        </row>
        <row r="58">
          <cell r="A58">
            <v>45139</v>
          </cell>
          <cell r="B58">
            <v>162.99464000000012</v>
          </cell>
          <cell r="C58">
            <v>132.5</v>
          </cell>
          <cell r="D58">
            <v>128.47999999999999</v>
          </cell>
        </row>
        <row r="59">
          <cell r="A59">
            <v>45170</v>
          </cell>
          <cell r="B59">
            <v>166.91171499999996</v>
          </cell>
          <cell r="C59">
            <v>133.1</v>
          </cell>
          <cell r="D59">
            <v>128.63</v>
          </cell>
        </row>
        <row r="60">
          <cell r="A60">
            <v>45200</v>
          </cell>
          <cell r="B60">
            <v>170.22419500000007</v>
          </cell>
          <cell r="C60">
            <v>131.19999999999999</v>
          </cell>
          <cell r="D60">
            <v>127.99</v>
          </cell>
        </row>
        <row r="61">
          <cell r="A61">
            <v>45231</v>
          </cell>
          <cell r="B61">
            <v>166.16926500000005</v>
          </cell>
          <cell r="C61">
            <v>130.1</v>
          </cell>
          <cell r="D61">
            <v>127.73</v>
          </cell>
        </row>
        <row r="62">
          <cell r="A62">
            <v>45261</v>
          </cell>
          <cell r="B62">
            <v>160.94506000000007</v>
          </cell>
          <cell r="C62">
            <v>129.5</v>
          </cell>
          <cell r="D62">
            <v>126.92</v>
          </cell>
        </row>
        <row r="63">
          <cell r="A63">
            <v>45292</v>
          </cell>
          <cell r="B63">
            <v>164.99929500000002</v>
          </cell>
          <cell r="C63">
            <v>129.5</v>
          </cell>
          <cell r="D63">
            <v>126.19</v>
          </cell>
        </row>
        <row r="64">
          <cell r="A64">
            <v>45323</v>
          </cell>
          <cell r="B64">
            <v>164.808515</v>
          </cell>
          <cell r="C64">
            <v>130.6</v>
          </cell>
          <cell r="D64">
            <v>126.23</v>
          </cell>
        </row>
        <row r="65">
          <cell r="A65">
            <v>45352</v>
          </cell>
          <cell r="B65">
            <v>166.57319500000006</v>
          </cell>
          <cell r="C65">
            <v>129.30000000000001</v>
          </cell>
          <cell r="D65">
            <v>125.99</v>
          </cell>
        </row>
        <row r="66">
          <cell r="A66">
            <v>45383</v>
          </cell>
          <cell r="B66">
            <v>166.81158000000011</v>
          </cell>
          <cell r="C66">
            <v>128.5</v>
          </cell>
          <cell r="D66">
            <v>125.56</v>
          </cell>
        </row>
        <row r="67">
          <cell r="A67">
            <v>45413</v>
          </cell>
          <cell r="B67">
            <v>166.60912999999999</v>
          </cell>
          <cell r="C67">
            <v>128.5</v>
          </cell>
          <cell r="D67">
            <v>124.66</v>
          </cell>
        </row>
        <row r="68">
          <cell r="A68">
            <v>45444</v>
          </cell>
          <cell r="B68">
            <v>165.00400500000012</v>
          </cell>
          <cell r="C68">
            <v>130.1</v>
          </cell>
          <cell r="D68">
            <v>124.41</v>
          </cell>
        </row>
        <row r="69">
          <cell r="A69">
            <v>45474</v>
          </cell>
          <cell r="B69">
            <v>176.85141499999997</v>
          </cell>
          <cell r="C69">
            <v>132.69999999999999</v>
          </cell>
          <cell r="D69">
            <v>124.03</v>
          </cell>
        </row>
        <row r="70">
          <cell r="A70">
            <v>45505</v>
          </cell>
          <cell r="B70">
            <v>183.671695</v>
          </cell>
          <cell r="C70">
            <v>134.1</v>
          </cell>
          <cell r="D70">
            <v>122.99</v>
          </cell>
        </row>
        <row r="71">
          <cell r="A71">
            <v>45536</v>
          </cell>
          <cell r="B71">
            <v>194.39695999999998</v>
          </cell>
          <cell r="C71">
            <v>135.30000000000001</v>
          </cell>
          <cell r="D71">
            <v>122.72</v>
          </cell>
        </row>
        <row r="72">
          <cell r="A72">
            <v>45566</v>
          </cell>
          <cell r="B72">
            <v>198.05462</v>
          </cell>
          <cell r="C72">
            <v>136</v>
          </cell>
          <cell r="D72">
            <v>122.84</v>
          </cell>
        </row>
        <row r="73">
          <cell r="A73">
            <v>45597</v>
          </cell>
          <cell r="B73">
            <v>209.6308600000001</v>
          </cell>
          <cell r="C73">
            <v>137.30000000000001</v>
          </cell>
          <cell r="D73">
            <v>122.52</v>
          </cell>
        </row>
        <row r="74">
          <cell r="A74">
            <v>45627</v>
          </cell>
          <cell r="B74">
            <v>212.041695</v>
          </cell>
          <cell r="C74">
            <v>137.9</v>
          </cell>
          <cell r="D74">
            <v>122.99</v>
          </cell>
        </row>
        <row r="75">
          <cell r="A75">
            <v>45658</v>
          </cell>
          <cell r="B75">
            <v>215.07063499999998</v>
          </cell>
          <cell r="C75">
            <v>138.69999999999999</v>
          </cell>
          <cell r="D75">
            <v>124.07</v>
          </cell>
        </row>
        <row r="76">
          <cell r="A76">
            <v>45689</v>
          </cell>
          <cell r="B76">
            <v>224.14941000000005</v>
          </cell>
          <cell r="C76">
            <v>139.30000000000001</v>
          </cell>
          <cell r="D76">
            <v>123.62</v>
          </cell>
        </row>
        <row r="77">
          <cell r="A77">
            <v>45717</v>
          </cell>
          <cell r="B77">
            <v>229.66681999999997</v>
          </cell>
          <cell r="C77">
            <v>138.9</v>
          </cell>
          <cell r="D77">
            <v>123.24</v>
          </cell>
        </row>
        <row r="78">
          <cell r="A78">
            <v>45748</v>
          </cell>
          <cell r="B78">
            <v>234.92203000000006</v>
          </cell>
          <cell r="C78">
            <v>138.1</v>
          </cell>
          <cell r="D78">
            <v>122.46</v>
          </cell>
        </row>
        <row r="79">
          <cell r="A79">
            <v>45778</v>
          </cell>
          <cell r="B79">
            <v>239.94509499999992</v>
          </cell>
          <cell r="C79">
            <v>138.19999999999999</v>
          </cell>
          <cell r="D79">
            <v>121.79</v>
          </cell>
        </row>
        <row r="80">
          <cell r="A80">
            <v>45809</v>
          </cell>
          <cell r="B80">
            <v>242.53314499999993</v>
          </cell>
          <cell r="C80">
            <v>142</v>
          </cell>
          <cell r="D80">
            <v>121.89</v>
          </cell>
        </row>
        <row r="81">
          <cell r="A81">
            <v>45839</v>
          </cell>
          <cell r="B81">
            <v>247.75333999999998</v>
          </cell>
          <cell r="C81">
            <v>140.4</v>
          </cell>
          <cell r="D81">
            <v>121.88</v>
          </cell>
        </row>
        <row r="82">
          <cell r="A82">
            <v>45870</v>
          </cell>
          <cell r="B82">
            <v>257.29601500000001</v>
          </cell>
          <cell r="C82">
            <v>140.9</v>
          </cell>
          <cell r="D82">
            <v>121.23</v>
          </cell>
        </row>
        <row r="83">
          <cell r="A83">
            <v>45901</v>
          </cell>
          <cell r="B83">
            <v>275.34089</v>
          </cell>
          <cell r="C83">
            <v>140.9</v>
          </cell>
          <cell r="D83">
            <v>120.98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Import"/>
      <sheetName val="Feuil1 - Requête"/>
      <sheetName val="Import - Rapport"/>
      <sheetName val="Export "/>
      <sheetName val="Export - Rapport - Requête"/>
      <sheetName val="Export - Rapport"/>
      <sheetName val="Solde"/>
      <sheetName val="Solde - Requête"/>
      <sheetName val="Solde - Rapport"/>
    </sheetNames>
    <sheetDataSet>
      <sheetData sheetId="0" refreshError="1">
        <row r="23">
          <cell r="H23">
            <v>-128798.50499999998</v>
          </cell>
        </row>
        <row r="24">
          <cell r="H24">
            <v>-642621.62599999993</v>
          </cell>
        </row>
        <row r="25">
          <cell r="H25">
            <v>430053.57499999972</v>
          </cell>
        </row>
        <row r="26">
          <cell r="H26">
            <v>369585.15900000004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"/>
      <sheetName val="G2"/>
      <sheetName val="G3"/>
      <sheetName val="G4"/>
    </sheetNames>
    <sheetDataSet>
      <sheetData sheetId="0">
        <row r="4">
          <cell r="B4" t="str">
            <v>Ensemble des intrants</v>
          </cell>
          <cell r="C4" t="str">
            <v>Engrais</v>
          </cell>
          <cell r="D4" t="str">
            <v>Energie</v>
          </cell>
          <cell r="E4" t="str">
            <v>Aliments</v>
          </cell>
        </row>
        <row r="5">
          <cell r="A5">
            <v>2011</v>
          </cell>
          <cell r="B5">
            <v>101.98888888888889</v>
          </cell>
          <cell r="C5">
            <v>117.27777777777777</v>
          </cell>
          <cell r="D5">
            <v>128.74444444444444</v>
          </cell>
          <cell r="E5">
            <v>100.22222222222223</v>
          </cell>
        </row>
        <row r="6">
          <cell r="A6">
            <v>2012</v>
          </cell>
          <cell r="B6">
            <v>104.68888888888888</v>
          </cell>
          <cell r="C6">
            <v>123.96666666666667</v>
          </cell>
          <cell r="D6">
            <v>132.22222222222223</v>
          </cell>
          <cell r="E6">
            <v>102.55555555555556</v>
          </cell>
        </row>
        <row r="7">
          <cell r="A7">
            <v>2013</v>
          </cell>
          <cell r="B7">
            <v>107.75555555555555</v>
          </cell>
          <cell r="C7">
            <v>121.15555555555557</v>
          </cell>
          <cell r="D7">
            <v>128.21111111111111</v>
          </cell>
          <cell r="E7">
            <v>113.51111111111112</v>
          </cell>
        </row>
        <row r="8">
          <cell r="A8">
            <v>2014</v>
          </cell>
          <cell r="B8">
            <v>104.06666666666666</v>
          </cell>
          <cell r="C8">
            <v>112.43333333333334</v>
          </cell>
          <cell r="D8">
            <v>124.96666666666667</v>
          </cell>
          <cell r="E8">
            <v>104.12222222222221</v>
          </cell>
        </row>
        <row r="9">
          <cell r="A9">
            <v>2015</v>
          </cell>
          <cell r="B9">
            <v>100.73333333333333</v>
          </cell>
          <cell r="C9">
            <v>115.56666666666666</v>
          </cell>
          <cell r="D9">
            <v>104.48888888888888</v>
          </cell>
          <cell r="E9">
            <v>99.011111111111106</v>
          </cell>
        </row>
        <row r="10">
          <cell r="A10">
            <v>2016</v>
          </cell>
          <cell r="B10">
            <v>96.688888888888883</v>
          </cell>
          <cell r="C10">
            <v>103.41111111111111</v>
          </cell>
          <cell r="D10">
            <v>90.288888888888891</v>
          </cell>
          <cell r="E10">
            <v>95.111111111111114</v>
          </cell>
        </row>
        <row r="11">
          <cell r="A11">
            <v>2017</v>
          </cell>
          <cell r="B11">
            <v>97.477777777777789</v>
          </cell>
          <cell r="C11">
            <v>98.47777777777776</v>
          </cell>
          <cell r="D11">
            <v>102.26666666666667</v>
          </cell>
          <cell r="E11">
            <v>94.933333333333337</v>
          </cell>
        </row>
        <row r="12">
          <cell r="A12">
            <v>2018</v>
          </cell>
          <cell r="B12">
            <v>100.42222222222223</v>
          </cell>
          <cell r="C12">
            <v>101.12222222222222</v>
          </cell>
          <cell r="D12">
            <v>117.65555555555554</v>
          </cell>
          <cell r="E12">
            <v>95.622222222222234</v>
          </cell>
        </row>
        <row r="13">
          <cell r="A13">
            <v>2019</v>
          </cell>
          <cell r="B13">
            <v>102.8111111111111</v>
          </cell>
          <cell r="C13">
            <v>108.32222222222222</v>
          </cell>
          <cell r="D13">
            <v>117.52222222222223</v>
          </cell>
          <cell r="E13">
            <v>99.922222222222217</v>
          </cell>
        </row>
        <row r="14">
          <cell r="A14">
            <v>2020</v>
          </cell>
          <cell r="B14">
            <v>99.955555555555563</v>
          </cell>
          <cell r="C14">
            <v>100.53333333333333</v>
          </cell>
          <cell r="D14">
            <v>100.77777777777777</v>
          </cell>
          <cell r="E14">
            <v>99.4</v>
          </cell>
        </row>
        <row r="15">
          <cell r="A15">
            <v>2021</v>
          </cell>
          <cell r="B15">
            <v>107.36666666666667</v>
          </cell>
          <cell r="C15">
            <v>117.96666666666664</v>
          </cell>
          <cell r="D15">
            <v>116.19999999999999</v>
          </cell>
          <cell r="E15">
            <v>109.65555555555557</v>
          </cell>
        </row>
        <row r="16">
          <cell r="A16">
            <v>2022</v>
          </cell>
          <cell r="B16">
            <v>137.87777777777777</v>
          </cell>
          <cell r="C16">
            <v>230.97777777777779</v>
          </cell>
          <cell r="D16">
            <v>173.78888888888889</v>
          </cell>
          <cell r="E16">
            <v>136.04444444444445</v>
          </cell>
        </row>
        <row r="17">
          <cell r="A17">
            <v>2023</v>
          </cell>
          <cell r="B17">
            <v>136.24444444444444</v>
          </cell>
          <cell r="C17">
            <v>182.46666666666667</v>
          </cell>
          <cell r="D17">
            <v>165.4</v>
          </cell>
          <cell r="E17">
            <v>141.96666666666667</v>
          </cell>
        </row>
        <row r="18">
          <cell r="A18">
            <v>2024</v>
          </cell>
          <cell r="B18">
            <v>127.87777777777779</v>
          </cell>
          <cell r="C18">
            <v>145.27777777777777</v>
          </cell>
          <cell r="D18">
            <v>160.85555555555555</v>
          </cell>
          <cell r="E18">
            <v>126.54444444444445</v>
          </cell>
        </row>
        <row r="19">
          <cell r="A19">
            <v>2025</v>
          </cell>
          <cell r="B19">
            <v>126.38888888888889</v>
          </cell>
          <cell r="C19">
            <v>154.15555555555557</v>
          </cell>
          <cell r="D19">
            <v>144.35555555555555</v>
          </cell>
          <cell r="E19">
            <v>123.60000000000001</v>
          </cell>
        </row>
      </sheetData>
      <sheetData sheetId="1">
        <row r="4">
          <cell r="B4" t="str">
            <v>Aliments volailles</v>
          </cell>
          <cell r="C4" t="str">
            <v>Aliments bovins</v>
          </cell>
          <cell r="D4" t="str">
            <v>Aliments porcins</v>
          </cell>
        </row>
        <row r="5">
          <cell r="A5">
            <v>2011</v>
          </cell>
          <cell r="B5">
            <v>6289.1360000000004</v>
          </cell>
          <cell r="C5">
            <v>3380.8319999999999</v>
          </cell>
          <cell r="D5">
            <v>4151.1839999999993</v>
          </cell>
        </row>
        <row r="6">
          <cell r="A6">
            <v>2012</v>
          </cell>
          <cell r="B6">
            <v>6226.3670000000011</v>
          </cell>
          <cell r="C6">
            <v>3420.4920000000002</v>
          </cell>
          <cell r="D6">
            <v>4009.2640000000001</v>
          </cell>
        </row>
        <row r="7">
          <cell r="A7">
            <v>2013</v>
          </cell>
          <cell r="B7">
            <v>6295.317</v>
          </cell>
          <cell r="C7">
            <v>3517.2660000000001</v>
          </cell>
          <cell r="D7">
            <v>3856.248</v>
          </cell>
        </row>
        <row r="8">
          <cell r="A8">
            <v>2014</v>
          </cell>
          <cell r="B8">
            <v>6237.427999999999</v>
          </cell>
          <cell r="C8">
            <v>3658.576</v>
          </cell>
          <cell r="D8">
            <v>3736.1660000000002</v>
          </cell>
        </row>
        <row r="9">
          <cell r="A9">
            <v>2015</v>
          </cell>
          <cell r="B9">
            <v>6384.3459999999995</v>
          </cell>
          <cell r="C9">
            <v>3525.3820000000001</v>
          </cell>
          <cell r="D9">
            <v>3680.453</v>
          </cell>
        </row>
        <row r="10">
          <cell r="A10">
            <v>2016</v>
          </cell>
          <cell r="B10">
            <v>6107.4460000000008</v>
          </cell>
          <cell r="C10">
            <v>3236.1299999999992</v>
          </cell>
          <cell r="D10">
            <v>3568.3910000000001</v>
          </cell>
        </row>
        <row r="11">
          <cell r="A11">
            <v>2017</v>
          </cell>
          <cell r="B11">
            <v>6117.8069999999998</v>
          </cell>
          <cell r="C11">
            <v>3379.4110000000001</v>
          </cell>
          <cell r="D11">
            <v>3611.0810000000001</v>
          </cell>
        </row>
        <row r="12">
          <cell r="A12">
            <v>2018</v>
          </cell>
          <cell r="B12">
            <v>6239.4589999999998</v>
          </cell>
          <cell r="C12">
            <v>3366.99</v>
          </cell>
          <cell r="D12">
            <v>3526.4450000000002</v>
          </cell>
        </row>
        <row r="13">
          <cell r="A13">
            <v>2019</v>
          </cell>
          <cell r="B13">
            <v>6173.2520000000004</v>
          </cell>
          <cell r="C13">
            <v>3420.2739999999999</v>
          </cell>
          <cell r="D13">
            <v>3555.1329999999998</v>
          </cell>
        </row>
        <row r="14">
          <cell r="A14">
            <v>2020</v>
          </cell>
          <cell r="B14">
            <v>6273.2449999999999</v>
          </cell>
          <cell r="C14">
            <v>3595.44</v>
          </cell>
          <cell r="D14">
            <v>3591.6810000000005</v>
          </cell>
        </row>
        <row r="15">
          <cell r="A15">
            <v>2021</v>
          </cell>
          <cell r="B15">
            <v>6221.8720000000003</v>
          </cell>
          <cell r="C15">
            <v>3593.9349999999995</v>
          </cell>
          <cell r="D15">
            <v>3532.5339999999997</v>
          </cell>
        </row>
        <row r="16">
          <cell r="A16">
            <v>2022</v>
          </cell>
          <cell r="B16">
            <v>5614.5300000000007</v>
          </cell>
          <cell r="C16">
            <v>3573.0979999999995</v>
          </cell>
          <cell r="D16">
            <v>3346.4480000000003</v>
          </cell>
        </row>
        <row r="17">
          <cell r="A17">
            <v>2023</v>
          </cell>
          <cell r="B17">
            <v>5678.8810000000003</v>
          </cell>
          <cell r="C17">
            <v>3632.3810000000003</v>
          </cell>
          <cell r="D17">
            <v>3153.306</v>
          </cell>
        </row>
        <row r="18">
          <cell r="A18">
            <v>2024</v>
          </cell>
          <cell r="B18">
            <v>5911.3949999999995</v>
          </cell>
          <cell r="C18">
            <v>3715.9890000000005</v>
          </cell>
          <cell r="D18">
            <v>3068.3180000000002</v>
          </cell>
        </row>
        <row r="19">
          <cell r="A19">
            <v>2025</v>
          </cell>
          <cell r="B19">
            <v>5975.1109999999999</v>
          </cell>
          <cell r="C19">
            <v>3844.0639999999994</v>
          </cell>
          <cell r="D19">
            <v>3036.2610000000004</v>
          </cell>
        </row>
      </sheetData>
      <sheetData sheetId="2">
        <row r="3">
          <cell r="B3" t="str">
            <v>Azote</v>
          </cell>
          <cell r="C3" t="str">
            <v>Phosphate</v>
          </cell>
          <cell r="D3" t="str">
            <v>Potasse</v>
          </cell>
        </row>
        <row r="4">
          <cell r="A4" t="str">
            <v>2011-12</v>
          </cell>
          <cell r="B4">
            <v>2007.083392557907</v>
          </cell>
          <cell r="C4">
            <v>441.79763200393404</v>
          </cell>
          <cell r="D4">
            <v>493.22956699986105</v>
          </cell>
        </row>
        <row r="5">
          <cell r="A5" t="str">
            <v>2012-13</v>
          </cell>
          <cell r="B5">
            <v>2141.773052155751</v>
          </cell>
          <cell r="C5">
            <v>493.04130500181788</v>
          </cell>
          <cell r="D5">
            <v>503.32101299988517</v>
          </cell>
        </row>
        <row r="6">
          <cell r="A6" t="str">
            <v>2013-14</v>
          </cell>
          <cell r="B6">
            <v>2211.6354542251502</v>
          </cell>
          <cell r="C6">
            <v>477.71482600402715</v>
          </cell>
          <cell r="D6">
            <v>483.41085801514856</v>
          </cell>
        </row>
        <row r="7">
          <cell r="A7" t="str">
            <v>2014-15</v>
          </cell>
          <cell r="B7">
            <v>2228.4118253638308</v>
          </cell>
          <cell r="C7">
            <v>435.97068400077774</v>
          </cell>
          <cell r="D7">
            <v>476.47779821437359</v>
          </cell>
        </row>
        <row r="8">
          <cell r="A8" t="str">
            <v>2015-16</v>
          </cell>
          <cell r="B8">
            <v>2162.2448099899502</v>
          </cell>
          <cell r="C8">
            <v>439.59613100151688</v>
          </cell>
          <cell r="D8">
            <v>412.6884520002277</v>
          </cell>
        </row>
        <row r="9">
          <cell r="A9" t="str">
            <v>2016-17</v>
          </cell>
          <cell r="B9">
            <v>2178.4720981417304</v>
          </cell>
          <cell r="C9">
            <v>379.87092530827545</v>
          </cell>
          <cell r="D9">
            <v>422.80941279525871</v>
          </cell>
        </row>
        <row r="10">
          <cell r="A10" t="str">
            <v>2017-18</v>
          </cell>
          <cell r="B10">
            <v>2213.8944193816124</v>
          </cell>
          <cell r="C10">
            <v>442.1315569793577</v>
          </cell>
          <cell r="D10">
            <v>459.27528899452636</v>
          </cell>
        </row>
        <row r="11">
          <cell r="A11" t="str">
            <v>2018-19</v>
          </cell>
          <cell r="B11">
            <v>2202.9300000000003</v>
          </cell>
          <cell r="C11">
            <v>435.78999999999996</v>
          </cell>
          <cell r="D11">
            <v>441.37</v>
          </cell>
        </row>
        <row r="12">
          <cell r="A12" t="str">
            <v>2019-20</v>
          </cell>
          <cell r="B12">
            <v>2062.37</v>
          </cell>
          <cell r="C12">
            <v>429.96000000000004</v>
          </cell>
          <cell r="D12">
            <v>486.78</v>
          </cell>
        </row>
        <row r="13">
          <cell r="A13" t="str">
            <v>2020-21</v>
          </cell>
          <cell r="B13">
            <v>2076.157116075</v>
          </cell>
          <cell r="C13">
            <v>464.13061728000002</v>
          </cell>
          <cell r="D13">
            <v>530.98629450999988</v>
          </cell>
        </row>
        <row r="14">
          <cell r="A14" t="str">
            <v>2021-22</v>
          </cell>
          <cell r="B14">
            <v>1989.1885621416659</v>
          </cell>
          <cell r="C14">
            <v>366.84517103666394</v>
          </cell>
          <cell r="D14">
            <v>410.65970476667496</v>
          </cell>
        </row>
        <row r="15">
          <cell r="A15" t="str">
            <v>2022-23</v>
          </cell>
          <cell r="B15">
            <v>1804.7211960855268</v>
          </cell>
          <cell r="C15">
            <v>235.42810467061378</v>
          </cell>
          <cell r="D15">
            <v>218.126650591909</v>
          </cell>
        </row>
        <row r="16">
          <cell r="A16" t="str">
            <v>2023-24</v>
          </cell>
          <cell r="B16">
            <v>1844.5040773491833</v>
          </cell>
          <cell r="C16">
            <v>326.82910324693148</v>
          </cell>
          <cell r="D16">
            <v>356.3303150538282</v>
          </cell>
        </row>
        <row r="17">
          <cell r="A17" t="str">
            <v>2024-25</v>
          </cell>
          <cell r="B17">
            <v>1849.9868512333728</v>
          </cell>
          <cell r="C17">
            <v>352.19659567795003</v>
          </cell>
          <cell r="D17">
            <v>393.65606408462622</v>
          </cell>
        </row>
      </sheetData>
      <sheetData sheetId="3">
        <row r="3">
          <cell r="B3" t="str">
            <v>Azote</v>
          </cell>
          <cell r="C3" t="str">
            <v>Phosphate</v>
          </cell>
          <cell r="D3" t="str">
            <v>Potasse</v>
          </cell>
        </row>
        <row r="4">
          <cell r="A4" t="str">
            <v>2011-12</v>
          </cell>
          <cell r="B4">
            <v>131.79166666666666</v>
          </cell>
          <cell r="C4">
            <v>133.28333333333333</v>
          </cell>
          <cell r="D4">
            <v>118.75833333333333</v>
          </cell>
        </row>
        <row r="5">
          <cell r="A5" t="str">
            <v>2012-13</v>
          </cell>
          <cell r="B5">
            <v>133.96666666666667</v>
          </cell>
          <cell r="C5">
            <v>130.67499999999998</v>
          </cell>
          <cell r="D5">
            <v>121.35000000000001</v>
          </cell>
        </row>
        <row r="6">
          <cell r="A6" t="str">
            <v>2013-14</v>
          </cell>
          <cell r="B6">
            <v>119.7</v>
          </cell>
          <cell r="C6">
            <v>113.73333333333333</v>
          </cell>
          <cell r="D6">
            <v>114.75833333333333</v>
          </cell>
        </row>
        <row r="7">
          <cell r="A7" t="str">
            <v>2014-15</v>
          </cell>
          <cell r="B7">
            <v>121.51666666666669</v>
          </cell>
          <cell r="C7">
            <v>113.25833333333333</v>
          </cell>
          <cell r="D7">
            <v>109.11666666666667</v>
          </cell>
        </row>
        <row r="8">
          <cell r="A8" t="str">
            <v>2015-16</v>
          </cell>
          <cell r="B8">
            <v>111.99166666666667</v>
          </cell>
          <cell r="C8">
            <v>120.98333333333333</v>
          </cell>
          <cell r="D8">
            <v>110.34166666666665</v>
          </cell>
        </row>
        <row r="9">
          <cell r="A9" t="str">
            <v>2016-17</v>
          </cell>
          <cell r="B9">
            <v>97.52500000000002</v>
          </cell>
          <cell r="C9">
            <v>105.45</v>
          </cell>
          <cell r="D9">
            <v>100.04166666666667</v>
          </cell>
        </row>
        <row r="10">
          <cell r="A10" t="str">
            <v>2017-18</v>
          </cell>
          <cell r="B10">
            <v>98.341666666666683</v>
          </cell>
          <cell r="C10">
            <v>102.74166666666667</v>
          </cell>
          <cell r="D10">
            <v>99.333333333333329</v>
          </cell>
        </row>
        <row r="11">
          <cell r="A11" t="str">
            <v>2018-19</v>
          </cell>
          <cell r="B11">
            <v>110.39166666666669</v>
          </cell>
          <cell r="C11">
            <v>113.59166666666665</v>
          </cell>
          <cell r="D11">
            <v>104.02500000000002</v>
          </cell>
        </row>
        <row r="12">
          <cell r="A12" t="str">
            <v>2019-20</v>
          </cell>
          <cell r="B12">
            <v>104.44999999999999</v>
          </cell>
          <cell r="C12">
            <v>109.15833333333335</v>
          </cell>
          <cell r="D12">
            <v>105.50833333333333</v>
          </cell>
        </row>
        <row r="13">
          <cell r="A13" t="str">
            <v>2020-21</v>
          </cell>
          <cell r="B13">
            <v>107.69999999999999</v>
          </cell>
          <cell r="C13">
            <v>101.26666666666667</v>
          </cell>
          <cell r="D13">
            <v>98.283333333333346</v>
          </cell>
        </row>
        <row r="14">
          <cell r="A14" t="str">
            <v>2021-22</v>
          </cell>
          <cell r="B14">
            <v>230.98333333333332</v>
          </cell>
          <cell r="C14">
            <v>162.68333333333334</v>
          </cell>
          <cell r="D14">
            <v>143.34166666666667</v>
          </cell>
        </row>
        <row r="15">
          <cell r="A15" t="str">
            <v>2022-23</v>
          </cell>
          <cell r="B15">
            <v>251.80833333333331</v>
          </cell>
          <cell r="C15">
            <v>240.31666666666669</v>
          </cell>
          <cell r="D15">
            <v>242.70833333333334</v>
          </cell>
        </row>
        <row r="16">
          <cell r="A16" t="str">
            <v>2023-24</v>
          </cell>
          <cell r="B16">
            <v>156.125</v>
          </cell>
          <cell r="C16">
            <v>163.09166666666664</v>
          </cell>
          <cell r="D16">
            <v>162.01666666666665</v>
          </cell>
        </row>
        <row r="17">
          <cell r="A17" t="str">
            <v>2024-25</v>
          </cell>
          <cell r="B17">
            <v>155.15833333333333</v>
          </cell>
          <cell r="C17">
            <v>164.40833333333333</v>
          </cell>
          <cell r="D17">
            <v>130.78333333333333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"/>
      <sheetName val="g2"/>
      <sheetName val="g3"/>
      <sheetName val="g4"/>
    </sheetNames>
    <sheetDataSet>
      <sheetData sheetId="0" refreshError="1"/>
      <sheetData sheetId="1" refreshError="1"/>
      <sheetData sheetId="2">
        <row r="3">
          <cell r="D3" t="str">
            <v>2008</v>
          </cell>
          <cell r="E3" t="str">
            <v>2009</v>
          </cell>
          <cell r="F3" t="str">
            <v>2010</v>
          </cell>
          <cell r="G3" t="str">
            <v>2011</v>
          </cell>
          <cell r="H3" t="str">
            <v>2012</v>
          </cell>
          <cell r="I3" t="str">
            <v>2013</v>
          </cell>
          <cell r="J3" t="str">
            <v>2014</v>
          </cell>
          <cell r="K3" t="str">
            <v>2015</v>
          </cell>
          <cell r="L3" t="str">
            <v>2016</v>
          </cell>
          <cell r="M3" t="str">
            <v>2017</v>
          </cell>
          <cell r="N3" t="str">
            <v>2018</v>
          </cell>
          <cell r="O3" t="str">
            <v>2019</v>
          </cell>
          <cell r="P3" t="str">
            <v>2020</v>
          </cell>
          <cell r="Q3" t="str">
            <v>2021</v>
          </cell>
          <cell r="R3" t="str">
            <v>2022</v>
          </cell>
          <cell r="S3" t="str">
            <v>2023</v>
          </cell>
          <cell r="T3" t="str">
            <v>2024</v>
          </cell>
          <cell r="U3" t="str">
            <v>2025</v>
          </cell>
        </row>
        <row r="4">
          <cell r="D4">
            <v>3920.4346040000005</v>
          </cell>
          <cell r="E4">
            <v>1935.9337010000004</v>
          </cell>
          <cell r="F4">
            <v>3432.3933149999993</v>
          </cell>
          <cell r="G4">
            <v>4328.4650419999989</v>
          </cell>
          <cell r="H4">
            <v>5577.4294759999993</v>
          </cell>
          <cell r="I4">
            <v>4742.3407370000004</v>
          </cell>
          <cell r="J4">
            <v>4060.8464729999996</v>
          </cell>
          <cell r="K4">
            <v>4057.375649000001</v>
          </cell>
          <cell r="L4">
            <v>3390.5799320000001</v>
          </cell>
          <cell r="M4">
            <v>3614.9399320000002</v>
          </cell>
          <cell r="N4">
            <v>3577.8204409999998</v>
          </cell>
          <cell r="O4">
            <v>4098.5394489999999</v>
          </cell>
          <cell r="P4">
            <v>2415.6025729999992</v>
          </cell>
          <cell r="Q4">
            <v>5343.1040720000019</v>
          </cell>
          <cell r="R4">
            <v>4213.5437119999988</v>
          </cell>
          <cell r="S4">
            <v>3654.6975450000009</v>
          </cell>
          <cell r="T4">
            <v>3054.1432979999981</v>
          </cell>
          <cell r="U4">
            <v>134.12405399999921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6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7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8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5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9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0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1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6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7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8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9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3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8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9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0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1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2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8000"/>
  </sheetPr>
  <dimension ref="A1"/>
  <sheetViews>
    <sheetView workbookViewId="0">
      <selection activeCell="J13" sqref="J13"/>
    </sheetView>
  </sheetViews>
  <sheetFormatPr baseColWidth="10" defaultRowHeight="15"/>
  <cols>
    <col min="1" max="1" width="14.5703125" customWidth="1"/>
    <col min="3" max="3" width="16.140625" customWidth="1"/>
    <col min="257" max="257" width="14.5703125" customWidth="1"/>
    <col min="259" max="259" width="16.140625" customWidth="1"/>
    <col min="513" max="513" width="14.5703125" customWidth="1"/>
    <col min="515" max="515" width="16.140625" customWidth="1"/>
    <col min="769" max="769" width="14.5703125" customWidth="1"/>
    <col min="771" max="771" width="16.140625" customWidth="1"/>
    <col min="1025" max="1025" width="14.5703125" customWidth="1"/>
    <col min="1027" max="1027" width="16.140625" customWidth="1"/>
    <col min="1281" max="1281" width="14.5703125" customWidth="1"/>
    <col min="1283" max="1283" width="16.140625" customWidth="1"/>
    <col min="1537" max="1537" width="14.5703125" customWidth="1"/>
    <col min="1539" max="1539" width="16.140625" customWidth="1"/>
    <col min="1793" max="1793" width="14.5703125" customWidth="1"/>
    <col min="1795" max="1795" width="16.140625" customWidth="1"/>
    <col min="2049" max="2049" width="14.5703125" customWidth="1"/>
    <col min="2051" max="2051" width="16.140625" customWidth="1"/>
    <col min="2305" max="2305" width="14.5703125" customWidth="1"/>
    <col min="2307" max="2307" width="16.140625" customWidth="1"/>
    <col min="2561" max="2561" width="14.5703125" customWidth="1"/>
    <col min="2563" max="2563" width="16.140625" customWidth="1"/>
    <col min="2817" max="2817" width="14.5703125" customWidth="1"/>
    <col min="2819" max="2819" width="16.140625" customWidth="1"/>
    <col min="3073" max="3073" width="14.5703125" customWidth="1"/>
    <col min="3075" max="3075" width="16.140625" customWidth="1"/>
    <col min="3329" max="3329" width="14.5703125" customWidth="1"/>
    <col min="3331" max="3331" width="16.140625" customWidth="1"/>
    <col min="3585" max="3585" width="14.5703125" customWidth="1"/>
    <col min="3587" max="3587" width="16.140625" customWidth="1"/>
    <col min="3841" max="3841" width="14.5703125" customWidth="1"/>
    <col min="3843" max="3843" width="16.140625" customWidth="1"/>
    <col min="4097" max="4097" width="14.5703125" customWidth="1"/>
    <col min="4099" max="4099" width="16.140625" customWidth="1"/>
    <col min="4353" max="4353" width="14.5703125" customWidth="1"/>
    <col min="4355" max="4355" width="16.140625" customWidth="1"/>
    <col min="4609" max="4609" width="14.5703125" customWidth="1"/>
    <col min="4611" max="4611" width="16.140625" customWidth="1"/>
    <col min="4865" max="4865" width="14.5703125" customWidth="1"/>
    <col min="4867" max="4867" width="16.140625" customWidth="1"/>
    <col min="5121" max="5121" width="14.5703125" customWidth="1"/>
    <col min="5123" max="5123" width="16.140625" customWidth="1"/>
    <col min="5377" max="5377" width="14.5703125" customWidth="1"/>
    <col min="5379" max="5379" width="16.140625" customWidth="1"/>
    <col min="5633" max="5633" width="14.5703125" customWidth="1"/>
    <col min="5635" max="5635" width="16.140625" customWidth="1"/>
    <col min="5889" max="5889" width="14.5703125" customWidth="1"/>
    <col min="5891" max="5891" width="16.140625" customWidth="1"/>
    <col min="6145" max="6145" width="14.5703125" customWidth="1"/>
    <col min="6147" max="6147" width="16.140625" customWidth="1"/>
    <col min="6401" max="6401" width="14.5703125" customWidth="1"/>
    <col min="6403" max="6403" width="16.140625" customWidth="1"/>
    <col min="6657" max="6657" width="14.5703125" customWidth="1"/>
    <col min="6659" max="6659" width="16.140625" customWidth="1"/>
    <col min="6913" max="6913" width="14.5703125" customWidth="1"/>
    <col min="6915" max="6915" width="16.140625" customWidth="1"/>
    <col min="7169" max="7169" width="14.5703125" customWidth="1"/>
    <col min="7171" max="7171" width="16.140625" customWidth="1"/>
    <col min="7425" max="7425" width="14.5703125" customWidth="1"/>
    <col min="7427" max="7427" width="16.140625" customWidth="1"/>
    <col min="7681" max="7681" width="14.5703125" customWidth="1"/>
    <col min="7683" max="7683" width="16.140625" customWidth="1"/>
    <col min="7937" max="7937" width="14.5703125" customWidth="1"/>
    <col min="7939" max="7939" width="16.140625" customWidth="1"/>
    <col min="8193" max="8193" width="14.5703125" customWidth="1"/>
    <col min="8195" max="8195" width="16.140625" customWidth="1"/>
    <col min="8449" max="8449" width="14.5703125" customWidth="1"/>
    <col min="8451" max="8451" width="16.140625" customWidth="1"/>
    <col min="8705" max="8705" width="14.5703125" customWidth="1"/>
    <col min="8707" max="8707" width="16.140625" customWidth="1"/>
    <col min="8961" max="8961" width="14.5703125" customWidth="1"/>
    <col min="8963" max="8963" width="16.140625" customWidth="1"/>
    <col min="9217" max="9217" width="14.5703125" customWidth="1"/>
    <col min="9219" max="9219" width="16.140625" customWidth="1"/>
    <col min="9473" max="9473" width="14.5703125" customWidth="1"/>
    <col min="9475" max="9475" width="16.140625" customWidth="1"/>
    <col min="9729" max="9729" width="14.5703125" customWidth="1"/>
    <col min="9731" max="9731" width="16.140625" customWidth="1"/>
    <col min="9985" max="9985" width="14.5703125" customWidth="1"/>
    <col min="9987" max="9987" width="16.140625" customWidth="1"/>
    <col min="10241" max="10241" width="14.5703125" customWidth="1"/>
    <col min="10243" max="10243" width="16.140625" customWidth="1"/>
    <col min="10497" max="10497" width="14.5703125" customWidth="1"/>
    <col min="10499" max="10499" width="16.140625" customWidth="1"/>
    <col min="10753" max="10753" width="14.5703125" customWidth="1"/>
    <col min="10755" max="10755" width="16.140625" customWidth="1"/>
    <col min="11009" max="11009" width="14.5703125" customWidth="1"/>
    <col min="11011" max="11011" width="16.140625" customWidth="1"/>
    <col min="11265" max="11265" width="14.5703125" customWidth="1"/>
    <col min="11267" max="11267" width="16.140625" customWidth="1"/>
    <col min="11521" max="11521" width="14.5703125" customWidth="1"/>
    <col min="11523" max="11523" width="16.140625" customWidth="1"/>
    <col min="11777" max="11777" width="14.5703125" customWidth="1"/>
    <col min="11779" max="11779" width="16.140625" customWidth="1"/>
    <col min="12033" max="12033" width="14.5703125" customWidth="1"/>
    <col min="12035" max="12035" width="16.140625" customWidth="1"/>
    <col min="12289" max="12289" width="14.5703125" customWidth="1"/>
    <col min="12291" max="12291" width="16.140625" customWidth="1"/>
    <col min="12545" max="12545" width="14.5703125" customWidth="1"/>
    <col min="12547" max="12547" width="16.140625" customWidth="1"/>
    <col min="12801" max="12801" width="14.5703125" customWidth="1"/>
    <col min="12803" max="12803" width="16.140625" customWidth="1"/>
    <col min="13057" max="13057" width="14.5703125" customWidth="1"/>
    <col min="13059" max="13059" width="16.140625" customWidth="1"/>
    <col min="13313" max="13313" width="14.5703125" customWidth="1"/>
    <col min="13315" max="13315" width="16.140625" customWidth="1"/>
    <col min="13569" max="13569" width="14.5703125" customWidth="1"/>
    <col min="13571" max="13571" width="16.140625" customWidth="1"/>
    <col min="13825" max="13825" width="14.5703125" customWidth="1"/>
    <col min="13827" max="13827" width="16.140625" customWidth="1"/>
    <col min="14081" max="14081" width="14.5703125" customWidth="1"/>
    <col min="14083" max="14083" width="16.140625" customWidth="1"/>
    <col min="14337" max="14337" width="14.5703125" customWidth="1"/>
    <col min="14339" max="14339" width="16.140625" customWidth="1"/>
    <col min="14593" max="14593" width="14.5703125" customWidth="1"/>
    <col min="14595" max="14595" width="16.140625" customWidth="1"/>
    <col min="14849" max="14849" width="14.5703125" customWidth="1"/>
    <col min="14851" max="14851" width="16.140625" customWidth="1"/>
    <col min="15105" max="15105" width="14.5703125" customWidth="1"/>
    <col min="15107" max="15107" width="16.140625" customWidth="1"/>
    <col min="15361" max="15361" width="14.5703125" customWidth="1"/>
    <col min="15363" max="15363" width="16.140625" customWidth="1"/>
    <col min="15617" max="15617" width="14.5703125" customWidth="1"/>
    <col min="15619" max="15619" width="16.140625" customWidth="1"/>
    <col min="15873" max="15873" width="14.5703125" customWidth="1"/>
    <col min="15875" max="15875" width="16.140625" customWidth="1"/>
    <col min="16129" max="16129" width="14.5703125" customWidth="1"/>
    <col min="16131" max="16131" width="16.140625" customWidth="1"/>
  </cols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8000"/>
    <pageSetUpPr fitToPage="1"/>
  </sheetPr>
  <dimension ref="A1:E3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:E8"/>
    </sheetView>
  </sheetViews>
  <sheetFormatPr baseColWidth="10" defaultColWidth="5.7109375" defaultRowHeight="12.75"/>
  <cols>
    <col min="1" max="1" width="18.140625" style="119" customWidth="1"/>
    <col min="2" max="4" width="15.7109375" style="119" customWidth="1"/>
    <col min="5" max="16384" width="5.7109375" style="119"/>
  </cols>
  <sheetData>
    <row r="1" spans="1:5">
      <c r="A1" s="183" t="s">
        <v>330</v>
      </c>
      <c r="B1" s="185"/>
      <c r="C1" s="185"/>
      <c r="D1" s="185" t="s">
        <v>331</v>
      </c>
    </row>
    <row r="2" spans="1:5">
      <c r="A2" s="186" t="s">
        <v>332</v>
      </c>
    </row>
    <row r="3" spans="1:5" ht="15.75">
      <c r="A3" s="187"/>
    </row>
    <row r="4" spans="1:5" s="116" customFormat="1">
      <c r="A4" s="296"/>
      <c r="B4" s="388" t="s">
        <v>291</v>
      </c>
      <c r="C4" s="388" t="s">
        <v>333</v>
      </c>
      <c r="D4" s="388" t="s">
        <v>500</v>
      </c>
    </row>
    <row r="5" spans="1:5" s="193" customFormat="1">
      <c r="A5" s="297" t="s">
        <v>334</v>
      </c>
      <c r="B5" s="298">
        <v>320.47969999999998</v>
      </c>
      <c r="C5" s="298">
        <v>341.79219999999998</v>
      </c>
      <c r="D5" s="298">
        <v>356.10210000000001</v>
      </c>
      <c r="E5" s="299">
        <f t="shared" ref="E5:E7" si="0">(D5/C5)-1</f>
        <v>4.1867251505447012E-2</v>
      </c>
    </row>
    <row r="6" spans="1:5" s="193" customFormat="1">
      <c r="A6" s="297" t="s">
        <v>335</v>
      </c>
      <c r="B6" s="298">
        <v>197.9795</v>
      </c>
      <c r="C6" s="298">
        <v>206.37530000000001</v>
      </c>
      <c r="D6" s="298">
        <v>221.13978494623655</v>
      </c>
      <c r="E6" s="299">
        <f t="shared" si="0"/>
        <v>7.1541918757896505E-2</v>
      </c>
    </row>
    <row r="7" spans="1:5" s="193" customFormat="1">
      <c r="A7" s="297" t="s">
        <v>501</v>
      </c>
      <c r="B7" s="298">
        <v>171.124</v>
      </c>
      <c r="C7" s="298">
        <v>157.4119</v>
      </c>
      <c r="D7" s="298">
        <v>135.196</v>
      </c>
      <c r="E7" s="299">
        <f t="shared" si="0"/>
        <v>-0.1411322778011066</v>
      </c>
    </row>
    <row r="8" spans="1:5" s="193" customFormat="1">
      <c r="A8" s="297" t="s">
        <v>314</v>
      </c>
      <c r="B8" s="300">
        <v>168.01249999999999</v>
      </c>
      <c r="C8" s="300">
        <v>187.16159999999999</v>
      </c>
      <c r="D8" s="300">
        <v>154.20599999999999</v>
      </c>
      <c r="E8" s="299">
        <f>(D8/C8)-1</f>
        <v>-0.17608099097250718</v>
      </c>
    </row>
    <row r="9" spans="1:5">
      <c r="A9" s="190"/>
      <c r="B9" s="194"/>
    </row>
    <row r="10" spans="1:5">
      <c r="A10" s="195"/>
      <c r="C10" s="196"/>
    </row>
    <row r="11" spans="1:5">
      <c r="A11" s="188"/>
      <c r="D11" s="196"/>
    </row>
    <row r="12" spans="1:5">
      <c r="A12" s="193"/>
      <c r="C12" s="196"/>
    </row>
    <row r="39" spans="2:2" ht="20.25">
      <c r="B39" s="197"/>
    </row>
  </sheetData>
  <pageMargins left="0.78740157499999996" right="0.78740157499999996" top="0.984251969" bottom="0.984251969" header="0.4921259845" footer="0.4921259845"/>
  <pageSetup paperSize="9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0FE00"/>
    <pageSetUpPr fitToPage="1"/>
  </sheetPr>
  <dimension ref="A1:E3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:E8"/>
    </sheetView>
  </sheetViews>
  <sheetFormatPr baseColWidth="10" defaultColWidth="5.7109375" defaultRowHeight="12.75"/>
  <cols>
    <col min="1" max="1" width="18.140625" style="119" customWidth="1"/>
    <col min="2" max="4" width="15.7109375" style="119" customWidth="1"/>
    <col min="5" max="16384" width="5.7109375" style="119"/>
  </cols>
  <sheetData>
    <row r="1" spans="1:5">
      <c r="A1" s="183" t="s">
        <v>330</v>
      </c>
      <c r="B1" s="185"/>
      <c r="C1" s="185"/>
      <c r="D1" s="185" t="s">
        <v>331</v>
      </c>
    </row>
    <row r="2" spans="1:5">
      <c r="A2" s="186" t="s">
        <v>332</v>
      </c>
    </row>
    <row r="3" spans="1:5" ht="15.75">
      <c r="A3" s="187"/>
    </row>
    <row r="4" spans="1:5" s="116" customFormat="1">
      <c r="A4" s="296"/>
      <c r="B4" s="397" t="s">
        <v>291</v>
      </c>
      <c r="C4" s="397" t="s">
        <v>333</v>
      </c>
      <c r="D4" s="397" t="s">
        <v>500</v>
      </c>
    </row>
    <row r="5" spans="1:5" s="193" customFormat="1">
      <c r="A5" s="297" t="s">
        <v>334</v>
      </c>
      <c r="B5" s="298">
        <v>320.47969999999998</v>
      </c>
      <c r="C5" s="298">
        <v>341.79219999999998</v>
      </c>
      <c r="D5" s="298">
        <v>356.10210000000001</v>
      </c>
      <c r="E5" s="299">
        <f>(D5/C5)-1</f>
        <v>4.1867251505447012E-2</v>
      </c>
    </row>
    <row r="6" spans="1:5" s="193" customFormat="1">
      <c r="A6" s="297" t="s">
        <v>335</v>
      </c>
      <c r="B6" s="298">
        <v>197.9795</v>
      </c>
      <c r="C6" s="298">
        <v>206.37530000000001</v>
      </c>
      <c r="D6" s="298">
        <v>221.13978494623655</v>
      </c>
      <c r="E6" s="299">
        <f>(D6/C6)-1</f>
        <v>7.1541918757896505E-2</v>
      </c>
    </row>
    <row r="7" spans="1:5" s="193" customFormat="1">
      <c r="A7" s="297" t="s">
        <v>501</v>
      </c>
      <c r="B7" s="298">
        <v>171.124</v>
      </c>
      <c r="C7" s="298">
        <v>157.4119</v>
      </c>
      <c r="D7" s="298">
        <v>135.196</v>
      </c>
      <c r="E7" s="299">
        <f>(D7/C7)-1</f>
        <v>-0.1411322778011066</v>
      </c>
    </row>
    <row r="8" spans="1:5" s="193" customFormat="1">
      <c r="A8" s="297" t="s">
        <v>314</v>
      </c>
      <c r="B8" s="300">
        <v>168.01249999999999</v>
      </c>
      <c r="C8" s="300">
        <v>187.16159999999999</v>
      </c>
      <c r="D8" s="300">
        <v>154.20599999999999</v>
      </c>
      <c r="E8" s="299">
        <f>(D8/C8)-1</f>
        <v>-0.17608099097250718</v>
      </c>
    </row>
    <row r="9" spans="1:5">
      <c r="A9" s="190"/>
      <c r="B9" s="194"/>
    </row>
    <row r="10" spans="1:5">
      <c r="A10" s="195"/>
      <c r="C10" s="196"/>
    </row>
    <row r="11" spans="1:5">
      <c r="A11" s="188"/>
      <c r="D11" s="196"/>
    </row>
    <row r="12" spans="1:5">
      <c r="A12" s="193"/>
      <c r="C12" s="196"/>
    </row>
    <row r="39" spans="2:2" ht="20.25">
      <c r="B39" s="197"/>
    </row>
  </sheetData>
  <pageMargins left="0.78740157499999996" right="0.78740157499999996" top="0.984251969" bottom="0.984251969" header="0.4921259845" footer="0.4921259845"/>
  <pageSetup paperSize="9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0FFFF"/>
  </sheetPr>
  <dimension ref="A1"/>
  <sheetViews>
    <sheetView workbookViewId="0">
      <selection activeCell="J13" sqref="J13"/>
    </sheetView>
  </sheetViews>
  <sheetFormatPr baseColWidth="10" defaultRowHeight="15"/>
  <cols>
    <col min="1" max="1" width="14.5703125" customWidth="1"/>
    <col min="3" max="3" width="16.140625" customWidth="1"/>
  </cols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8000"/>
    <pageSetUpPr fitToPage="1"/>
  </sheetPr>
  <dimension ref="A1:E3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:E8"/>
    </sheetView>
  </sheetViews>
  <sheetFormatPr baseColWidth="10" defaultColWidth="5.7109375" defaultRowHeight="12.75"/>
  <cols>
    <col min="1" max="1" width="18.140625" style="119" customWidth="1"/>
    <col min="2" max="4" width="15.7109375" style="119" customWidth="1"/>
    <col min="5" max="16384" width="5.7109375" style="119"/>
  </cols>
  <sheetData>
    <row r="1" spans="1:5">
      <c r="A1" s="183" t="s">
        <v>330</v>
      </c>
      <c r="B1" s="185"/>
      <c r="C1" s="185"/>
      <c r="D1" s="185" t="s">
        <v>331</v>
      </c>
    </row>
    <row r="2" spans="1:5">
      <c r="A2" s="186" t="s">
        <v>332</v>
      </c>
    </row>
    <row r="3" spans="1:5" ht="15.75">
      <c r="A3" s="187"/>
    </row>
    <row r="4" spans="1:5" s="116" customFormat="1">
      <c r="A4" s="296"/>
      <c r="B4" s="397" t="s">
        <v>291</v>
      </c>
      <c r="C4" s="397" t="s">
        <v>333</v>
      </c>
      <c r="D4" s="397" t="s">
        <v>500</v>
      </c>
    </row>
    <row r="5" spans="1:5" s="193" customFormat="1">
      <c r="A5" s="297" t="s">
        <v>334</v>
      </c>
      <c r="B5" s="298">
        <v>320.47969999999998</v>
      </c>
      <c r="C5" s="298">
        <v>341.79219999999998</v>
      </c>
      <c r="D5" s="298">
        <v>356.10210000000001</v>
      </c>
      <c r="E5" s="299">
        <f>(D5/C5)-1</f>
        <v>4.1867251505447012E-2</v>
      </c>
    </row>
    <row r="6" spans="1:5" s="193" customFormat="1">
      <c r="A6" s="297" t="s">
        <v>335</v>
      </c>
      <c r="B6" s="298">
        <v>197.9795</v>
      </c>
      <c r="C6" s="298">
        <v>206.37530000000001</v>
      </c>
      <c r="D6" s="298">
        <v>221.13978494623655</v>
      </c>
      <c r="E6" s="299">
        <f>(D6/C6)-1</f>
        <v>7.1541918757896505E-2</v>
      </c>
    </row>
    <row r="7" spans="1:5" s="193" customFormat="1">
      <c r="A7" s="297" t="s">
        <v>501</v>
      </c>
      <c r="B7" s="298">
        <v>171.124</v>
      </c>
      <c r="C7" s="298">
        <v>157.4119</v>
      </c>
      <c r="D7" s="298">
        <v>135.196</v>
      </c>
      <c r="E7" s="299">
        <f>(D7/C7)-1</f>
        <v>-0.1411322778011066</v>
      </c>
    </row>
    <row r="8" spans="1:5" s="193" customFormat="1">
      <c r="A8" s="297" t="s">
        <v>314</v>
      </c>
      <c r="B8" s="300">
        <v>168.01249999999999</v>
      </c>
      <c r="C8" s="300">
        <v>187.16159999999999</v>
      </c>
      <c r="D8" s="300">
        <v>154.20599999999999</v>
      </c>
      <c r="E8" s="299">
        <f>(D8/C8)-1</f>
        <v>-0.17608099097250718</v>
      </c>
    </row>
    <row r="9" spans="1:5">
      <c r="A9" s="190"/>
      <c r="B9" s="194"/>
    </row>
    <row r="10" spans="1:5">
      <c r="A10" s="195"/>
      <c r="C10" s="196"/>
    </row>
    <row r="11" spans="1:5">
      <c r="A11" s="188"/>
      <c r="D11" s="196"/>
    </row>
    <row r="12" spans="1:5">
      <c r="A12" s="193"/>
      <c r="C12" s="196"/>
    </row>
    <row r="39" spans="2:2" ht="20.25">
      <c r="B39" s="197"/>
    </row>
  </sheetData>
  <pageMargins left="0.78740157499999996" right="0.78740157499999996" top="0.984251969" bottom="0.984251969" header="0.4921259845" footer="0.4921259845"/>
  <pageSetup paperSize="9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8000"/>
  </sheetPr>
  <dimension ref="A1"/>
  <sheetViews>
    <sheetView workbookViewId="0">
      <selection activeCell="J13" sqref="J13"/>
    </sheetView>
  </sheetViews>
  <sheetFormatPr baseColWidth="10" defaultRowHeight="15"/>
  <cols>
    <col min="1" max="1" width="14.5703125" customWidth="1"/>
    <col min="3" max="3" width="16.140625" customWidth="1"/>
  </cols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E3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:E8"/>
    </sheetView>
  </sheetViews>
  <sheetFormatPr baseColWidth="10" defaultColWidth="5.7109375" defaultRowHeight="12.75"/>
  <cols>
    <col min="1" max="1" width="18.140625" style="119" customWidth="1"/>
    <col min="2" max="4" width="15.7109375" style="119" customWidth="1"/>
    <col min="5" max="16384" width="5.7109375" style="119"/>
  </cols>
  <sheetData>
    <row r="1" spans="1:5">
      <c r="A1" s="183" t="s">
        <v>330</v>
      </c>
      <c r="B1" s="185"/>
      <c r="C1" s="185"/>
      <c r="D1" s="185" t="s">
        <v>331</v>
      </c>
    </row>
    <row r="2" spans="1:5">
      <c r="A2" s="186" t="s">
        <v>332</v>
      </c>
    </row>
    <row r="3" spans="1:5" ht="15.75">
      <c r="A3" s="187"/>
    </row>
    <row r="4" spans="1:5" s="116" customFormat="1">
      <c r="A4" s="296"/>
      <c r="B4" s="397" t="s">
        <v>291</v>
      </c>
      <c r="C4" s="397" t="s">
        <v>333</v>
      </c>
      <c r="D4" s="397" t="s">
        <v>500</v>
      </c>
    </row>
    <row r="5" spans="1:5" s="193" customFormat="1">
      <c r="A5" s="297" t="s">
        <v>334</v>
      </c>
      <c r="B5" s="298">
        <v>320.47969999999998</v>
      </c>
      <c r="C5" s="298">
        <v>341.79219999999998</v>
      </c>
      <c r="D5" s="298">
        <v>356.10210000000001</v>
      </c>
      <c r="E5" s="299">
        <f>(D5/C5)-1</f>
        <v>4.1867251505447012E-2</v>
      </c>
    </row>
    <row r="6" spans="1:5" s="193" customFormat="1">
      <c r="A6" s="297" t="s">
        <v>335</v>
      </c>
      <c r="B6" s="298">
        <v>197.9795</v>
      </c>
      <c r="C6" s="298">
        <v>206.37530000000001</v>
      </c>
      <c r="D6" s="298">
        <v>221.13978494623655</v>
      </c>
      <c r="E6" s="299">
        <f>(D6/C6)-1</f>
        <v>7.1541918757896505E-2</v>
      </c>
    </row>
    <row r="7" spans="1:5" s="193" customFormat="1">
      <c r="A7" s="297" t="s">
        <v>501</v>
      </c>
      <c r="B7" s="298">
        <v>171.124</v>
      </c>
      <c r="C7" s="298">
        <v>157.4119</v>
      </c>
      <c r="D7" s="298">
        <v>135.196</v>
      </c>
      <c r="E7" s="299">
        <f>(D7/C7)-1</f>
        <v>-0.1411322778011066</v>
      </c>
    </row>
    <row r="8" spans="1:5" s="193" customFormat="1">
      <c r="A8" s="297" t="s">
        <v>314</v>
      </c>
      <c r="B8" s="300">
        <v>168.01249999999999</v>
      </c>
      <c r="C8" s="300">
        <v>187.16159999999999</v>
      </c>
      <c r="D8" s="300">
        <v>154.20599999999999</v>
      </c>
      <c r="E8" s="299">
        <f>(D8/C8)-1</f>
        <v>-0.17608099097250718</v>
      </c>
    </row>
    <row r="9" spans="1:5">
      <c r="A9" s="190"/>
      <c r="B9" s="194"/>
    </row>
    <row r="10" spans="1:5">
      <c r="A10" s="195"/>
      <c r="C10" s="196"/>
    </row>
    <row r="11" spans="1:5">
      <c r="A11" s="188"/>
      <c r="D11" s="196"/>
    </row>
    <row r="12" spans="1:5">
      <c r="A12" s="193"/>
      <c r="C12" s="196"/>
    </row>
    <row r="39" spans="2:2" ht="20.25">
      <c r="B39" s="197"/>
    </row>
  </sheetData>
  <pageMargins left="0.78740157499999996" right="0.78740157499999996" top="0.984251969" bottom="0.984251969" header="0.4921259845" footer="0.4921259845"/>
  <pageSetup paperSize="9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"/>
  <sheetViews>
    <sheetView workbookViewId="0">
      <selection activeCell="J13" sqref="J13"/>
    </sheetView>
  </sheetViews>
  <sheetFormatPr baseColWidth="10" defaultRowHeight="15"/>
  <cols>
    <col min="1" max="1" width="14.5703125" customWidth="1"/>
    <col min="3" max="3" width="16.140625" customWidth="1"/>
  </cols>
  <sheetData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E3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:E8"/>
    </sheetView>
  </sheetViews>
  <sheetFormatPr baseColWidth="10" defaultColWidth="5.7109375" defaultRowHeight="12.75"/>
  <cols>
    <col min="1" max="1" width="18.140625" style="119" customWidth="1"/>
    <col min="2" max="4" width="15.7109375" style="119" customWidth="1"/>
    <col min="5" max="16384" width="5.7109375" style="119"/>
  </cols>
  <sheetData>
    <row r="1" spans="1:5">
      <c r="A1" s="183" t="s">
        <v>330</v>
      </c>
      <c r="B1" s="185"/>
      <c r="C1" s="185"/>
      <c r="D1" s="185" t="s">
        <v>331</v>
      </c>
    </row>
    <row r="2" spans="1:5">
      <c r="A2" s="186" t="s">
        <v>332</v>
      </c>
    </row>
    <row r="3" spans="1:5" ht="15.75">
      <c r="A3" s="187"/>
    </row>
    <row r="4" spans="1:5" s="116" customFormat="1">
      <c r="A4" s="296"/>
      <c r="B4" s="397" t="s">
        <v>291</v>
      </c>
      <c r="C4" s="397" t="s">
        <v>333</v>
      </c>
      <c r="D4" s="397" t="s">
        <v>500</v>
      </c>
    </row>
    <row r="5" spans="1:5" s="193" customFormat="1">
      <c r="A5" s="297" t="s">
        <v>334</v>
      </c>
      <c r="B5" s="298">
        <v>320.47969999999998</v>
      </c>
      <c r="C5" s="298">
        <v>341.79219999999998</v>
      </c>
      <c r="D5" s="298">
        <v>356.10210000000001</v>
      </c>
      <c r="E5" s="299">
        <f>(D5/C5)-1</f>
        <v>4.1867251505447012E-2</v>
      </c>
    </row>
    <row r="6" spans="1:5" s="193" customFormat="1">
      <c r="A6" s="297" t="s">
        <v>335</v>
      </c>
      <c r="B6" s="298">
        <v>197.9795</v>
      </c>
      <c r="C6" s="298">
        <v>206.37530000000001</v>
      </c>
      <c r="D6" s="298">
        <v>221.13978494623655</v>
      </c>
      <c r="E6" s="299">
        <f>(D6/C6)-1</f>
        <v>7.1541918757896505E-2</v>
      </c>
    </row>
    <row r="7" spans="1:5" s="193" customFormat="1">
      <c r="A7" s="297" t="s">
        <v>501</v>
      </c>
      <c r="B7" s="298">
        <v>171.124</v>
      </c>
      <c r="C7" s="298">
        <v>157.4119</v>
      </c>
      <c r="D7" s="298">
        <v>135.196</v>
      </c>
      <c r="E7" s="299">
        <f>(D7/C7)-1</f>
        <v>-0.1411322778011066</v>
      </c>
    </row>
    <row r="8" spans="1:5" s="193" customFormat="1">
      <c r="A8" s="297" t="s">
        <v>314</v>
      </c>
      <c r="B8" s="300">
        <v>168.01249999999999</v>
      </c>
      <c r="C8" s="300">
        <v>187.16159999999999</v>
      </c>
      <c r="D8" s="300">
        <v>154.20599999999999</v>
      </c>
      <c r="E8" s="299">
        <f>(D8/C8)-1</f>
        <v>-0.17608099097250718</v>
      </c>
    </row>
    <row r="9" spans="1:5">
      <c r="A9" s="190"/>
      <c r="B9" s="194"/>
    </row>
    <row r="10" spans="1:5">
      <c r="A10" s="195"/>
      <c r="C10" s="196"/>
    </row>
    <row r="11" spans="1:5">
      <c r="A11" s="188"/>
      <c r="D11" s="196"/>
    </row>
    <row r="12" spans="1:5">
      <c r="A12" s="193"/>
      <c r="C12" s="196"/>
    </row>
    <row r="39" spans="2:2" ht="20.25">
      <c r="B39" s="197"/>
    </row>
  </sheetData>
  <pageMargins left="0.78740157499999996" right="0.78740157499999996" top="0.984251969" bottom="0.984251969" header="0.4921259845" footer="0.4921259845"/>
  <pageSetup paperSize="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"/>
  <sheetViews>
    <sheetView workbookViewId="0">
      <selection activeCell="J13" sqref="J13"/>
    </sheetView>
  </sheetViews>
  <sheetFormatPr baseColWidth="10" defaultRowHeight="15"/>
  <cols>
    <col min="1" max="1" width="14.5703125" customWidth="1"/>
    <col min="3" max="3" width="16.140625" customWidth="1"/>
  </cols>
  <sheetData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F7E5-F003-4B2C-8C96-FCE1F1329DDD}">
  <sheetPr>
    <tabColor rgb="FF0000FF"/>
  </sheetPr>
  <dimension ref="A1:F117"/>
  <sheetViews>
    <sheetView tabSelected="1" zoomScaleNormal="100" workbookViewId="0">
      <selection activeCell="G13" sqref="G13"/>
    </sheetView>
  </sheetViews>
  <sheetFormatPr baseColWidth="10" defaultRowHeight="12.75"/>
  <cols>
    <col min="1" max="1" width="3.5703125" style="692" customWidth="1"/>
    <col min="2" max="2" width="57.28515625" style="692" customWidth="1"/>
    <col min="3" max="256" width="11.42578125" style="692"/>
    <col min="257" max="257" width="18.85546875" style="692" customWidth="1"/>
    <col min="258" max="258" width="29.7109375" style="692" customWidth="1"/>
    <col min="259" max="512" width="11.42578125" style="692"/>
    <col min="513" max="513" width="18.85546875" style="692" customWidth="1"/>
    <col min="514" max="514" width="29.7109375" style="692" customWidth="1"/>
    <col min="515" max="768" width="11.42578125" style="692"/>
    <col min="769" max="769" width="18.85546875" style="692" customWidth="1"/>
    <col min="770" max="770" width="29.7109375" style="692" customWidth="1"/>
    <col min="771" max="1024" width="11.42578125" style="692"/>
    <col min="1025" max="1025" width="18.85546875" style="692" customWidth="1"/>
    <col min="1026" max="1026" width="29.7109375" style="692" customWidth="1"/>
    <col min="1027" max="1280" width="11.42578125" style="692"/>
    <col min="1281" max="1281" width="18.85546875" style="692" customWidth="1"/>
    <col min="1282" max="1282" width="29.7109375" style="692" customWidth="1"/>
    <col min="1283" max="1536" width="11.42578125" style="692"/>
    <col min="1537" max="1537" width="18.85546875" style="692" customWidth="1"/>
    <col min="1538" max="1538" width="29.7109375" style="692" customWidth="1"/>
    <col min="1539" max="1792" width="11.42578125" style="692"/>
    <col min="1793" max="1793" width="18.85546875" style="692" customWidth="1"/>
    <col min="1794" max="1794" width="29.7109375" style="692" customWidth="1"/>
    <col min="1795" max="2048" width="11.42578125" style="692"/>
    <col min="2049" max="2049" width="18.85546875" style="692" customWidth="1"/>
    <col min="2050" max="2050" width="29.7109375" style="692" customWidth="1"/>
    <col min="2051" max="2304" width="11.42578125" style="692"/>
    <col min="2305" max="2305" width="18.85546875" style="692" customWidth="1"/>
    <col min="2306" max="2306" width="29.7109375" style="692" customWidth="1"/>
    <col min="2307" max="2560" width="11.42578125" style="692"/>
    <col min="2561" max="2561" width="18.85546875" style="692" customWidth="1"/>
    <col min="2562" max="2562" width="29.7109375" style="692" customWidth="1"/>
    <col min="2563" max="2816" width="11.42578125" style="692"/>
    <col min="2817" max="2817" width="18.85546875" style="692" customWidth="1"/>
    <col min="2818" max="2818" width="29.7109375" style="692" customWidth="1"/>
    <col min="2819" max="3072" width="11.42578125" style="692"/>
    <col min="3073" max="3073" width="18.85546875" style="692" customWidth="1"/>
    <col min="3074" max="3074" width="29.7109375" style="692" customWidth="1"/>
    <col min="3075" max="3328" width="11.42578125" style="692"/>
    <col min="3329" max="3329" width="18.85546875" style="692" customWidth="1"/>
    <col min="3330" max="3330" width="29.7109375" style="692" customWidth="1"/>
    <col min="3331" max="3584" width="11.42578125" style="692"/>
    <col min="3585" max="3585" width="18.85546875" style="692" customWidth="1"/>
    <col min="3586" max="3586" width="29.7109375" style="692" customWidth="1"/>
    <col min="3587" max="3840" width="11.42578125" style="692"/>
    <col min="3841" max="3841" width="18.85546875" style="692" customWidth="1"/>
    <col min="3842" max="3842" width="29.7109375" style="692" customWidth="1"/>
    <col min="3843" max="4096" width="11.42578125" style="692"/>
    <col min="4097" max="4097" width="18.85546875" style="692" customWidth="1"/>
    <col min="4098" max="4098" width="29.7109375" style="692" customWidth="1"/>
    <col min="4099" max="4352" width="11.42578125" style="692"/>
    <col min="4353" max="4353" width="18.85546875" style="692" customWidth="1"/>
    <col min="4354" max="4354" width="29.7109375" style="692" customWidth="1"/>
    <col min="4355" max="4608" width="11.42578125" style="692"/>
    <col min="4609" max="4609" width="18.85546875" style="692" customWidth="1"/>
    <col min="4610" max="4610" width="29.7109375" style="692" customWidth="1"/>
    <col min="4611" max="4864" width="11.42578125" style="692"/>
    <col min="4865" max="4865" width="18.85546875" style="692" customWidth="1"/>
    <col min="4866" max="4866" width="29.7109375" style="692" customWidth="1"/>
    <col min="4867" max="5120" width="11.42578125" style="692"/>
    <col min="5121" max="5121" width="18.85546875" style="692" customWidth="1"/>
    <col min="5122" max="5122" width="29.7109375" style="692" customWidth="1"/>
    <col min="5123" max="5376" width="11.42578125" style="692"/>
    <col min="5377" max="5377" width="18.85546875" style="692" customWidth="1"/>
    <col min="5378" max="5378" width="29.7109375" style="692" customWidth="1"/>
    <col min="5379" max="5632" width="11.42578125" style="692"/>
    <col min="5633" max="5633" width="18.85546875" style="692" customWidth="1"/>
    <col min="5634" max="5634" width="29.7109375" style="692" customWidth="1"/>
    <col min="5635" max="5888" width="11.42578125" style="692"/>
    <col min="5889" max="5889" width="18.85546875" style="692" customWidth="1"/>
    <col min="5890" max="5890" width="29.7109375" style="692" customWidth="1"/>
    <col min="5891" max="6144" width="11.42578125" style="692"/>
    <col min="6145" max="6145" width="18.85546875" style="692" customWidth="1"/>
    <col min="6146" max="6146" width="29.7109375" style="692" customWidth="1"/>
    <col min="6147" max="6400" width="11.42578125" style="692"/>
    <col min="6401" max="6401" width="18.85546875" style="692" customWidth="1"/>
    <col min="6402" max="6402" width="29.7109375" style="692" customWidth="1"/>
    <col min="6403" max="6656" width="11.42578125" style="692"/>
    <col min="6657" max="6657" width="18.85546875" style="692" customWidth="1"/>
    <col min="6658" max="6658" width="29.7109375" style="692" customWidth="1"/>
    <col min="6659" max="6912" width="11.42578125" style="692"/>
    <col min="6913" max="6913" width="18.85546875" style="692" customWidth="1"/>
    <col min="6914" max="6914" width="29.7109375" style="692" customWidth="1"/>
    <col min="6915" max="7168" width="11.42578125" style="692"/>
    <col min="7169" max="7169" width="18.85546875" style="692" customWidth="1"/>
    <col min="7170" max="7170" width="29.7109375" style="692" customWidth="1"/>
    <col min="7171" max="7424" width="11.42578125" style="692"/>
    <col min="7425" max="7425" width="18.85546875" style="692" customWidth="1"/>
    <col min="7426" max="7426" width="29.7109375" style="692" customWidth="1"/>
    <col min="7427" max="7680" width="11.42578125" style="692"/>
    <col min="7681" max="7681" width="18.85546875" style="692" customWidth="1"/>
    <col min="7682" max="7682" width="29.7109375" style="692" customWidth="1"/>
    <col min="7683" max="7936" width="11.42578125" style="692"/>
    <col min="7937" max="7937" width="18.85546875" style="692" customWidth="1"/>
    <col min="7938" max="7938" width="29.7109375" style="692" customWidth="1"/>
    <col min="7939" max="8192" width="11.42578125" style="692"/>
    <col min="8193" max="8193" width="18.85546875" style="692" customWidth="1"/>
    <col min="8194" max="8194" width="29.7109375" style="692" customWidth="1"/>
    <col min="8195" max="8448" width="11.42578125" style="692"/>
    <col min="8449" max="8449" width="18.85546875" style="692" customWidth="1"/>
    <col min="8450" max="8450" width="29.7109375" style="692" customWidth="1"/>
    <col min="8451" max="8704" width="11.42578125" style="692"/>
    <col min="8705" max="8705" width="18.85546875" style="692" customWidth="1"/>
    <col min="8706" max="8706" width="29.7109375" style="692" customWidth="1"/>
    <col min="8707" max="8960" width="11.42578125" style="692"/>
    <col min="8961" max="8961" width="18.85546875" style="692" customWidth="1"/>
    <col min="8962" max="8962" width="29.7109375" style="692" customWidth="1"/>
    <col min="8963" max="9216" width="11.42578125" style="692"/>
    <col min="9217" max="9217" width="18.85546875" style="692" customWidth="1"/>
    <col min="9218" max="9218" width="29.7109375" style="692" customWidth="1"/>
    <col min="9219" max="9472" width="11.42578125" style="692"/>
    <col min="9473" max="9473" width="18.85546875" style="692" customWidth="1"/>
    <col min="9474" max="9474" width="29.7109375" style="692" customWidth="1"/>
    <col min="9475" max="9728" width="11.42578125" style="692"/>
    <col min="9729" max="9729" width="18.85546875" style="692" customWidth="1"/>
    <col min="9730" max="9730" width="29.7109375" style="692" customWidth="1"/>
    <col min="9731" max="9984" width="11.42578125" style="692"/>
    <col min="9985" max="9985" width="18.85546875" style="692" customWidth="1"/>
    <col min="9986" max="9986" width="29.7109375" style="692" customWidth="1"/>
    <col min="9987" max="10240" width="11.42578125" style="692"/>
    <col min="10241" max="10241" width="18.85546875" style="692" customWidth="1"/>
    <col min="10242" max="10242" width="29.7109375" style="692" customWidth="1"/>
    <col min="10243" max="10496" width="11.42578125" style="692"/>
    <col min="10497" max="10497" width="18.85546875" style="692" customWidth="1"/>
    <col min="10498" max="10498" width="29.7109375" style="692" customWidth="1"/>
    <col min="10499" max="10752" width="11.42578125" style="692"/>
    <col min="10753" max="10753" width="18.85546875" style="692" customWidth="1"/>
    <col min="10754" max="10754" width="29.7109375" style="692" customWidth="1"/>
    <col min="10755" max="11008" width="11.42578125" style="692"/>
    <col min="11009" max="11009" width="18.85546875" style="692" customWidth="1"/>
    <col min="11010" max="11010" width="29.7109375" style="692" customWidth="1"/>
    <col min="11011" max="11264" width="11.42578125" style="692"/>
    <col min="11265" max="11265" width="18.85546875" style="692" customWidth="1"/>
    <col min="11266" max="11266" width="29.7109375" style="692" customWidth="1"/>
    <col min="11267" max="11520" width="11.42578125" style="692"/>
    <col min="11521" max="11521" width="18.85546875" style="692" customWidth="1"/>
    <col min="11522" max="11522" width="29.7109375" style="692" customWidth="1"/>
    <col min="11523" max="11776" width="11.42578125" style="692"/>
    <col min="11777" max="11777" width="18.85546875" style="692" customWidth="1"/>
    <col min="11778" max="11778" width="29.7109375" style="692" customWidth="1"/>
    <col min="11779" max="12032" width="11.42578125" style="692"/>
    <col min="12033" max="12033" width="18.85546875" style="692" customWidth="1"/>
    <col min="12034" max="12034" width="29.7109375" style="692" customWidth="1"/>
    <col min="12035" max="12288" width="11.42578125" style="692"/>
    <col min="12289" max="12289" width="18.85546875" style="692" customWidth="1"/>
    <col min="12290" max="12290" width="29.7109375" style="692" customWidth="1"/>
    <col min="12291" max="12544" width="11.42578125" style="692"/>
    <col min="12545" max="12545" width="18.85546875" style="692" customWidth="1"/>
    <col min="12546" max="12546" width="29.7109375" style="692" customWidth="1"/>
    <col min="12547" max="12800" width="11.42578125" style="692"/>
    <col min="12801" max="12801" width="18.85546875" style="692" customWidth="1"/>
    <col min="12802" max="12802" width="29.7109375" style="692" customWidth="1"/>
    <col min="12803" max="13056" width="11.42578125" style="692"/>
    <col min="13057" max="13057" width="18.85546875" style="692" customWidth="1"/>
    <col min="13058" max="13058" width="29.7109375" style="692" customWidth="1"/>
    <col min="13059" max="13312" width="11.42578125" style="692"/>
    <col min="13313" max="13313" width="18.85546875" style="692" customWidth="1"/>
    <col min="13314" max="13314" width="29.7109375" style="692" customWidth="1"/>
    <col min="13315" max="13568" width="11.42578125" style="692"/>
    <col min="13569" max="13569" width="18.85546875" style="692" customWidth="1"/>
    <col min="13570" max="13570" width="29.7109375" style="692" customWidth="1"/>
    <col min="13571" max="13824" width="11.42578125" style="692"/>
    <col min="13825" max="13825" width="18.85546875" style="692" customWidth="1"/>
    <col min="13826" max="13826" width="29.7109375" style="692" customWidth="1"/>
    <col min="13827" max="14080" width="11.42578125" style="692"/>
    <col min="14081" max="14081" width="18.85546875" style="692" customWidth="1"/>
    <col min="14082" max="14082" width="29.7109375" style="692" customWidth="1"/>
    <col min="14083" max="14336" width="11.42578125" style="692"/>
    <col min="14337" max="14337" width="18.85546875" style="692" customWidth="1"/>
    <col min="14338" max="14338" width="29.7109375" style="692" customWidth="1"/>
    <col min="14339" max="14592" width="11.42578125" style="692"/>
    <col min="14593" max="14593" width="18.85546875" style="692" customWidth="1"/>
    <col min="14594" max="14594" width="29.7109375" style="692" customWidth="1"/>
    <col min="14595" max="14848" width="11.42578125" style="692"/>
    <col min="14849" max="14849" width="18.85546875" style="692" customWidth="1"/>
    <col min="14850" max="14850" width="29.7109375" style="692" customWidth="1"/>
    <col min="14851" max="15104" width="11.42578125" style="692"/>
    <col min="15105" max="15105" width="18.85546875" style="692" customWidth="1"/>
    <col min="15106" max="15106" width="29.7109375" style="692" customWidth="1"/>
    <col min="15107" max="15360" width="11.42578125" style="692"/>
    <col min="15361" max="15361" width="18.85546875" style="692" customWidth="1"/>
    <col min="15362" max="15362" width="29.7109375" style="692" customWidth="1"/>
    <col min="15363" max="15616" width="11.42578125" style="692"/>
    <col min="15617" max="15617" width="18.85546875" style="692" customWidth="1"/>
    <col min="15618" max="15618" width="29.7109375" style="692" customWidth="1"/>
    <col min="15619" max="15872" width="11.42578125" style="692"/>
    <col min="15873" max="15873" width="18.85546875" style="692" customWidth="1"/>
    <col min="15874" max="15874" width="29.7109375" style="692" customWidth="1"/>
    <col min="15875" max="16128" width="11.42578125" style="692"/>
    <col min="16129" max="16129" width="18.85546875" style="692" customWidth="1"/>
    <col min="16130" max="16130" width="29.7109375" style="692" customWidth="1"/>
    <col min="16131" max="16384" width="11.42578125" style="692"/>
  </cols>
  <sheetData>
    <row r="1" spans="1:6" ht="28.5">
      <c r="A1" s="703" t="s">
        <v>1141</v>
      </c>
      <c r="B1" s="702"/>
      <c r="C1" s="702"/>
      <c r="D1" s="702"/>
      <c r="E1" s="702"/>
      <c r="F1" s="702"/>
    </row>
    <row r="2" spans="1:6" ht="12.75" customHeight="1">
      <c r="A2" s="703"/>
      <c r="B2" s="702"/>
      <c r="C2" s="702"/>
      <c r="D2" s="702"/>
      <c r="E2" s="702"/>
      <c r="F2" s="702"/>
    </row>
    <row r="3" spans="1:6" ht="12.75" customHeight="1"/>
    <row r="4" spans="1:6" ht="15.75">
      <c r="A4" s="704" t="s">
        <v>732</v>
      </c>
      <c r="B4" s="705"/>
    </row>
    <row r="5" spans="1:6" ht="15">
      <c r="A5" s="700"/>
      <c r="B5" s="700" t="s">
        <v>733</v>
      </c>
    </row>
    <row r="6" spans="1:6" ht="15">
      <c r="A6" s="700"/>
      <c r="B6" s="700" t="s">
        <v>734</v>
      </c>
    </row>
    <row r="7" spans="1:6" ht="15">
      <c r="A7" s="701"/>
      <c r="B7" s="700" t="s">
        <v>735</v>
      </c>
    </row>
    <row r="8" spans="1:6" ht="15">
      <c r="A8" s="701"/>
      <c r="B8" s="700" t="s">
        <v>736</v>
      </c>
    </row>
    <row r="9" spans="1:6" ht="15">
      <c r="A9" s="701"/>
      <c r="B9" s="700" t="s">
        <v>737</v>
      </c>
    </row>
    <row r="11" spans="1:6" ht="15.75">
      <c r="A11" s="706" t="s">
        <v>738</v>
      </c>
      <c r="B11" s="707"/>
    </row>
    <row r="12" spans="1:6" ht="15">
      <c r="A12" s="700"/>
      <c r="B12" s="700" t="s">
        <v>743</v>
      </c>
    </row>
    <row r="13" spans="1:6" ht="15">
      <c r="A13" s="700"/>
      <c r="B13" s="700" t="s">
        <v>744</v>
      </c>
    </row>
    <row r="14" spans="1:6" ht="15">
      <c r="A14" s="701"/>
      <c r="B14" s="700" t="s">
        <v>745</v>
      </c>
    </row>
    <row r="15" spans="1:6" ht="15">
      <c r="A15" s="701"/>
      <c r="B15" s="700" t="s">
        <v>746</v>
      </c>
    </row>
    <row r="16" spans="1:6" ht="15">
      <c r="A16" s="701"/>
      <c r="B16" s="700" t="s">
        <v>741</v>
      </c>
    </row>
    <row r="17" spans="1:2" ht="15">
      <c r="B17" s="700" t="s">
        <v>740</v>
      </c>
    </row>
    <row r="19" spans="1:2" ht="15.75">
      <c r="A19" s="708" t="s">
        <v>742</v>
      </c>
      <c r="B19" s="709"/>
    </row>
    <row r="20" spans="1:2" ht="15">
      <c r="A20" s="700"/>
      <c r="B20" s="700" t="s">
        <v>747</v>
      </c>
    </row>
    <row r="21" spans="1:2" ht="15">
      <c r="B21" s="700" t="s">
        <v>748</v>
      </c>
    </row>
    <row r="22" spans="1:2" ht="15">
      <c r="B22" s="700" t="s">
        <v>749</v>
      </c>
    </row>
    <row r="23" spans="1:2" ht="15">
      <c r="B23" s="700" t="s">
        <v>750</v>
      </c>
    </row>
    <row r="24" spans="1:2" ht="15">
      <c r="B24" s="700" t="s">
        <v>751</v>
      </c>
    </row>
    <row r="25" spans="1:2" ht="15">
      <c r="B25" s="700" t="s">
        <v>752</v>
      </c>
    </row>
    <row r="27" spans="1:2" ht="15.75">
      <c r="A27" s="714" t="s">
        <v>753</v>
      </c>
      <c r="B27" s="715"/>
    </row>
    <row r="28" spans="1:2" ht="15">
      <c r="A28" s="700"/>
      <c r="B28" s="700" t="s">
        <v>754</v>
      </c>
    </row>
    <row r="29" spans="1:2" ht="15">
      <c r="B29" s="700" t="s">
        <v>755</v>
      </c>
    </row>
    <row r="30" spans="1:2" ht="15">
      <c r="B30" s="700" t="s">
        <v>756</v>
      </c>
    </row>
    <row r="31" spans="1:2" ht="15">
      <c r="B31" s="700" t="s">
        <v>757</v>
      </c>
    </row>
    <row r="32" spans="1:2" ht="15">
      <c r="B32" s="700" t="s">
        <v>758</v>
      </c>
    </row>
    <row r="33" spans="1:2" ht="15">
      <c r="B33" s="700" t="s">
        <v>759</v>
      </c>
    </row>
    <row r="35" spans="1:2" ht="15.75">
      <c r="A35" s="710" t="s">
        <v>760</v>
      </c>
      <c r="B35" s="711"/>
    </row>
    <row r="36" spans="1:2" ht="15">
      <c r="A36" s="700"/>
      <c r="B36" s="700" t="s">
        <v>761</v>
      </c>
    </row>
    <row r="37" spans="1:2" ht="15">
      <c r="B37" s="700" t="s">
        <v>762</v>
      </c>
    </row>
    <row r="38" spans="1:2" ht="15">
      <c r="B38" s="700" t="s">
        <v>763</v>
      </c>
    </row>
    <row r="39" spans="1:2" ht="15">
      <c r="B39" s="700" t="s">
        <v>764</v>
      </c>
    </row>
    <row r="40" spans="1:2" ht="15">
      <c r="B40" s="700" t="s">
        <v>765</v>
      </c>
    </row>
    <row r="41" spans="1:2" ht="15">
      <c r="B41" s="700" t="s">
        <v>766</v>
      </c>
    </row>
    <row r="43" spans="1:2" ht="15.75">
      <c r="A43" s="712" t="s">
        <v>767</v>
      </c>
      <c r="B43" s="713"/>
    </row>
    <row r="44" spans="1:2" ht="15">
      <c r="A44" s="700"/>
      <c r="B44" s="700" t="s">
        <v>768</v>
      </c>
    </row>
    <row r="45" spans="1:2" ht="15">
      <c r="B45" s="700" t="s">
        <v>769</v>
      </c>
    </row>
    <row r="46" spans="1:2" ht="15">
      <c r="B46" s="700" t="s">
        <v>770</v>
      </c>
    </row>
    <row r="47" spans="1:2" ht="15">
      <c r="B47" s="700" t="s">
        <v>771</v>
      </c>
    </row>
    <row r="48" spans="1:2" ht="15">
      <c r="B48" s="700" t="s">
        <v>772</v>
      </c>
    </row>
    <row r="49" spans="1:2" ht="15">
      <c r="B49" s="700" t="s">
        <v>773</v>
      </c>
    </row>
    <row r="50" spans="1:2" ht="15">
      <c r="B50" s="700" t="s">
        <v>774</v>
      </c>
    </row>
    <row r="51" spans="1:2" ht="15">
      <c r="B51" s="700" t="s">
        <v>775</v>
      </c>
    </row>
    <row r="53" spans="1:2" ht="15.75">
      <c r="A53" s="716" t="s">
        <v>776</v>
      </c>
      <c r="B53" s="717"/>
    </row>
    <row r="54" spans="1:2" ht="15">
      <c r="A54" s="700"/>
      <c r="B54" s="700" t="s">
        <v>777</v>
      </c>
    </row>
    <row r="55" spans="1:2" ht="15">
      <c r="B55" s="700" t="s">
        <v>778</v>
      </c>
    </row>
    <row r="56" spans="1:2" ht="15">
      <c r="B56" s="700" t="s">
        <v>779</v>
      </c>
    </row>
    <row r="57" spans="1:2" ht="15">
      <c r="B57" s="700" t="s">
        <v>780</v>
      </c>
    </row>
    <row r="58" spans="1:2" ht="15">
      <c r="B58" s="700" t="s">
        <v>781</v>
      </c>
    </row>
    <row r="59" spans="1:2" ht="15">
      <c r="B59" s="700" t="s">
        <v>782</v>
      </c>
    </row>
    <row r="60" spans="1:2" ht="15">
      <c r="B60" s="700" t="s">
        <v>783</v>
      </c>
    </row>
    <row r="61" spans="1:2" ht="15">
      <c r="B61" s="700" t="s">
        <v>784</v>
      </c>
    </row>
    <row r="62" spans="1:2" ht="15">
      <c r="B62" s="700" t="s">
        <v>785</v>
      </c>
    </row>
    <row r="63" spans="1:2" ht="15">
      <c r="B63" s="700" t="s">
        <v>786</v>
      </c>
    </row>
    <row r="65" spans="1:2" ht="15.75">
      <c r="A65" s="718" t="s">
        <v>787</v>
      </c>
      <c r="B65" s="719"/>
    </row>
    <row r="66" spans="1:2" ht="15">
      <c r="A66" s="700"/>
      <c r="B66" s="700" t="s">
        <v>788</v>
      </c>
    </row>
    <row r="67" spans="1:2" ht="15">
      <c r="B67" s="700" t="s">
        <v>789</v>
      </c>
    </row>
    <row r="68" spans="1:2" ht="15">
      <c r="B68" s="700" t="s">
        <v>790</v>
      </c>
    </row>
    <row r="69" spans="1:2" ht="15">
      <c r="B69" s="700" t="s">
        <v>791</v>
      </c>
    </row>
    <row r="70" spans="1:2" ht="15">
      <c r="B70" s="700" t="s">
        <v>792</v>
      </c>
    </row>
    <row r="71" spans="1:2" ht="15">
      <c r="B71" s="700" t="s">
        <v>793</v>
      </c>
    </row>
    <row r="73" spans="1:2" ht="15.75">
      <c r="A73" s="720" t="s">
        <v>794</v>
      </c>
      <c r="B73" s="721"/>
    </row>
    <row r="74" spans="1:2" ht="15">
      <c r="A74" s="700"/>
      <c r="B74" s="700" t="s">
        <v>795</v>
      </c>
    </row>
    <row r="75" spans="1:2" ht="15">
      <c r="B75" s="700" t="s">
        <v>796</v>
      </c>
    </row>
    <row r="76" spans="1:2" ht="15">
      <c r="B76" s="700" t="s">
        <v>797</v>
      </c>
    </row>
    <row r="77" spans="1:2" ht="15">
      <c r="B77" s="700" t="s">
        <v>798</v>
      </c>
    </row>
    <row r="78" spans="1:2" ht="15">
      <c r="B78" s="700" t="s">
        <v>799</v>
      </c>
    </row>
    <row r="79" spans="1:2" ht="15">
      <c r="B79" s="700" t="s">
        <v>800</v>
      </c>
    </row>
    <row r="81" spans="1:2" ht="15.75">
      <c r="A81" s="722" t="s">
        <v>801</v>
      </c>
      <c r="B81" s="723"/>
    </row>
    <row r="82" spans="1:2" ht="15">
      <c r="A82" s="700"/>
      <c r="B82" s="700" t="s">
        <v>802</v>
      </c>
    </row>
    <row r="83" spans="1:2" ht="15">
      <c r="B83" s="700" t="s">
        <v>803</v>
      </c>
    </row>
    <row r="84" spans="1:2" ht="15">
      <c r="B84" s="700" t="s">
        <v>804</v>
      </c>
    </row>
    <row r="85" spans="1:2" ht="15">
      <c r="B85" s="700" t="s">
        <v>805</v>
      </c>
    </row>
    <row r="86" spans="1:2" ht="15">
      <c r="B86" s="700" t="s">
        <v>806</v>
      </c>
    </row>
    <row r="87" spans="1:2" ht="15">
      <c r="B87" s="700" t="s">
        <v>807</v>
      </c>
    </row>
    <row r="88" spans="1:2" ht="15">
      <c r="B88" s="700" t="s">
        <v>808</v>
      </c>
    </row>
    <row r="89" spans="1:2" ht="15">
      <c r="B89" s="700" t="s">
        <v>809</v>
      </c>
    </row>
    <row r="91" spans="1:2" ht="15.75">
      <c r="A91" s="724" t="s">
        <v>810</v>
      </c>
      <c r="B91" s="725"/>
    </row>
    <row r="92" spans="1:2" ht="15">
      <c r="A92" s="700"/>
      <c r="B92" s="700" t="s">
        <v>811</v>
      </c>
    </row>
    <row r="93" spans="1:2" ht="15">
      <c r="B93" s="700" t="s">
        <v>812</v>
      </c>
    </row>
    <row r="94" spans="1:2" ht="15">
      <c r="B94" s="700" t="s">
        <v>813</v>
      </c>
    </row>
    <row r="95" spans="1:2" ht="15">
      <c r="B95" s="700" t="s">
        <v>814</v>
      </c>
    </row>
    <row r="96" spans="1:2" ht="15">
      <c r="B96" s="700" t="s">
        <v>815</v>
      </c>
    </row>
    <row r="97" spans="1:2" ht="15">
      <c r="B97" s="700" t="s">
        <v>816</v>
      </c>
    </row>
    <row r="98" spans="1:2" ht="15">
      <c r="B98" s="700" t="s">
        <v>817</v>
      </c>
    </row>
    <row r="100" spans="1:2" ht="15.75">
      <c r="A100" s="726" t="s">
        <v>818</v>
      </c>
      <c r="B100" s="727"/>
    </row>
    <row r="101" spans="1:2" ht="15">
      <c r="A101" s="700"/>
      <c r="B101" s="700" t="s">
        <v>819</v>
      </c>
    </row>
    <row r="102" spans="1:2" ht="15">
      <c r="B102" s="700" t="s">
        <v>820</v>
      </c>
    </row>
    <row r="103" spans="1:2" ht="15">
      <c r="B103" s="700" t="s">
        <v>821</v>
      </c>
    </row>
    <row r="104" spans="1:2" ht="15">
      <c r="B104" s="700" t="s">
        <v>822</v>
      </c>
    </row>
    <row r="105" spans="1:2" ht="15">
      <c r="B105" s="700" t="s">
        <v>823</v>
      </c>
    </row>
    <row r="106" spans="1:2" ht="15">
      <c r="B106" s="700" t="s">
        <v>824</v>
      </c>
    </row>
    <row r="107" spans="1:2" ht="15">
      <c r="B107" s="700" t="s">
        <v>825</v>
      </c>
    </row>
    <row r="108" spans="1:2" ht="15">
      <c r="B108" s="700" t="s">
        <v>826</v>
      </c>
    </row>
    <row r="110" spans="1:2" ht="15.75">
      <c r="A110" s="712" t="s">
        <v>827</v>
      </c>
      <c r="B110" s="713"/>
    </row>
    <row r="111" spans="1:2" ht="15">
      <c r="A111" s="700"/>
      <c r="B111" s="700" t="s">
        <v>828</v>
      </c>
    </row>
    <row r="112" spans="1:2" ht="15">
      <c r="B112" s="700" t="s">
        <v>829</v>
      </c>
    </row>
    <row r="113" spans="2:2" ht="15">
      <c r="B113" s="700" t="s">
        <v>830</v>
      </c>
    </row>
    <row r="114" spans="2:2" ht="15">
      <c r="B114" s="700" t="s">
        <v>831</v>
      </c>
    </row>
    <row r="115" spans="2:2" ht="15">
      <c r="B115" s="700" t="s">
        <v>832</v>
      </c>
    </row>
    <row r="116" spans="2:2" ht="15">
      <c r="B116" s="700" t="s">
        <v>833</v>
      </c>
    </row>
    <row r="117" spans="2:2" ht="15">
      <c r="B117" s="700" t="s">
        <v>834</v>
      </c>
    </row>
  </sheetData>
  <sheetProtection selectLockedCells="1" selectUnlockedCells="1"/>
  <hyperlinks>
    <hyperlink ref="B5" location="climato_G1!A1" display="Climato_G1" xr:uid="{F124BF1E-E37C-4D5A-A291-31C701A645A5}"/>
    <hyperlink ref="B6" location="climato_G2!A1" display="Climato_G2" xr:uid="{96466DDF-2D3F-40CE-B4FA-0912E6133C20}"/>
    <hyperlink ref="B7" location="climato_G3!A1" display="Climato_G3" xr:uid="{EA611B46-0E7C-4F3C-8C55-546BAD852A82}"/>
    <hyperlink ref="B8" location="climato_G4!A1" display="Climato_G4" xr:uid="{BE5C8DEA-DA27-4A33-9B65-ECC028B65ECC}"/>
    <hyperlink ref="B9" location="'climato_annex_Temp-précipit'!A1" display="Climato_annex_Temp-précipit" xr:uid="{274F9D4E-B976-4240-98A6-D0E996BAB4C9}"/>
    <hyperlink ref="B12" location="Cereales_G1!A1" display="Cereales_G1" xr:uid="{61A31668-5D96-452A-9E15-21DEB55D0692}"/>
    <hyperlink ref="B13" location="Cereales_G2!A1" display="Cereales_G2" xr:uid="{9DF05949-8BAF-45D3-9C27-113562B6589F}"/>
    <hyperlink ref="B14" location="Cereales_G3!A1" display="Cereales_G3" xr:uid="{8B697FA4-CCB3-4950-B666-381B0A0F69AF}"/>
    <hyperlink ref="B15" location="Cereales_G4!A1" display="Cereales_G4" xr:uid="{9D0DCD62-8722-4D3A-9248-1F315FB5D802}"/>
    <hyperlink ref="B16" location="'Cereales_annex_Surf-Rend-Prod'!A1" display="Cereales_annex_Surf-Rend-Prod" xr:uid="{8DB9DEED-030D-442D-96A3-88EE56A33156}"/>
    <hyperlink ref="B17" location="'Cereales_annex_Prod-Reg'!A1" display="Cereales_annex_Prod-Reg" xr:uid="{01ED49FF-384F-4867-9010-8D1248BC9E6A}"/>
    <hyperlink ref="B20" location="Oleopro_G1!A1" display="Oleopro_G1" xr:uid="{E3243166-E5BB-4BA2-9966-C1E124B64723}"/>
    <hyperlink ref="B21" location="Oleopro_G2!A1" display="Oleopro_G2" xr:uid="{A7437735-931D-4A2F-8917-1F829F369801}"/>
    <hyperlink ref="B22" location="Oleopro_G3!A1" display="Oleopro_G3" xr:uid="{62D49C53-3D3A-45D0-ADA3-D0BE4563374A}"/>
    <hyperlink ref="B23" location="Oleopro_G4!A1" display="Oleopro_G4" xr:uid="{3FE35D62-AFA1-4AAC-943A-6FA5FC807C0A}"/>
    <hyperlink ref="B24" location="'Cereales_annex_Surf-Rend-Prod'!A1" display="Oleopro_annex_Surf-Rend-Prod" xr:uid="{96C02510-9648-402C-A596-C7E3E062C156}"/>
    <hyperlink ref="B25" location="'Cereales_annex_Prod-Reg'!A1" display="Oleopro_annex_Prod_Reg" xr:uid="{2B130F1D-B855-48F0-BFA9-1803BB8F12AE}"/>
    <hyperlink ref="B28" location="Fruits_G1!A1" display="Fruits_G1" xr:uid="{09626BBA-DEF7-4D7A-8505-752D650B304F}"/>
    <hyperlink ref="B29" location="Fruits_G2!A1" display="Fruits_G2" xr:uid="{AAEBCDF9-6E01-491F-8DBD-8B3E17796D54}"/>
    <hyperlink ref="B30" location="Fruits_G3!A1" display="Fruits_G3" xr:uid="{397EE359-E241-4BCD-81A7-101DF3DFC4F9}"/>
    <hyperlink ref="B31" location="Fruits_G4!A1" display="Fruits_G4" xr:uid="{85415259-D7D8-4B14-9D30-58187FC7AD43}"/>
    <hyperlink ref="B32" location="Fruits_annex_Prix!A1" display="Fruits_annex_Prix" xr:uid="{55DE7768-D93B-4CBB-B833-5516D6C80569}"/>
    <hyperlink ref="B33" location="Fruits_annex_Com_ext!A1" display="Fruits_annex_Com_ext" xr:uid="{A9B416FA-B399-4792-AEF6-8FAE48603769}"/>
    <hyperlink ref="B36" location="Legumes_G1!A1" display="Legumes_G1" xr:uid="{A16BC400-8EB9-42C4-A019-214139A8B34B}"/>
    <hyperlink ref="B37" location="Legumes_G2!A1" display="Legumes_G2" xr:uid="{8F5DD714-A424-4292-9CBA-28985874B779}"/>
    <hyperlink ref="B38" location="Legumes_G3!A1" display="Legumes_G3" xr:uid="{9A387A17-EF02-4C10-9CB7-FA58C87475BC}"/>
    <hyperlink ref="B39" location="Legumes_G4!A1" display="Legumes_G4" xr:uid="{BB970898-5C3A-4458-8820-2E7D7E1622AA}"/>
    <hyperlink ref="B40" location="Legumes_annex_Prix!A1" display="Legumes_annex_Prix" xr:uid="{D74FE86B-EB79-4206-8708-8534ADD0D2F3}"/>
    <hyperlink ref="B41" location="'Legumes_annex_Commerce ext'!A1" display="Legumes_annex_Commerce ext" xr:uid="{7F189498-0D81-4EF9-B593-92D60C4FD2DB}"/>
    <hyperlink ref="B44" location="Vins_G1!A1" display="Vins_G1" xr:uid="{66380983-E013-45DE-897D-2BF2B6C2B4FC}"/>
    <hyperlink ref="B45" location="Vins_G2!A1" display="Vins_G2" xr:uid="{F183A493-DBBA-45BF-B7F4-3EA5D7C5B6BF}"/>
    <hyperlink ref="B46" location="Vins_G3!A1" display="Vins_G3" xr:uid="{BC85FCEB-94DB-409B-80B2-6690645752AF}"/>
    <hyperlink ref="B47" location="Vins_G4!A1" display="Vins_G4" xr:uid="{4D541B38-260F-4BAE-A2D5-26F68865E1DB}"/>
    <hyperlink ref="B48" location="Vins_annex_Recolte!A1" display="Vins_annex_Recolte" xr:uid="{68C2AEEC-2ACF-4B40-9499-32E9D8E74EB7}"/>
    <hyperlink ref="B49" location="'Vins_annex_Rec-par-dep'!A1" display="Vins_annex_Rec-par-dep" xr:uid="{2AB3FE61-8F62-4970-8217-CCA55FFBC912}"/>
    <hyperlink ref="B50" location="Vins_annex_Comex!A1" display="Vins_annex_Comex" xr:uid="{D7E4DCCA-6893-4F93-915A-337C2AAC50F4}"/>
    <hyperlink ref="B51" location="Vins_annex_Prix!A1" display="Vins_annex_Prix" xr:uid="{2F455595-4099-4CE8-A9B9-3E16697B6D69}"/>
    <hyperlink ref="B54" location="Bovins_G1!A1" display="Bovins_G1" xr:uid="{CF0ED135-D381-40C4-BEA7-98E66209C1D3}"/>
    <hyperlink ref="B55" location="Bovins_G2!A1" display="Bovins_G2" xr:uid="{84914E80-197E-4162-A8E9-36E834348B94}"/>
    <hyperlink ref="B56" location="Bovins_G3!A1" display="Bovins_G3" xr:uid="{36D2E97F-DFB0-4A98-ACC4-9B5192697F4D}"/>
    <hyperlink ref="B57" location="Bovins_G4!A1" display="Bovins_G4" xr:uid="{A35F800A-82BF-4642-949A-7CBB6CCC8FAE}"/>
    <hyperlink ref="B58" location="Bovins_annex_Prod!A1" display="Bovins_annex_Prod" xr:uid="{942B1086-BCC7-4A49-84EF-0166248AC2A3}"/>
    <hyperlink ref="B59" location="Bovins_annex_Exp_Viande!A1" display="Bovins_annex_Exp_Viande" xr:uid="{7CBDD94C-5CB4-4367-89F4-6AA5AF6B4864}"/>
    <hyperlink ref="B60" location="Bovins_annex_Imp_viande!A1" display="Bovins_annex_Imp_viande" xr:uid="{080F2E30-2A29-4048-874C-AFC9BC6B2D0C}"/>
    <hyperlink ref="B61" location="Bovins_annex_Export_Broutards!A1" display="Bovins_annex_Export_Broutards" xr:uid="{E344E960-8843-4949-9FAB-65267ADBE75F}"/>
    <hyperlink ref="B62" location="Bovins_annex_Cotations!A1" display="Bovins_annex_Cotations" xr:uid="{EC86957E-A41E-46D8-AC51-CF712FBC3FF6}"/>
    <hyperlink ref="B63" location="Bovins_annex_Conso!A1" display="Bovins_annex_Conso" xr:uid="{27D88BF4-59FA-44A5-A3B7-5AC7A97F5E14}"/>
    <hyperlink ref="B66" location="Ovins_G1!A1" display="Ovins_G1" xr:uid="{81F4B6F6-0FF6-44F9-9BDD-C98EA0F9A589}"/>
    <hyperlink ref="B67" location="Ovins_G2!A1" display="Ovins_G2" xr:uid="{E00BEE79-41DE-4EA7-998F-4EC6F557814A}"/>
    <hyperlink ref="B68" location="Ovins_G3!A1" display="Ovins_G3" xr:uid="{DBD3C339-4341-4F89-B027-07C9F4F97E19}"/>
    <hyperlink ref="B69" location="Ovins_G4!A1" display="Ovins_G4" xr:uid="{1DB09F3C-218A-4A60-9F29-8AED6EF90713}"/>
    <hyperlink ref="B70" location="Ovins_annex_Prod!A1" display="Ovins_annex_Prod" xr:uid="{7F072CC1-AB61-4603-A1AF-6F0D62A96D89}"/>
    <hyperlink ref="B71" location="Ovins_annex_Abatt!A1" display="Ovins_annex_Abatt" xr:uid="{93677D0D-A5FE-4B15-98E3-271BA92157B6}"/>
    <hyperlink ref="B74" location="Porcs_G1!A1" display="Porcs_G1" xr:uid="{4EFBE559-418D-48A6-AEAE-3F4B937D4D12}"/>
    <hyperlink ref="B75" location="Porcs_G2!A1" display="Porcs_G2" xr:uid="{56B9F2CF-3128-4035-9772-B3788C0AA784}"/>
    <hyperlink ref="B76" location="Porcs_G3!A1" display="Porcs_G3" xr:uid="{9B7A5B64-A1F9-453E-99EA-DDB7FF656757}"/>
    <hyperlink ref="B77" location="Porcs_G4!A1" display="Porcs_G4" xr:uid="{A5ACB210-5CBF-434A-9809-8764C94D2BA2}"/>
    <hyperlink ref="B78" location="'Porcs_annex_Abatt-Prod'!A1" display="Porcs_annex_Abatt-Prod" xr:uid="{44BCBC0B-D449-4605-A23C-347E6D3079E4}"/>
    <hyperlink ref="B79" location="Porcs_annex_Comext!A1" display="Porcs_annex_Comext" xr:uid="{376C8205-A13C-4AE6-8E68-C0EAEC78F91D}"/>
    <hyperlink ref="B82" location="Volailles_G1!A1" display="Volailles_G1" xr:uid="{6DA361B3-0AC2-4960-9D44-3BB0EFBA4D5A}"/>
    <hyperlink ref="B83" location="Volailles_G2!A1" display="Volailles_G2" xr:uid="{4F3D27B7-0960-4E53-8F92-7A2BAB799208}"/>
    <hyperlink ref="B84" location="Volailles_G3!A1" display="Volailles_G3" xr:uid="{3E6F92F0-8777-4901-BA12-6BA7AE1FBE39}"/>
    <hyperlink ref="B85" location="Volailles_G4!A1" display="Volailles_G4" xr:uid="{BDF47AC1-0C86-4B1A-A1B4-71F71C0215B8}"/>
    <hyperlink ref="B86" location="'Volailles_annex_Abat-Prod-Conso'!A1" display="Volailles_annex_Abat-Prod-Conso" xr:uid="{947310EB-B1A8-4257-B63E-896C3574232F}"/>
    <hyperlink ref="B87" location="Volailles_annex_Comex_Vol!A1" display="Volailles_annex_Comex_Vol" xr:uid="{80982EE7-348F-4638-BF93-B052CB34A729}"/>
    <hyperlink ref="B88" location="Volailles_annex_Prod_Oeufs!A1" display="Volailles_annex_Prod_Oeufs" xr:uid="{CEA4C382-BD7A-4564-BC37-C7B5910EC495}"/>
    <hyperlink ref="B89" location="Volailles_annex_Comext_Oeufs!A1" display="Volailles_annex_Comext_Oeufs" xr:uid="{E9923E25-BF97-4BFC-B8C7-D0B75D13781E}"/>
    <hyperlink ref="B92" location="Lait_G1!A1" display="Lait_G1" xr:uid="{B7DAAAE2-5CFB-4903-9242-D9459A52DEE5}"/>
    <hyperlink ref="B93" location="Lait_G2!A1" display="Lait_G2" xr:uid="{26C1F674-DE97-40C2-9CAB-0C44898B77E2}"/>
    <hyperlink ref="B94" location="Lait_G3!A1" display="Lait_G3" xr:uid="{85CEE6A0-C092-417B-9D48-354A480A18DF}"/>
    <hyperlink ref="B95" location="Lait_G4!A1" display="Lait_G4" xr:uid="{B1E6805E-E479-47BB-B4E7-F11F47084511}"/>
    <hyperlink ref="B96" location="Lait_annex_Collecte!A1" display="Lait_annex_Collecte" xr:uid="{E9018D2E-7223-4D4A-9083-0FE9B6A0C956}"/>
    <hyperlink ref="B97" location="'Lait_annex_Fabric et conso'!A1" display="Lait_annex_Fabric et conso" xr:uid="{1A6040E8-4B2C-422C-BC33-89BAD48890F5}"/>
    <hyperlink ref="B98" location="'Lait_annex_Comext '!A1" display="Lait_annex_Comext" xr:uid="{62123D59-D689-4289-87DE-34B81BC0CDB3}"/>
    <hyperlink ref="B101" location="Intrants_G1!A1" display="Intrants_G1" xr:uid="{253F36B5-7515-451E-851D-F27F2FA5F924}"/>
    <hyperlink ref="B102" location="Intrants_G2!A1" display="Intrants_G2" xr:uid="{257226C8-BC38-45EE-A6C5-DE5E5AFE6482}"/>
    <hyperlink ref="B103" location="Intrants_G3!A1" display="Intrants_G3" xr:uid="{6D054D9A-1F89-4CDD-9C5A-07E9B3175D47}"/>
    <hyperlink ref="B104" location="Intrants_G4!A1" display="Intrants_G4" xr:uid="{2324AA4F-D36D-4DB4-BB02-807D9DC3C25B}"/>
    <hyperlink ref="B105" location="Intrants_annex_Prix!A1" display="Intrants_annex_Prix" xr:uid="{3A87DA7D-FC0E-4C99-866A-D5B973A67D4B}"/>
    <hyperlink ref="B106" location="Intrants_annex_Ipampa_Otex!A1" display="Intrants_annex_ipampa_Otex" xr:uid="{C3B5CAB9-1C5B-4923-BE4B-A2AA0A804F55}"/>
    <hyperlink ref="B107" location="Intrants_annex_Prod_aliments!A1" display="Intrants_annex_Prod_aliments" xr:uid="{AB992B25-E7D9-4789-A6D8-499EC0515B5D}"/>
    <hyperlink ref="B108" location="Intrants_annex_Livr_engrais!A1" display="Intrants_annex_Livr_engrais" xr:uid="{B063964A-1252-4E9F-A5D0-AE40CF91AFF3}"/>
    <hyperlink ref="B111" location="CE_g1!A1" display="CE_G1" xr:uid="{640AFDA2-B97B-481F-B025-0398BAB713C9}"/>
    <hyperlink ref="B112" location="CE_g2!A1" display="CE_G2" xr:uid="{F339F8FF-5F63-463F-AD5B-BEA47FDB4228}"/>
    <hyperlink ref="B113" location="CE_g3!A1" display="CE_G3" xr:uid="{C66D4DEB-F5A9-4101-8D00-77B11B993B79}"/>
    <hyperlink ref="B114" location="CE_g4!A1" display="CE_G4" xr:uid="{7C15C258-57BD-4E5F-BAD7-890DD4B3145D}"/>
    <hyperlink ref="B115" location="'CE_annex_UE-Pays tiers'!A1" display="CE_annex_UE-Pays tiers" xr:uid="{3549C1C1-A8C0-4110-A75C-EE0018756E1D}"/>
    <hyperlink ref="B116" location="'CE_annex_Produits bruts'!A1" display="CE_annex_Produits bruts" xr:uid="{877F41BA-7663-4DCB-9110-8F8039A11808}"/>
    <hyperlink ref="B117" location="'CE_annex_Produits transformés'!A1" display="CE_annex_Produits transformés" xr:uid="{D0E9C089-51C8-4C7E-9120-009F721FF10F}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</sheetPr>
  <dimension ref="A1:J83"/>
  <sheetViews>
    <sheetView zoomScaleNormal="100" workbookViewId="0">
      <selection activeCell="A2" sqref="A2"/>
    </sheetView>
  </sheetViews>
  <sheetFormatPr baseColWidth="10" defaultRowHeight="12.75"/>
  <cols>
    <col min="1" max="1" width="18.85546875" style="99" customWidth="1"/>
    <col min="2" max="2" width="29.7109375" style="99" customWidth="1"/>
    <col min="3" max="256" width="11.42578125" style="99"/>
    <col min="257" max="257" width="18.85546875" style="99" customWidth="1"/>
    <col min="258" max="258" width="29.7109375" style="99" customWidth="1"/>
    <col min="259" max="512" width="11.42578125" style="99"/>
    <col min="513" max="513" width="18.85546875" style="99" customWidth="1"/>
    <col min="514" max="514" width="29.7109375" style="99" customWidth="1"/>
    <col min="515" max="768" width="11.42578125" style="99"/>
    <col min="769" max="769" width="18.85546875" style="99" customWidth="1"/>
    <col min="770" max="770" width="29.7109375" style="99" customWidth="1"/>
    <col min="771" max="1024" width="11.42578125" style="99"/>
    <col min="1025" max="1025" width="18.85546875" style="99" customWidth="1"/>
    <col min="1026" max="1026" width="29.7109375" style="99" customWidth="1"/>
    <col min="1027" max="1280" width="11.42578125" style="99"/>
    <col min="1281" max="1281" width="18.85546875" style="99" customWidth="1"/>
    <col min="1282" max="1282" width="29.7109375" style="99" customWidth="1"/>
    <col min="1283" max="1536" width="11.42578125" style="99"/>
    <col min="1537" max="1537" width="18.85546875" style="99" customWidth="1"/>
    <col min="1538" max="1538" width="29.7109375" style="99" customWidth="1"/>
    <col min="1539" max="1792" width="11.42578125" style="99"/>
    <col min="1793" max="1793" width="18.85546875" style="99" customWidth="1"/>
    <col min="1794" max="1794" width="29.7109375" style="99" customWidth="1"/>
    <col min="1795" max="2048" width="11.42578125" style="99"/>
    <col min="2049" max="2049" width="18.85546875" style="99" customWidth="1"/>
    <col min="2050" max="2050" width="29.7109375" style="99" customWidth="1"/>
    <col min="2051" max="2304" width="11.42578125" style="99"/>
    <col min="2305" max="2305" width="18.85546875" style="99" customWidth="1"/>
    <col min="2306" max="2306" width="29.7109375" style="99" customWidth="1"/>
    <col min="2307" max="2560" width="11.42578125" style="99"/>
    <col min="2561" max="2561" width="18.85546875" style="99" customWidth="1"/>
    <col min="2562" max="2562" width="29.7109375" style="99" customWidth="1"/>
    <col min="2563" max="2816" width="11.42578125" style="99"/>
    <col min="2817" max="2817" width="18.85546875" style="99" customWidth="1"/>
    <col min="2818" max="2818" width="29.7109375" style="99" customWidth="1"/>
    <col min="2819" max="3072" width="11.42578125" style="99"/>
    <col min="3073" max="3073" width="18.85546875" style="99" customWidth="1"/>
    <col min="3074" max="3074" width="29.7109375" style="99" customWidth="1"/>
    <col min="3075" max="3328" width="11.42578125" style="99"/>
    <col min="3329" max="3329" width="18.85546875" style="99" customWidth="1"/>
    <col min="3330" max="3330" width="29.7109375" style="99" customWidth="1"/>
    <col min="3331" max="3584" width="11.42578125" style="99"/>
    <col min="3585" max="3585" width="18.85546875" style="99" customWidth="1"/>
    <col min="3586" max="3586" width="29.7109375" style="99" customWidth="1"/>
    <col min="3587" max="3840" width="11.42578125" style="99"/>
    <col min="3841" max="3841" width="18.85546875" style="99" customWidth="1"/>
    <col min="3842" max="3842" width="29.7109375" style="99" customWidth="1"/>
    <col min="3843" max="4096" width="11.42578125" style="99"/>
    <col min="4097" max="4097" width="18.85546875" style="99" customWidth="1"/>
    <col min="4098" max="4098" width="29.7109375" style="99" customWidth="1"/>
    <col min="4099" max="4352" width="11.42578125" style="99"/>
    <col min="4353" max="4353" width="18.85546875" style="99" customWidth="1"/>
    <col min="4354" max="4354" width="29.7109375" style="99" customWidth="1"/>
    <col min="4355" max="4608" width="11.42578125" style="99"/>
    <col min="4609" max="4609" width="18.85546875" style="99" customWidth="1"/>
    <col min="4610" max="4610" width="29.7109375" style="99" customWidth="1"/>
    <col min="4611" max="4864" width="11.42578125" style="99"/>
    <col min="4865" max="4865" width="18.85546875" style="99" customWidth="1"/>
    <col min="4866" max="4866" width="29.7109375" style="99" customWidth="1"/>
    <col min="4867" max="5120" width="11.42578125" style="99"/>
    <col min="5121" max="5121" width="18.85546875" style="99" customWidth="1"/>
    <col min="5122" max="5122" width="29.7109375" style="99" customWidth="1"/>
    <col min="5123" max="5376" width="11.42578125" style="99"/>
    <col min="5377" max="5377" width="18.85546875" style="99" customWidth="1"/>
    <col min="5378" max="5378" width="29.7109375" style="99" customWidth="1"/>
    <col min="5379" max="5632" width="11.42578125" style="99"/>
    <col min="5633" max="5633" width="18.85546875" style="99" customWidth="1"/>
    <col min="5634" max="5634" width="29.7109375" style="99" customWidth="1"/>
    <col min="5635" max="5888" width="11.42578125" style="99"/>
    <col min="5889" max="5889" width="18.85546875" style="99" customWidth="1"/>
    <col min="5890" max="5890" width="29.7109375" style="99" customWidth="1"/>
    <col min="5891" max="6144" width="11.42578125" style="99"/>
    <col min="6145" max="6145" width="18.85546875" style="99" customWidth="1"/>
    <col min="6146" max="6146" width="29.7109375" style="99" customWidth="1"/>
    <col min="6147" max="6400" width="11.42578125" style="99"/>
    <col min="6401" max="6401" width="18.85546875" style="99" customWidth="1"/>
    <col min="6402" max="6402" width="29.7109375" style="99" customWidth="1"/>
    <col min="6403" max="6656" width="11.42578125" style="99"/>
    <col min="6657" max="6657" width="18.85546875" style="99" customWidth="1"/>
    <col min="6658" max="6658" width="29.7109375" style="99" customWidth="1"/>
    <col min="6659" max="6912" width="11.42578125" style="99"/>
    <col min="6913" max="6913" width="18.85546875" style="99" customWidth="1"/>
    <col min="6914" max="6914" width="29.7109375" style="99" customWidth="1"/>
    <col min="6915" max="7168" width="11.42578125" style="99"/>
    <col min="7169" max="7169" width="18.85546875" style="99" customWidth="1"/>
    <col min="7170" max="7170" width="29.7109375" style="99" customWidth="1"/>
    <col min="7171" max="7424" width="11.42578125" style="99"/>
    <col min="7425" max="7425" width="18.85546875" style="99" customWidth="1"/>
    <col min="7426" max="7426" width="29.7109375" style="99" customWidth="1"/>
    <col min="7427" max="7680" width="11.42578125" style="99"/>
    <col min="7681" max="7681" width="18.85546875" style="99" customWidth="1"/>
    <col min="7682" max="7682" width="29.7109375" style="99" customWidth="1"/>
    <col min="7683" max="7936" width="11.42578125" style="99"/>
    <col min="7937" max="7937" width="18.85546875" style="99" customWidth="1"/>
    <col min="7938" max="7938" width="29.7109375" style="99" customWidth="1"/>
    <col min="7939" max="8192" width="11.42578125" style="99"/>
    <col min="8193" max="8193" width="18.85546875" style="99" customWidth="1"/>
    <col min="8194" max="8194" width="29.7109375" style="99" customWidth="1"/>
    <col min="8195" max="8448" width="11.42578125" style="99"/>
    <col min="8449" max="8449" width="18.85546875" style="99" customWidth="1"/>
    <col min="8450" max="8450" width="29.7109375" style="99" customWidth="1"/>
    <col min="8451" max="8704" width="11.42578125" style="99"/>
    <col min="8705" max="8705" width="18.85546875" style="99" customWidth="1"/>
    <col min="8706" max="8706" width="29.7109375" style="99" customWidth="1"/>
    <col min="8707" max="8960" width="11.42578125" style="99"/>
    <col min="8961" max="8961" width="18.85546875" style="99" customWidth="1"/>
    <col min="8962" max="8962" width="29.7109375" style="99" customWidth="1"/>
    <col min="8963" max="9216" width="11.42578125" style="99"/>
    <col min="9217" max="9217" width="18.85546875" style="99" customWidth="1"/>
    <col min="9218" max="9218" width="29.7109375" style="99" customWidth="1"/>
    <col min="9219" max="9472" width="11.42578125" style="99"/>
    <col min="9473" max="9473" width="18.85546875" style="99" customWidth="1"/>
    <col min="9474" max="9474" width="29.7109375" style="99" customWidth="1"/>
    <col min="9475" max="9728" width="11.42578125" style="99"/>
    <col min="9729" max="9729" width="18.85546875" style="99" customWidth="1"/>
    <col min="9730" max="9730" width="29.7109375" style="99" customWidth="1"/>
    <col min="9731" max="9984" width="11.42578125" style="99"/>
    <col min="9985" max="9985" width="18.85546875" style="99" customWidth="1"/>
    <col min="9986" max="9986" width="29.7109375" style="99" customWidth="1"/>
    <col min="9987" max="10240" width="11.42578125" style="99"/>
    <col min="10241" max="10241" width="18.85546875" style="99" customWidth="1"/>
    <col min="10242" max="10242" width="29.7109375" style="99" customWidth="1"/>
    <col min="10243" max="10496" width="11.42578125" style="99"/>
    <col min="10497" max="10497" width="18.85546875" style="99" customWidth="1"/>
    <col min="10498" max="10498" width="29.7109375" style="99" customWidth="1"/>
    <col min="10499" max="10752" width="11.42578125" style="99"/>
    <col min="10753" max="10753" width="18.85546875" style="99" customWidth="1"/>
    <col min="10754" max="10754" width="29.7109375" style="99" customWidth="1"/>
    <col min="10755" max="11008" width="11.42578125" style="99"/>
    <col min="11009" max="11009" width="18.85546875" style="99" customWidth="1"/>
    <col min="11010" max="11010" width="29.7109375" style="99" customWidth="1"/>
    <col min="11011" max="11264" width="11.42578125" style="99"/>
    <col min="11265" max="11265" width="18.85546875" style="99" customWidth="1"/>
    <col min="11266" max="11266" width="29.7109375" style="99" customWidth="1"/>
    <col min="11267" max="11520" width="11.42578125" style="99"/>
    <col min="11521" max="11521" width="18.85546875" style="99" customWidth="1"/>
    <col min="11522" max="11522" width="29.7109375" style="99" customWidth="1"/>
    <col min="11523" max="11776" width="11.42578125" style="99"/>
    <col min="11777" max="11777" width="18.85546875" style="99" customWidth="1"/>
    <col min="11778" max="11778" width="29.7109375" style="99" customWidth="1"/>
    <col min="11779" max="12032" width="11.42578125" style="99"/>
    <col min="12033" max="12033" width="18.85546875" style="99" customWidth="1"/>
    <col min="12034" max="12034" width="29.7109375" style="99" customWidth="1"/>
    <col min="12035" max="12288" width="11.42578125" style="99"/>
    <col min="12289" max="12289" width="18.85546875" style="99" customWidth="1"/>
    <col min="12290" max="12290" width="29.7109375" style="99" customWidth="1"/>
    <col min="12291" max="12544" width="11.42578125" style="99"/>
    <col min="12545" max="12545" width="18.85546875" style="99" customWidth="1"/>
    <col min="12546" max="12546" width="29.7109375" style="99" customWidth="1"/>
    <col min="12547" max="12800" width="11.42578125" style="99"/>
    <col min="12801" max="12801" width="18.85546875" style="99" customWidth="1"/>
    <col min="12802" max="12802" width="29.7109375" style="99" customWidth="1"/>
    <col min="12803" max="13056" width="11.42578125" style="99"/>
    <col min="13057" max="13057" width="18.85546875" style="99" customWidth="1"/>
    <col min="13058" max="13058" width="29.7109375" style="99" customWidth="1"/>
    <col min="13059" max="13312" width="11.42578125" style="99"/>
    <col min="13313" max="13313" width="18.85546875" style="99" customWidth="1"/>
    <col min="13314" max="13314" width="29.7109375" style="99" customWidth="1"/>
    <col min="13315" max="13568" width="11.42578125" style="99"/>
    <col min="13569" max="13569" width="18.85546875" style="99" customWidth="1"/>
    <col min="13570" max="13570" width="29.7109375" style="99" customWidth="1"/>
    <col min="13571" max="13824" width="11.42578125" style="99"/>
    <col min="13825" max="13825" width="18.85546875" style="99" customWidth="1"/>
    <col min="13826" max="13826" width="29.7109375" style="99" customWidth="1"/>
    <col min="13827" max="14080" width="11.42578125" style="99"/>
    <col min="14081" max="14081" width="18.85546875" style="99" customWidth="1"/>
    <col min="14082" max="14082" width="29.7109375" style="99" customWidth="1"/>
    <col min="14083" max="14336" width="11.42578125" style="99"/>
    <col min="14337" max="14337" width="18.85546875" style="99" customWidth="1"/>
    <col min="14338" max="14338" width="29.7109375" style="99" customWidth="1"/>
    <col min="14339" max="14592" width="11.42578125" style="99"/>
    <col min="14593" max="14593" width="18.85546875" style="99" customWidth="1"/>
    <col min="14594" max="14594" width="29.7109375" style="99" customWidth="1"/>
    <col min="14595" max="14848" width="11.42578125" style="99"/>
    <col min="14849" max="14849" width="18.85546875" style="99" customWidth="1"/>
    <col min="14850" max="14850" width="29.7109375" style="99" customWidth="1"/>
    <col min="14851" max="15104" width="11.42578125" style="99"/>
    <col min="15105" max="15105" width="18.85546875" style="99" customWidth="1"/>
    <col min="15106" max="15106" width="29.7109375" style="99" customWidth="1"/>
    <col min="15107" max="15360" width="11.42578125" style="99"/>
    <col min="15361" max="15361" width="18.85546875" style="99" customWidth="1"/>
    <col min="15362" max="15362" width="29.7109375" style="99" customWidth="1"/>
    <col min="15363" max="15616" width="11.42578125" style="99"/>
    <col min="15617" max="15617" width="18.85546875" style="99" customWidth="1"/>
    <col min="15618" max="15618" width="29.7109375" style="99" customWidth="1"/>
    <col min="15619" max="15872" width="11.42578125" style="99"/>
    <col min="15873" max="15873" width="18.85546875" style="99" customWidth="1"/>
    <col min="15874" max="15874" width="29.7109375" style="99" customWidth="1"/>
    <col min="15875" max="16128" width="11.42578125" style="99"/>
    <col min="16129" max="16129" width="18.85546875" style="99" customWidth="1"/>
    <col min="16130" max="16130" width="29.7109375" style="99" customWidth="1"/>
    <col min="16131" max="16384" width="11.42578125" style="99"/>
  </cols>
  <sheetData>
    <row r="1" spans="1:9" s="693" customFormat="1"/>
    <row r="2" spans="1:9" s="693" customFormat="1" ht="15">
      <c r="A2" s="728" t="s">
        <v>739</v>
      </c>
    </row>
    <row r="3" spans="1:9" s="693" customFormat="1"/>
    <row r="10" spans="1:9">
      <c r="I10" s="136"/>
    </row>
    <row r="17" spans="1:10">
      <c r="G17" s="136"/>
    </row>
    <row r="18" spans="1:10">
      <c r="G18" s="136"/>
    </row>
    <row r="22" spans="1:10">
      <c r="A22" s="118"/>
    </row>
    <row r="23" spans="1:10">
      <c r="A23" s="102" t="s">
        <v>440</v>
      </c>
    </row>
    <row r="25" spans="1:10">
      <c r="A25" s="226" t="s">
        <v>448</v>
      </c>
      <c r="B25" s="227"/>
      <c r="C25" s="228"/>
      <c r="D25" s="227"/>
      <c r="E25" s="227"/>
      <c r="F25" s="227"/>
      <c r="G25" s="227"/>
      <c r="H25" s="227"/>
      <c r="I25" s="227"/>
      <c r="J25" s="229" t="s">
        <v>331</v>
      </c>
    </row>
    <row r="26" spans="1:10">
      <c r="A26" s="230" t="s">
        <v>447</v>
      </c>
      <c r="B26" s="231"/>
      <c r="C26" s="232"/>
      <c r="D26" s="231"/>
      <c r="E26" s="231"/>
      <c r="F26" s="231"/>
      <c r="G26" s="231"/>
      <c r="H26" s="231"/>
      <c r="I26" s="231"/>
      <c r="J26" s="399"/>
    </row>
    <row r="27" spans="1:10">
      <c r="A27" s="233"/>
      <c r="B27" s="234"/>
      <c r="C27" s="233" t="s">
        <v>194</v>
      </c>
      <c r="D27" s="234"/>
      <c r="E27" s="234"/>
      <c r="F27" s="234"/>
      <c r="G27" s="234"/>
      <c r="H27" s="234"/>
      <c r="I27" s="234"/>
    </row>
    <row r="28" spans="1:10">
      <c r="A28" s="404" t="s">
        <v>835</v>
      </c>
      <c r="B28" s="403">
        <v>45658</v>
      </c>
      <c r="C28" s="401">
        <v>92.928571428571416</v>
      </c>
      <c r="D28" s="234"/>
      <c r="E28" s="234"/>
      <c r="F28" s="234"/>
      <c r="G28" s="234"/>
      <c r="H28" s="234"/>
      <c r="I28" s="234"/>
    </row>
    <row r="29" spans="1:10">
      <c r="A29" s="402"/>
      <c r="B29" s="403">
        <v>45689</v>
      </c>
      <c r="C29" s="401">
        <v>38.114285714285714</v>
      </c>
      <c r="D29" s="234"/>
      <c r="E29" s="234"/>
      <c r="F29" s="234"/>
      <c r="G29" s="234"/>
      <c r="H29" s="234"/>
      <c r="I29" s="234"/>
    </row>
    <row r="30" spans="1:10">
      <c r="A30" s="402"/>
      <c r="B30" s="403">
        <v>45717</v>
      </c>
      <c r="C30" s="401">
        <v>48.800000000000004</v>
      </c>
      <c r="D30" s="234"/>
      <c r="E30" s="234"/>
      <c r="F30" s="234"/>
      <c r="G30" s="234"/>
      <c r="H30" s="234"/>
      <c r="I30" s="234"/>
    </row>
    <row r="31" spans="1:10">
      <c r="A31" s="402"/>
      <c r="B31" s="403">
        <v>45748</v>
      </c>
      <c r="C31" s="401">
        <v>64.242857142857147</v>
      </c>
      <c r="D31" s="234"/>
      <c r="E31" s="234"/>
      <c r="F31" s="234"/>
      <c r="G31" s="234"/>
      <c r="H31" s="234"/>
      <c r="I31" s="234"/>
    </row>
    <row r="32" spans="1:10">
      <c r="A32" s="402"/>
      <c r="B32" s="403">
        <v>45778</v>
      </c>
      <c r="C32" s="401">
        <v>42.771428571428572</v>
      </c>
      <c r="D32" s="234"/>
      <c r="E32" s="234"/>
      <c r="F32" s="234"/>
      <c r="G32" s="234"/>
      <c r="H32" s="234"/>
      <c r="I32" s="234"/>
    </row>
    <row r="33" spans="1:10">
      <c r="A33" s="402"/>
      <c r="B33" s="403">
        <v>45809</v>
      </c>
      <c r="C33" s="401">
        <v>37.257142857142853</v>
      </c>
      <c r="D33" s="234"/>
      <c r="E33" s="234"/>
      <c r="F33" s="234"/>
      <c r="G33" s="234"/>
      <c r="H33" s="234"/>
      <c r="I33" s="234"/>
    </row>
    <row r="34" spans="1:10">
      <c r="A34" s="402"/>
      <c r="B34" s="403">
        <v>45839</v>
      </c>
      <c r="C34" s="401">
        <v>53.01428571428572</v>
      </c>
      <c r="D34" s="234"/>
      <c r="E34" s="234"/>
      <c r="F34" s="234"/>
      <c r="G34" s="234"/>
      <c r="H34" s="234"/>
      <c r="I34" s="234"/>
    </row>
    <row r="35" spans="1:10">
      <c r="A35" s="402"/>
      <c r="B35" s="403">
        <v>45870</v>
      </c>
      <c r="C35" s="401">
        <v>59.628571428571433</v>
      </c>
      <c r="D35" s="234"/>
      <c r="E35" s="234"/>
      <c r="F35" s="234"/>
      <c r="G35" s="234"/>
      <c r="H35" s="234"/>
      <c r="I35" s="234"/>
    </row>
    <row r="36" spans="1:10">
      <c r="A36" s="402"/>
      <c r="B36" s="403">
        <v>45901</v>
      </c>
      <c r="C36" s="401">
        <v>75.528571428571439</v>
      </c>
      <c r="D36" s="234"/>
      <c r="E36" s="234"/>
      <c r="F36" s="234"/>
      <c r="G36" s="234"/>
      <c r="H36" s="234"/>
      <c r="I36" s="234"/>
    </row>
    <row r="37" spans="1:10">
      <c r="A37" s="402"/>
      <c r="B37" s="403">
        <v>45931</v>
      </c>
      <c r="C37" s="401">
        <v>68.7</v>
      </c>
      <c r="D37" s="234"/>
      <c r="E37" s="234"/>
      <c r="F37" s="234"/>
      <c r="G37" s="234"/>
      <c r="H37" s="234"/>
      <c r="I37" s="234"/>
    </row>
    <row r="38" spans="1:10">
      <c r="A38" s="402"/>
      <c r="B38" s="403">
        <v>45962</v>
      </c>
      <c r="C38" s="401">
        <v>73.599999999999994</v>
      </c>
      <c r="D38" s="234"/>
      <c r="E38" s="234"/>
      <c r="F38" s="234"/>
      <c r="G38" s="234"/>
      <c r="H38" s="234"/>
      <c r="I38" s="234"/>
    </row>
    <row r="39" spans="1:10">
      <c r="A39" s="236"/>
      <c r="B39" s="236"/>
      <c r="C39" s="237"/>
      <c r="D39" s="236"/>
      <c r="E39" s="236"/>
      <c r="F39" s="236"/>
      <c r="G39" s="236"/>
      <c r="H39" s="236"/>
      <c r="I39" s="236"/>
    </row>
    <row r="40" spans="1:10">
      <c r="A40" s="226" t="s">
        <v>529</v>
      </c>
      <c r="B40" s="227"/>
      <c r="C40" s="238"/>
      <c r="D40" s="227"/>
      <c r="F40" s="227"/>
      <c r="G40" s="227"/>
      <c r="H40" s="227"/>
      <c r="I40" s="227"/>
      <c r="J40" s="229" t="s">
        <v>331</v>
      </c>
    </row>
    <row r="41" spans="1:10">
      <c r="A41" s="230" t="s">
        <v>447</v>
      </c>
      <c r="B41" s="231"/>
      <c r="D41" s="231"/>
      <c r="E41" s="399" t="s">
        <v>531</v>
      </c>
      <c r="F41" s="231"/>
      <c r="G41" s="231"/>
      <c r="H41" s="231"/>
      <c r="I41" s="231"/>
    </row>
    <row r="42" spans="1:10">
      <c r="A42" s="230"/>
      <c r="B42" s="231"/>
      <c r="C42" s="233" t="s">
        <v>194</v>
      </c>
      <c r="D42" s="234"/>
      <c r="E42" s="234"/>
      <c r="F42" s="234"/>
      <c r="G42" s="234"/>
      <c r="H42" s="234"/>
      <c r="I42" s="234"/>
    </row>
    <row r="43" spans="1:10">
      <c r="A43" s="729"/>
      <c r="B43" s="234" t="s">
        <v>449</v>
      </c>
      <c r="C43" s="410">
        <v>61.062857142857141</v>
      </c>
      <c r="D43" s="233"/>
      <c r="E43" s="234"/>
      <c r="F43" s="234"/>
      <c r="G43" s="234"/>
      <c r="H43" s="234"/>
      <c r="I43" s="234"/>
    </row>
    <row r="44" spans="1:10">
      <c r="A44" s="729"/>
      <c r="B44" s="234" t="s">
        <v>450</v>
      </c>
      <c r="C44" s="410">
        <v>49.842857142857149</v>
      </c>
      <c r="D44" s="233"/>
      <c r="E44" s="234"/>
      <c r="F44" s="234"/>
      <c r="G44" s="234"/>
      <c r="H44" s="234"/>
      <c r="I44" s="234"/>
    </row>
    <row r="45" spans="1:10">
      <c r="A45" s="729"/>
      <c r="B45" s="234" t="s">
        <v>140</v>
      </c>
      <c r="C45" s="410">
        <v>51.654285714285713</v>
      </c>
      <c r="D45" s="233"/>
      <c r="E45" s="234"/>
      <c r="F45" s="234"/>
      <c r="G45" s="234"/>
      <c r="H45" s="234"/>
      <c r="I45" s="234"/>
    </row>
    <row r="46" spans="1:10">
      <c r="A46" s="729"/>
      <c r="B46" s="234" t="s">
        <v>451</v>
      </c>
      <c r="C46" s="410">
        <v>59.778571428571425</v>
      </c>
      <c r="D46" s="233"/>
      <c r="E46" s="234"/>
      <c r="F46" s="234"/>
      <c r="G46" s="234"/>
      <c r="H46" s="234"/>
      <c r="I46" s="234"/>
    </row>
    <row r="47" spans="1:10">
      <c r="A47" s="729"/>
      <c r="B47" s="234" t="s">
        <v>142</v>
      </c>
      <c r="C47" s="410">
        <v>64.482857142857142</v>
      </c>
      <c r="D47" s="233"/>
      <c r="E47" s="234"/>
      <c r="F47" s="234"/>
      <c r="G47" s="234"/>
      <c r="H47" s="234"/>
      <c r="I47" s="234"/>
    </row>
    <row r="48" spans="1:10">
      <c r="A48" s="729"/>
      <c r="B48" s="234" t="s">
        <v>143</v>
      </c>
      <c r="C48" s="410">
        <v>55.037142857142847</v>
      </c>
      <c r="D48" s="233"/>
      <c r="E48" s="234"/>
      <c r="F48" s="234"/>
      <c r="G48" s="234"/>
      <c r="H48" s="234"/>
      <c r="I48" s="234"/>
    </row>
    <row r="49" spans="1:10">
      <c r="A49" s="729"/>
      <c r="B49" s="234" t="s">
        <v>452</v>
      </c>
      <c r="C49" s="410">
        <v>47.587142857142865</v>
      </c>
      <c r="D49" s="233"/>
      <c r="E49" s="234"/>
      <c r="F49" s="234"/>
      <c r="G49" s="234"/>
      <c r="H49" s="234"/>
      <c r="I49" s="234"/>
    </row>
    <row r="50" spans="1:10">
      <c r="A50" s="729"/>
      <c r="B50" s="234" t="s">
        <v>145</v>
      </c>
      <c r="C50" s="410">
        <v>51.44</v>
      </c>
      <c r="D50" s="233"/>
      <c r="E50" s="234"/>
      <c r="F50" s="234"/>
      <c r="G50" s="234"/>
      <c r="H50" s="234"/>
      <c r="I50" s="234"/>
    </row>
    <row r="51" spans="1:10">
      <c r="A51" s="729"/>
      <c r="B51" s="234" t="s">
        <v>346</v>
      </c>
      <c r="C51" s="410">
        <v>65.705714285714279</v>
      </c>
      <c r="D51" s="233"/>
      <c r="E51" s="234"/>
      <c r="F51" s="234"/>
      <c r="G51" s="234"/>
      <c r="H51" s="234"/>
      <c r="I51" s="234"/>
    </row>
    <row r="52" spans="1:10">
      <c r="A52" s="729"/>
      <c r="B52" s="234" t="s">
        <v>347</v>
      </c>
      <c r="C52" s="410">
        <v>79.348571428571432</v>
      </c>
      <c r="D52" s="233"/>
      <c r="E52" s="234"/>
      <c r="F52" s="234"/>
      <c r="G52" s="234"/>
      <c r="H52" s="234"/>
      <c r="I52" s="234"/>
    </row>
    <row r="53" spans="1:10">
      <c r="A53" s="729"/>
      <c r="B53" s="234" t="s">
        <v>348</v>
      </c>
      <c r="C53" s="410">
        <v>83.9</v>
      </c>
      <c r="D53" s="234"/>
      <c r="E53" s="234"/>
      <c r="F53" s="234"/>
      <c r="G53" s="234"/>
      <c r="H53" s="234"/>
      <c r="I53" s="234"/>
    </row>
    <row r="54" spans="1:10">
      <c r="A54" s="239"/>
      <c r="B54" s="239"/>
      <c r="C54" s="225"/>
      <c r="D54" s="239"/>
      <c r="E54" s="239"/>
      <c r="F54" s="239"/>
      <c r="G54" s="239"/>
      <c r="H54" s="239"/>
      <c r="I54" s="239"/>
    </row>
    <row r="55" spans="1:10">
      <c r="A55" s="240" t="s">
        <v>453</v>
      </c>
      <c r="B55" s="241"/>
      <c r="D55" s="241"/>
      <c r="E55" s="238"/>
      <c r="F55" s="241"/>
      <c r="G55" s="241"/>
      <c r="H55" s="241"/>
      <c r="I55" s="241"/>
      <c r="J55" s="242" t="s">
        <v>331</v>
      </c>
    </row>
    <row r="56" spans="1:10">
      <c r="A56" s="243" t="s">
        <v>447</v>
      </c>
      <c r="B56" s="235"/>
      <c r="C56" s="398"/>
      <c r="D56" s="235"/>
      <c r="E56" s="235"/>
      <c r="F56" s="235"/>
      <c r="G56" s="235"/>
      <c r="H56" s="235"/>
      <c r="I56" s="235"/>
    </row>
    <row r="57" spans="1:10">
      <c r="A57" s="230"/>
      <c r="B57" s="231"/>
      <c r="C57" s="233" t="s">
        <v>194</v>
      </c>
      <c r="D57" s="234"/>
      <c r="E57" s="234"/>
      <c r="F57" s="234"/>
      <c r="G57" s="234"/>
      <c r="H57" s="234"/>
      <c r="I57" s="234"/>
    </row>
    <row r="58" spans="1:10">
      <c r="A58" s="409" t="s">
        <v>835</v>
      </c>
      <c r="B58" s="408">
        <v>45658</v>
      </c>
      <c r="C58" s="406">
        <v>6.2857142857142856</v>
      </c>
      <c r="D58" s="233"/>
      <c r="E58" s="233"/>
      <c r="F58" s="233"/>
      <c r="G58" s="233"/>
      <c r="H58" s="233"/>
      <c r="I58" s="233"/>
    </row>
    <row r="59" spans="1:10">
      <c r="A59" s="407"/>
      <c r="B59" s="408">
        <v>45689</v>
      </c>
      <c r="C59" s="406">
        <v>7.7142857142857144</v>
      </c>
      <c r="D59" s="233"/>
      <c r="E59" s="233"/>
      <c r="F59" s="233"/>
      <c r="G59" s="233"/>
      <c r="H59" s="233"/>
      <c r="I59" s="233"/>
    </row>
    <row r="60" spans="1:10">
      <c r="A60" s="407"/>
      <c r="B60" s="408">
        <v>45717</v>
      </c>
      <c r="C60" s="406">
        <v>9.8809523809523814</v>
      </c>
      <c r="D60" s="233"/>
      <c r="E60" s="233"/>
      <c r="F60" s="233"/>
      <c r="G60" s="233"/>
      <c r="H60" s="233"/>
      <c r="I60" s="233"/>
    </row>
    <row r="61" spans="1:10">
      <c r="A61" s="407"/>
      <c r="B61" s="408">
        <v>45748</v>
      </c>
      <c r="C61" s="406">
        <v>13.485714285714284</v>
      </c>
      <c r="D61" s="233"/>
      <c r="E61" s="233"/>
      <c r="F61" s="233"/>
      <c r="G61" s="233"/>
      <c r="H61" s="233"/>
      <c r="I61" s="233"/>
    </row>
    <row r="62" spans="1:10">
      <c r="A62" s="407"/>
      <c r="B62" s="408">
        <v>45778</v>
      </c>
      <c r="C62" s="406">
        <v>16.30952380952381</v>
      </c>
      <c r="D62" s="233"/>
      <c r="E62" s="233"/>
      <c r="F62" s="233"/>
      <c r="G62" s="233"/>
      <c r="H62" s="233"/>
      <c r="I62" s="233"/>
    </row>
    <row r="63" spans="1:10">
      <c r="A63" s="407"/>
      <c r="B63" s="408">
        <v>45809</v>
      </c>
      <c r="C63" s="406">
        <v>22.30952380952381</v>
      </c>
      <c r="D63" s="233"/>
      <c r="E63" s="233"/>
      <c r="F63" s="233"/>
      <c r="G63" s="233"/>
      <c r="H63" s="233"/>
      <c r="I63" s="233"/>
    </row>
    <row r="64" spans="1:10">
      <c r="A64" s="407"/>
      <c r="B64" s="408">
        <v>45839</v>
      </c>
      <c r="C64" s="406">
        <v>22.271428571428572</v>
      </c>
      <c r="D64" s="233"/>
      <c r="E64" s="233"/>
      <c r="F64" s="233"/>
      <c r="G64" s="233"/>
      <c r="H64" s="233"/>
      <c r="I64" s="233"/>
    </row>
    <row r="65" spans="1:10">
      <c r="A65" s="407"/>
      <c r="B65" s="408">
        <v>45870</v>
      </c>
      <c r="C65" s="406">
        <v>22.709523809523812</v>
      </c>
      <c r="D65" s="233"/>
      <c r="E65" s="233"/>
      <c r="F65" s="233"/>
      <c r="G65" s="233"/>
      <c r="H65" s="233"/>
      <c r="I65" s="233"/>
    </row>
    <row r="66" spans="1:10">
      <c r="A66" s="407"/>
      <c r="B66" s="408">
        <v>45901</v>
      </c>
      <c r="C66" s="406">
        <v>17.88095238095238</v>
      </c>
      <c r="D66" s="233"/>
      <c r="E66" s="233"/>
      <c r="F66" s="233"/>
      <c r="G66" s="233"/>
      <c r="H66" s="233"/>
      <c r="I66" s="233"/>
    </row>
    <row r="67" spans="1:10">
      <c r="A67" s="407"/>
      <c r="B67" s="408">
        <v>45931</v>
      </c>
      <c r="C67" s="406">
        <v>14.3</v>
      </c>
      <c r="D67" s="233"/>
      <c r="E67" s="233"/>
      <c r="F67" s="233"/>
      <c r="G67" s="233"/>
      <c r="H67" s="233"/>
      <c r="I67" s="233"/>
    </row>
    <row r="68" spans="1:10">
      <c r="A68" s="407"/>
      <c r="B68" s="408">
        <v>45962</v>
      </c>
      <c r="C68" s="406">
        <v>10</v>
      </c>
      <c r="D68" s="233"/>
      <c r="E68" s="233"/>
      <c r="F68" s="233"/>
      <c r="G68" s="233"/>
      <c r="H68" s="233"/>
      <c r="I68" s="233"/>
    </row>
    <row r="69" spans="1:10">
      <c r="A69" s="225"/>
      <c r="B69" s="239"/>
      <c r="C69" s="225"/>
      <c r="D69" s="225"/>
      <c r="E69" s="225"/>
      <c r="F69" s="225"/>
      <c r="G69" s="225"/>
      <c r="H69" s="225"/>
      <c r="I69" s="225"/>
    </row>
    <row r="70" spans="1:10">
      <c r="A70" s="240" t="s">
        <v>530</v>
      </c>
      <c r="B70" s="241"/>
      <c r="D70" s="241"/>
      <c r="E70" s="238"/>
      <c r="F70" s="241"/>
      <c r="G70" s="241"/>
      <c r="H70" s="241"/>
      <c r="I70" s="241"/>
      <c r="J70" s="242" t="s">
        <v>331</v>
      </c>
    </row>
    <row r="71" spans="1:10">
      <c r="A71" s="243" t="s">
        <v>447</v>
      </c>
      <c r="B71" s="235"/>
      <c r="C71" s="398" t="s">
        <v>531</v>
      </c>
      <c r="D71" s="235"/>
      <c r="E71" s="235"/>
      <c r="F71" s="235"/>
      <c r="G71" s="235"/>
      <c r="H71" s="235"/>
      <c r="I71" s="235"/>
    </row>
    <row r="72" spans="1:10">
      <c r="A72" s="230"/>
      <c r="B72" s="231"/>
      <c r="C72" s="233" t="s">
        <v>194</v>
      </c>
      <c r="D72" s="234"/>
      <c r="E72" s="234"/>
      <c r="F72" s="234"/>
      <c r="G72" s="234"/>
      <c r="H72" s="234"/>
      <c r="I72" s="234"/>
    </row>
    <row r="73" spans="1:10">
      <c r="A73" s="233"/>
      <c r="B73" s="234" t="s">
        <v>449</v>
      </c>
      <c r="C73" s="410">
        <v>5.7785714285714294</v>
      </c>
      <c r="D73" s="233"/>
      <c r="E73" s="233"/>
      <c r="F73" s="233"/>
      <c r="G73" s="233"/>
      <c r="H73" s="233"/>
      <c r="I73" s="233"/>
    </row>
    <row r="74" spans="1:10">
      <c r="A74" s="233"/>
      <c r="B74" s="234" t="s">
        <v>450</v>
      </c>
      <c r="C74" s="410">
        <v>6.3414285714285707</v>
      </c>
      <c r="D74" s="233"/>
      <c r="E74" s="233"/>
      <c r="F74" s="233"/>
      <c r="G74" s="233"/>
      <c r="H74" s="233"/>
      <c r="I74" s="233"/>
    </row>
    <row r="75" spans="1:10">
      <c r="A75" s="233"/>
      <c r="B75" s="234" t="s">
        <v>140</v>
      </c>
      <c r="C75" s="410">
        <v>9.2328571428571422</v>
      </c>
      <c r="D75" s="233"/>
      <c r="E75" s="233"/>
      <c r="F75" s="233"/>
      <c r="G75" s="233"/>
      <c r="H75" s="233"/>
      <c r="I75" s="233"/>
    </row>
    <row r="76" spans="1:10">
      <c r="A76" s="233"/>
      <c r="B76" s="234" t="s">
        <v>451</v>
      </c>
      <c r="C76" s="410">
        <v>11.898571428571429</v>
      </c>
      <c r="D76" s="233"/>
      <c r="E76" s="233"/>
      <c r="F76" s="233"/>
      <c r="G76" s="233"/>
      <c r="H76" s="233"/>
      <c r="I76" s="233"/>
    </row>
    <row r="77" spans="1:10">
      <c r="A77" s="233"/>
      <c r="B77" s="234" t="s">
        <v>142</v>
      </c>
      <c r="C77" s="410">
        <v>15.585714285714285</v>
      </c>
      <c r="D77" s="233"/>
      <c r="E77" s="233"/>
      <c r="F77" s="233"/>
      <c r="G77" s="233"/>
      <c r="H77" s="233"/>
      <c r="I77" s="233"/>
    </row>
    <row r="78" spans="1:10">
      <c r="A78" s="233"/>
      <c r="B78" s="234" t="s">
        <v>143</v>
      </c>
      <c r="C78" s="410">
        <v>19.111428571428569</v>
      </c>
      <c r="D78" s="233"/>
      <c r="E78" s="233"/>
      <c r="F78" s="233"/>
      <c r="G78" s="233"/>
      <c r="H78" s="233"/>
      <c r="I78" s="233"/>
    </row>
    <row r="79" spans="1:10">
      <c r="A79" s="233"/>
      <c r="B79" s="234" t="s">
        <v>452</v>
      </c>
      <c r="C79" s="410">
        <v>21.349999999999998</v>
      </c>
      <c r="D79" s="233"/>
      <c r="E79" s="233"/>
      <c r="F79" s="233"/>
      <c r="G79" s="233"/>
      <c r="H79" s="233"/>
      <c r="I79" s="233"/>
    </row>
    <row r="80" spans="1:10">
      <c r="A80" s="233"/>
      <c r="B80" s="234" t="s">
        <v>145</v>
      </c>
      <c r="C80" s="410">
        <v>21.374285714285715</v>
      </c>
      <c r="D80" s="233"/>
      <c r="E80" s="233"/>
      <c r="F80" s="233"/>
      <c r="G80" s="233"/>
      <c r="H80" s="233"/>
      <c r="I80" s="233"/>
    </row>
    <row r="81" spans="1:9">
      <c r="A81" s="233"/>
      <c r="B81" s="234" t="s">
        <v>346</v>
      </c>
      <c r="C81" s="410">
        <v>17.851428571428574</v>
      </c>
      <c r="D81" s="233"/>
      <c r="E81" s="233"/>
      <c r="F81" s="233"/>
      <c r="G81" s="233"/>
      <c r="H81" s="233"/>
      <c r="I81" s="233"/>
    </row>
    <row r="82" spans="1:9">
      <c r="A82" s="233"/>
      <c r="B82" s="234" t="s">
        <v>347</v>
      </c>
      <c r="C82" s="410">
        <v>14.077142857142857</v>
      </c>
      <c r="D82" s="233"/>
      <c r="E82" s="233"/>
      <c r="F82" s="233"/>
      <c r="G82" s="233"/>
      <c r="H82" s="233"/>
      <c r="I82" s="233"/>
    </row>
    <row r="83" spans="1:9">
      <c r="A83" s="233"/>
      <c r="B83" s="234" t="s">
        <v>348</v>
      </c>
      <c r="C83" s="410">
        <v>9.4</v>
      </c>
      <c r="D83" s="233"/>
      <c r="E83" s="233"/>
      <c r="F83" s="233"/>
      <c r="G83" s="233"/>
      <c r="H83" s="233"/>
      <c r="I83" s="233"/>
    </row>
  </sheetData>
  <sheetProtection selectLockedCells="1" selectUnlockedCells="1"/>
  <mergeCells count="1">
    <mergeCell ref="A43:A53"/>
  </mergeCells>
  <hyperlinks>
    <hyperlink ref="A2" location="Sommaire!A1" display="Sommaire général" xr:uid="{E407D91E-EF72-4137-9E26-76093E98ADED}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J33"/>
  <sheetViews>
    <sheetView zoomScaleNormal="100" workbookViewId="0"/>
  </sheetViews>
  <sheetFormatPr baseColWidth="10" defaultRowHeight="12.75"/>
  <cols>
    <col min="1" max="1" width="27.28515625" style="99" customWidth="1"/>
    <col min="2" max="256" width="11.42578125" style="99"/>
    <col min="257" max="257" width="27.28515625" style="99" customWidth="1"/>
    <col min="258" max="512" width="11.42578125" style="99"/>
    <col min="513" max="513" width="27.28515625" style="99" customWidth="1"/>
    <col min="514" max="768" width="11.42578125" style="99"/>
    <col min="769" max="769" width="27.28515625" style="99" customWidth="1"/>
    <col min="770" max="1024" width="11.42578125" style="99"/>
    <col min="1025" max="1025" width="27.28515625" style="99" customWidth="1"/>
    <col min="1026" max="1280" width="11.42578125" style="99"/>
    <col min="1281" max="1281" width="27.28515625" style="99" customWidth="1"/>
    <col min="1282" max="1536" width="11.42578125" style="99"/>
    <col min="1537" max="1537" width="27.28515625" style="99" customWidth="1"/>
    <col min="1538" max="1792" width="11.42578125" style="99"/>
    <col min="1793" max="1793" width="27.28515625" style="99" customWidth="1"/>
    <col min="1794" max="2048" width="11.42578125" style="99"/>
    <col min="2049" max="2049" width="27.28515625" style="99" customWidth="1"/>
    <col min="2050" max="2304" width="11.42578125" style="99"/>
    <col min="2305" max="2305" width="27.28515625" style="99" customWidth="1"/>
    <col min="2306" max="2560" width="11.42578125" style="99"/>
    <col min="2561" max="2561" width="27.28515625" style="99" customWidth="1"/>
    <col min="2562" max="2816" width="11.42578125" style="99"/>
    <col min="2817" max="2817" width="27.28515625" style="99" customWidth="1"/>
    <col min="2818" max="3072" width="11.42578125" style="99"/>
    <col min="3073" max="3073" width="27.28515625" style="99" customWidth="1"/>
    <col min="3074" max="3328" width="11.42578125" style="99"/>
    <col min="3329" max="3329" width="27.28515625" style="99" customWidth="1"/>
    <col min="3330" max="3584" width="11.42578125" style="99"/>
    <col min="3585" max="3585" width="27.28515625" style="99" customWidth="1"/>
    <col min="3586" max="3840" width="11.42578125" style="99"/>
    <col min="3841" max="3841" width="27.28515625" style="99" customWidth="1"/>
    <col min="3842" max="4096" width="11.42578125" style="99"/>
    <col min="4097" max="4097" width="27.28515625" style="99" customWidth="1"/>
    <col min="4098" max="4352" width="11.42578125" style="99"/>
    <col min="4353" max="4353" width="27.28515625" style="99" customWidth="1"/>
    <col min="4354" max="4608" width="11.42578125" style="99"/>
    <col min="4609" max="4609" width="27.28515625" style="99" customWidth="1"/>
    <col min="4610" max="4864" width="11.42578125" style="99"/>
    <col min="4865" max="4865" width="27.28515625" style="99" customWidth="1"/>
    <col min="4866" max="5120" width="11.42578125" style="99"/>
    <col min="5121" max="5121" width="27.28515625" style="99" customWidth="1"/>
    <col min="5122" max="5376" width="11.42578125" style="99"/>
    <col min="5377" max="5377" width="27.28515625" style="99" customWidth="1"/>
    <col min="5378" max="5632" width="11.42578125" style="99"/>
    <col min="5633" max="5633" width="27.28515625" style="99" customWidth="1"/>
    <col min="5634" max="5888" width="11.42578125" style="99"/>
    <col min="5889" max="5889" width="27.28515625" style="99" customWidth="1"/>
    <col min="5890" max="6144" width="11.42578125" style="99"/>
    <col min="6145" max="6145" width="27.28515625" style="99" customWidth="1"/>
    <col min="6146" max="6400" width="11.42578125" style="99"/>
    <col min="6401" max="6401" width="27.28515625" style="99" customWidth="1"/>
    <col min="6402" max="6656" width="11.42578125" style="99"/>
    <col min="6657" max="6657" width="27.28515625" style="99" customWidth="1"/>
    <col min="6658" max="6912" width="11.42578125" style="99"/>
    <col min="6913" max="6913" width="27.28515625" style="99" customWidth="1"/>
    <col min="6914" max="7168" width="11.42578125" style="99"/>
    <col min="7169" max="7169" width="27.28515625" style="99" customWidth="1"/>
    <col min="7170" max="7424" width="11.42578125" style="99"/>
    <col min="7425" max="7425" width="27.28515625" style="99" customWidth="1"/>
    <col min="7426" max="7680" width="11.42578125" style="99"/>
    <col min="7681" max="7681" width="27.28515625" style="99" customWidth="1"/>
    <col min="7682" max="7936" width="11.42578125" style="99"/>
    <col min="7937" max="7937" width="27.28515625" style="99" customWidth="1"/>
    <col min="7938" max="8192" width="11.42578125" style="99"/>
    <col min="8193" max="8193" width="27.28515625" style="99" customWidth="1"/>
    <col min="8194" max="8448" width="11.42578125" style="99"/>
    <col min="8449" max="8449" width="27.28515625" style="99" customWidth="1"/>
    <col min="8450" max="8704" width="11.42578125" style="99"/>
    <col min="8705" max="8705" width="27.28515625" style="99" customWidth="1"/>
    <col min="8706" max="8960" width="11.42578125" style="99"/>
    <col min="8961" max="8961" width="27.28515625" style="99" customWidth="1"/>
    <col min="8962" max="9216" width="11.42578125" style="99"/>
    <col min="9217" max="9217" width="27.28515625" style="99" customWidth="1"/>
    <col min="9218" max="9472" width="11.42578125" style="99"/>
    <col min="9473" max="9473" width="27.28515625" style="99" customWidth="1"/>
    <col min="9474" max="9728" width="11.42578125" style="99"/>
    <col min="9729" max="9729" width="27.28515625" style="99" customWidth="1"/>
    <col min="9730" max="9984" width="11.42578125" style="99"/>
    <col min="9985" max="9985" width="27.28515625" style="99" customWidth="1"/>
    <col min="9986" max="10240" width="11.42578125" style="99"/>
    <col min="10241" max="10241" width="27.28515625" style="99" customWidth="1"/>
    <col min="10242" max="10496" width="11.42578125" style="99"/>
    <col min="10497" max="10497" width="27.28515625" style="99" customWidth="1"/>
    <col min="10498" max="10752" width="11.42578125" style="99"/>
    <col min="10753" max="10753" width="27.28515625" style="99" customWidth="1"/>
    <col min="10754" max="11008" width="11.42578125" style="99"/>
    <col min="11009" max="11009" width="27.28515625" style="99" customWidth="1"/>
    <col min="11010" max="11264" width="11.42578125" style="99"/>
    <col min="11265" max="11265" width="27.28515625" style="99" customWidth="1"/>
    <col min="11266" max="11520" width="11.42578125" style="99"/>
    <col min="11521" max="11521" width="27.28515625" style="99" customWidth="1"/>
    <col min="11522" max="11776" width="11.42578125" style="99"/>
    <col min="11777" max="11777" width="27.28515625" style="99" customWidth="1"/>
    <col min="11778" max="12032" width="11.42578125" style="99"/>
    <col min="12033" max="12033" width="27.28515625" style="99" customWidth="1"/>
    <col min="12034" max="12288" width="11.42578125" style="99"/>
    <col min="12289" max="12289" width="27.28515625" style="99" customWidth="1"/>
    <col min="12290" max="12544" width="11.42578125" style="99"/>
    <col min="12545" max="12545" width="27.28515625" style="99" customWidth="1"/>
    <col min="12546" max="12800" width="11.42578125" style="99"/>
    <col min="12801" max="12801" width="27.28515625" style="99" customWidth="1"/>
    <col min="12802" max="13056" width="11.42578125" style="99"/>
    <col min="13057" max="13057" width="27.28515625" style="99" customWidth="1"/>
    <col min="13058" max="13312" width="11.42578125" style="99"/>
    <col min="13313" max="13313" width="27.28515625" style="99" customWidth="1"/>
    <col min="13314" max="13568" width="11.42578125" style="99"/>
    <col min="13569" max="13569" width="27.28515625" style="99" customWidth="1"/>
    <col min="13570" max="13824" width="11.42578125" style="99"/>
    <col min="13825" max="13825" width="27.28515625" style="99" customWidth="1"/>
    <col min="13826" max="14080" width="11.42578125" style="99"/>
    <col min="14081" max="14081" width="27.28515625" style="99" customWidth="1"/>
    <col min="14082" max="14336" width="11.42578125" style="99"/>
    <col min="14337" max="14337" width="27.28515625" style="99" customWidth="1"/>
    <col min="14338" max="14592" width="11.42578125" style="99"/>
    <col min="14593" max="14593" width="27.28515625" style="99" customWidth="1"/>
    <col min="14594" max="14848" width="11.42578125" style="99"/>
    <col min="14849" max="14849" width="27.28515625" style="99" customWidth="1"/>
    <col min="14850" max="15104" width="11.42578125" style="99"/>
    <col min="15105" max="15105" width="27.28515625" style="99" customWidth="1"/>
    <col min="15106" max="15360" width="11.42578125" style="99"/>
    <col min="15361" max="15361" width="27.28515625" style="99" customWidth="1"/>
    <col min="15362" max="15616" width="11.42578125" style="99"/>
    <col min="15617" max="15617" width="27.28515625" style="99" customWidth="1"/>
    <col min="15618" max="15872" width="11.42578125" style="99"/>
    <col min="15873" max="15873" width="27.28515625" style="99" customWidth="1"/>
    <col min="15874" max="16128" width="11.42578125" style="99"/>
    <col min="16129" max="16129" width="27.28515625" style="99" customWidth="1"/>
    <col min="16130" max="16384" width="11.42578125" style="99"/>
  </cols>
  <sheetData>
    <row r="1" spans="1:1" s="693" customFormat="1"/>
    <row r="2" spans="1:1" s="693" customFormat="1" ht="15">
      <c r="A2" s="728" t="s">
        <v>739</v>
      </c>
    </row>
    <row r="3" spans="1:1" s="693" customFormat="1"/>
    <row r="21" spans="1:10">
      <c r="A21" s="118"/>
    </row>
    <row r="23" spans="1:10">
      <c r="A23" s="102" t="s">
        <v>440</v>
      </c>
    </row>
    <row r="25" spans="1:10">
      <c r="A25" s="225"/>
      <c r="B25" s="225"/>
      <c r="C25" s="225"/>
      <c r="D25" s="225"/>
      <c r="E25" s="225"/>
      <c r="F25" s="225"/>
      <c r="G25" s="225"/>
      <c r="H25" s="225"/>
      <c r="I25" s="225"/>
      <c r="J25" s="225"/>
    </row>
    <row r="26" spans="1:10">
      <c r="A26" s="226" t="s">
        <v>836</v>
      </c>
      <c r="B26" s="227"/>
      <c r="C26" s="228"/>
      <c r="D26" s="227"/>
      <c r="E26" s="227"/>
      <c r="F26" s="227"/>
      <c r="G26" s="227"/>
      <c r="H26" s="227"/>
      <c r="I26" s="227"/>
      <c r="J26" s="229"/>
    </row>
    <row r="27" spans="1:10">
      <c r="A27" s="230" t="s">
        <v>447</v>
      </c>
      <c r="B27" s="231"/>
      <c r="C27" s="232"/>
      <c r="D27" s="231"/>
      <c r="E27" s="231"/>
      <c r="F27" s="231"/>
      <c r="G27" s="231"/>
      <c r="H27" s="231"/>
      <c r="I27" s="231"/>
      <c r="J27" s="398"/>
    </row>
    <row r="28" spans="1:10">
      <c r="A28" s="233"/>
      <c r="B28" s="234"/>
      <c r="C28" s="20" t="s">
        <v>441</v>
      </c>
      <c r="D28" s="20" t="s">
        <v>442</v>
      </c>
      <c r="E28" s="20" t="s">
        <v>443</v>
      </c>
      <c r="F28" s="20" t="s">
        <v>444</v>
      </c>
      <c r="G28" s="20" t="s">
        <v>445</v>
      </c>
      <c r="H28" s="20" t="s">
        <v>279</v>
      </c>
      <c r="I28" s="20" t="s">
        <v>446</v>
      </c>
      <c r="J28" s="410" t="s">
        <v>194</v>
      </c>
    </row>
    <row r="29" spans="1:10">
      <c r="A29" s="400" t="s">
        <v>837</v>
      </c>
      <c r="B29" s="20"/>
      <c r="C29" s="412">
        <v>720.09999999999991</v>
      </c>
      <c r="D29" s="412">
        <v>554</v>
      </c>
      <c r="E29" s="412">
        <v>810.2</v>
      </c>
      <c r="F29" s="412">
        <v>699.2</v>
      </c>
      <c r="G29" s="412">
        <v>732.7</v>
      </c>
      <c r="H29" s="412">
        <v>592.6</v>
      </c>
      <c r="I29" s="412">
        <v>473.19999999999993</v>
      </c>
      <c r="J29" s="412">
        <v>654.57142857142867</v>
      </c>
    </row>
    <row r="30" spans="1:10">
      <c r="A30" s="400" t="s">
        <v>529</v>
      </c>
      <c r="B30" s="410"/>
      <c r="C30" s="312">
        <v>740.84</v>
      </c>
      <c r="D30" s="312">
        <v>625.03</v>
      </c>
      <c r="E30" s="312">
        <v>752.87</v>
      </c>
      <c r="F30" s="312">
        <v>708.75</v>
      </c>
      <c r="G30" s="312">
        <v>763.89</v>
      </c>
      <c r="H30" s="312">
        <v>604.05000000000007</v>
      </c>
      <c r="I30" s="312">
        <v>493.49</v>
      </c>
      <c r="J30" s="312">
        <v>669.84571428571428</v>
      </c>
    </row>
    <row r="31" spans="1:10">
      <c r="A31" s="411" t="s">
        <v>838</v>
      </c>
      <c r="B31" s="20"/>
      <c r="C31" s="312">
        <v>13.557575757575757</v>
      </c>
      <c r="D31" s="312">
        <v>12.887878787878789</v>
      </c>
      <c r="E31" s="312">
        <v>12.912121212121214</v>
      </c>
      <c r="F31" s="312">
        <v>13.693939393939395</v>
      </c>
      <c r="G31" s="312">
        <v>15.293939393939393</v>
      </c>
      <c r="H31" s="312">
        <v>17.124242424242421</v>
      </c>
      <c r="I31" s="312">
        <v>18.354545454545455</v>
      </c>
      <c r="J31" s="312">
        <v>14.832034632034635</v>
      </c>
    </row>
    <row r="32" spans="1:10">
      <c r="A32" s="411" t="s">
        <v>530</v>
      </c>
      <c r="B32" s="410"/>
      <c r="C32" s="312">
        <v>12.675454545454544</v>
      </c>
      <c r="D32" s="312">
        <v>12.049090909090909</v>
      </c>
      <c r="E32" s="312">
        <v>11.952727272727271</v>
      </c>
      <c r="F32" s="312">
        <v>12.736363636363638</v>
      </c>
      <c r="G32" s="312">
        <v>14.068181818181815</v>
      </c>
      <c r="H32" s="312">
        <v>15.979090909090905</v>
      </c>
      <c r="I32" s="312">
        <v>17.260909090909088</v>
      </c>
      <c r="J32" s="312">
        <v>13.817402597402598</v>
      </c>
    </row>
    <row r="33" spans="10:10">
      <c r="J33" s="135"/>
    </row>
  </sheetData>
  <sheetProtection selectLockedCells="1" selectUnlockedCells="1"/>
  <hyperlinks>
    <hyperlink ref="A2" location="Sommaire!A1" display="Sommaire général" xr:uid="{3FB89D43-BF2F-4CB2-BA19-8EE0B1662D21}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</sheetPr>
  <dimension ref="A1:J28"/>
  <sheetViews>
    <sheetView workbookViewId="0"/>
  </sheetViews>
  <sheetFormatPr baseColWidth="10" defaultRowHeight="12.75"/>
  <cols>
    <col min="1" max="1" width="27.28515625" style="99" customWidth="1"/>
    <col min="2" max="256" width="11.42578125" style="99"/>
    <col min="257" max="257" width="27.28515625" style="99" customWidth="1"/>
    <col min="258" max="512" width="11.42578125" style="99"/>
    <col min="513" max="513" width="27.28515625" style="99" customWidth="1"/>
    <col min="514" max="768" width="11.42578125" style="99"/>
    <col min="769" max="769" width="27.28515625" style="99" customWidth="1"/>
    <col min="770" max="1024" width="11.42578125" style="99"/>
    <col min="1025" max="1025" width="27.28515625" style="99" customWidth="1"/>
    <col min="1026" max="1280" width="11.42578125" style="99"/>
    <col min="1281" max="1281" width="27.28515625" style="99" customWidth="1"/>
    <col min="1282" max="1536" width="11.42578125" style="99"/>
    <col min="1537" max="1537" width="27.28515625" style="99" customWidth="1"/>
    <col min="1538" max="1792" width="11.42578125" style="99"/>
    <col min="1793" max="1793" width="27.28515625" style="99" customWidth="1"/>
    <col min="1794" max="2048" width="11.42578125" style="99"/>
    <col min="2049" max="2049" width="27.28515625" style="99" customWidth="1"/>
    <col min="2050" max="2304" width="11.42578125" style="99"/>
    <col min="2305" max="2305" width="27.28515625" style="99" customWidth="1"/>
    <col min="2306" max="2560" width="11.42578125" style="99"/>
    <col min="2561" max="2561" width="27.28515625" style="99" customWidth="1"/>
    <col min="2562" max="2816" width="11.42578125" style="99"/>
    <col min="2817" max="2817" width="27.28515625" style="99" customWidth="1"/>
    <col min="2818" max="3072" width="11.42578125" style="99"/>
    <col min="3073" max="3073" width="27.28515625" style="99" customWidth="1"/>
    <col min="3074" max="3328" width="11.42578125" style="99"/>
    <col min="3329" max="3329" width="27.28515625" style="99" customWidth="1"/>
    <col min="3330" max="3584" width="11.42578125" style="99"/>
    <col min="3585" max="3585" width="27.28515625" style="99" customWidth="1"/>
    <col min="3586" max="3840" width="11.42578125" style="99"/>
    <col min="3841" max="3841" width="27.28515625" style="99" customWidth="1"/>
    <col min="3842" max="4096" width="11.42578125" style="99"/>
    <col min="4097" max="4097" width="27.28515625" style="99" customWidth="1"/>
    <col min="4098" max="4352" width="11.42578125" style="99"/>
    <col min="4353" max="4353" width="27.28515625" style="99" customWidth="1"/>
    <col min="4354" max="4608" width="11.42578125" style="99"/>
    <col min="4609" max="4609" width="27.28515625" style="99" customWidth="1"/>
    <col min="4610" max="4864" width="11.42578125" style="99"/>
    <col min="4865" max="4865" width="27.28515625" style="99" customWidth="1"/>
    <col min="4866" max="5120" width="11.42578125" style="99"/>
    <col min="5121" max="5121" width="27.28515625" style="99" customWidth="1"/>
    <col min="5122" max="5376" width="11.42578125" style="99"/>
    <col min="5377" max="5377" width="27.28515625" style="99" customWidth="1"/>
    <col min="5378" max="5632" width="11.42578125" style="99"/>
    <col min="5633" max="5633" width="27.28515625" style="99" customWidth="1"/>
    <col min="5634" max="5888" width="11.42578125" style="99"/>
    <col min="5889" max="5889" width="27.28515625" style="99" customWidth="1"/>
    <col min="5890" max="6144" width="11.42578125" style="99"/>
    <col min="6145" max="6145" width="27.28515625" style="99" customWidth="1"/>
    <col min="6146" max="6400" width="11.42578125" style="99"/>
    <col min="6401" max="6401" width="27.28515625" style="99" customWidth="1"/>
    <col min="6402" max="6656" width="11.42578125" style="99"/>
    <col min="6657" max="6657" width="27.28515625" style="99" customWidth="1"/>
    <col min="6658" max="6912" width="11.42578125" style="99"/>
    <col min="6913" max="6913" width="27.28515625" style="99" customWidth="1"/>
    <col min="6914" max="7168" width="11.42578125" style="99"/>
    <col min="7169" max="7169" width="27.28515625" style="99" customWidth="1"/>
    <col min="7170" max="7424" width="11.42578125" style="99"/>
    <col min="7425" max="7425" width="27.28515625" style="99" customWidth="1"/>
    <col min="7426" max="7680" width="11.42578125" style="99"/>
    <col min="7681" max="7681" width="27.28515625" style="99" customWidth="1"/>
    <col min="7682" max="7936" width="11.42578125" style="99"/>
    <col min="7937" max="7937" width="27.28515625" style="99" customWidth="1"/>
    <col min="7938" max="8192" width="11.42578125" style="99"/>
    <col min="8193" max="8193" width="27.28515625" style="99" customWidth="1"/>
    <col min="8194" max="8448" width="11.42578125" style="99"/>
    <col min="8449" max="8449" width="27.28515625" style="99" customWidth="1"/>
    <col min="8450" max="8704" width="11.42578125" style="99"/>
    <col min="8705" max="8705" width="27.28515625" style="99" customWidth="1"/>
    <col min="8706" max="8960" width="11.42578125" style="99"/>
    <col min="8961" max="8961" width="27.28515625" style="99" customWidth="1"/>
    <col min="8962" max="9216" width="11.42578125" style="99"/>
    <col min="9217" max="9217" width="27.28515625" style="99" customWidth="1"/>
    <col min="9218" max="9472" width="11.42578125" style="99"/>
    <col min="9473" max="9473" width="27.28515625" style="99" customWidth="1"/>
    <col min="9474" max="9728" width="11.42578125" style="99"/>
    <col min="9729" max="9729" width="27.28515625" style="99" customWidth="1"/>
    <col min="9730" max="9984" width="11.42578125" style="99"/>
    <col min="9985" max="9985" width="27.28515625" style="99" customWidth="1"/>
    <col min="9986" max="10240" width="11.42578125" style="99"/>
    <col min="10241" max="10241" width="27.28515625" style="99" customWidth="1"/>
    <col min="10242" max="10496" width="11.42578125" style="99"/>
    <col min="10497" max="10497" width="27.28515625" style="99" customWidth="1"/>
    <col min="10498" max="10752" width="11.42578125" style="99"/>
    <col min="10753" max="10753" width="27.28515625" style="99" customWidth="1"/>
    <col min="10754" max="11008" width="11.42578125" style="99"/>
    <col min="11009" max="11009" width="27.28515625" style="99" customWidth="1"/>
    <col min="11010" max="11264" width="11.42578125" style="99"/>
    <col min="11265" max="11265" width="27.28515625" style="99" customWidth="1"/>
    <col min="11266" max="11520" width="11.42578125" style="99"/>
    <col min="11521" max="11521" width="27.28515625" style="99" customWidth="1"/>
    <col min="11522" max="11776" width="11.42578125" style="99"/>
    <col min="11777" max="11777" width="27.28515625" style="99" customWidth="1"/>
    <col min="11778" max="12032" width="11.42578125" style="99"/>
    <col min="12033" max="12033" width="27.28515625" style="99" customWidth="1"/>
    <col min="12034" max="12288" width="11.42578125" style="99"/>
    <col min="12289" max="12289" width="27.28515625" style="99" customWidth="1"/>
    <col min="12290" max="12544" width="11.42578125" style="99"/>
    <col min="12545" max="12545" width="27.28515625" style="99" customWidth="1"/>
    <col min="12546" max="12800" width="11.42578125" style="99"/>
    <col min="12801" max="12801" width="27.28515625" style="99" customWidth="1"/>
    <col min="12802" max="13056" width="11.42578125" style="99"/>
    <col min="13057" max="13057" width="27.28515625" style="99" customWidth="1"/>
    <col min="13058" max="13312" width="11.42578125" style="99"/>
    <col min="13313" max="13313" width="27.28515625" style="99" customWidth="1"/>
    <col min="13314" max="13568" width="11.42578125" style="99"/>
    <col min="13569" max="13569" width="27.28515625" style="99" customWidth="1"/>
    <col min="13570" max="13824" width="11.42578125" style="99"/>
    <col min="13825" max="13825" width="27.28515625" style="99" customWidth="1"/>
    <col min="13826" max="14080" width="11.42578125" style="99"/>
    <col min="14081" max="14081" width="27.28515625" style="99" customWidth="1"/>
    <col min="14082" max="14336" width="11.42578125" style="99"/>
    <col min="14337" max="14337" width="27.28515625" style="99" customWidth="1"/>
    <col min="14338" max="14592" width="11.42578125" style="99"/>
    <col min="14593" max="14593" width="27.28515625" style="99" customWidth="1"/>
    <col min="14594" max="14848" width="11.42578125" style="99"/>
    <col min="14849" max="14849" width="27.28515625" style="99" customWidth="1"/>
    <col min="14850" max="15104" width="11.42578125" style="99"/>
    <col min="15105" max="15105" width="27.28515625" style="99" customWidth="1"/>
    <col min="15106" max="15360" width="11.42578125" style="99"/>
    <col min="15361" max="15361" width="27.28515625" style="99" customWidth="1"/>
    <col min="15362" max="15616" width="11.42578125" style="99"/>
    <col min="15617" max="15617" width="27.28515625" style="99" customWidth="1"/>
    <col min="15618" max="15872" width="11.42578125" style="99"/>
    <col min="15873" max="15873" width="27.28515625" style="99" customWidth="1"/>
    <col min="15874" max="16128" width="11.42578125" style="99"/>
    <col min="16129" max="16129" width="27.28515625" style="99" customWidth="1"/>
    <col min="16130" max="16384" width="11.42578125" style="99"/>
  </cols>
  <sheetData>
    <row r="1" spans="1:1" s="693" customFormat="1"/>
    <row r="2" spans="1:1" s="693" customFormat="1" ht="15">
      <c r="A2" s="728" t="s">
        <v>739</v>
      </c>
    </row>
    <row r="3" spans="1:1" ht="12.75" customHeight="1"/>
    <row r="4" spans="1:1" ht="12.75" customHeight="1"/>
    <row r="5" spans="1:1" ht="12.75" customHeight="1"/>
    <row r="6" spans="1:1" ht="12.75" customHeight="1"/>
    <row r="7" spans="1:1" ht="12.75" customHeight="1"/>
    <row r="8" spans="1:1" ht="12.75" customHeight="1"/>
    <row r="9" spans="1:1" ht="12.75" customHeight="1"/>
    <row r="10" spans="1:1" ht="12.75" customHeight="1"/>
    <row r="11" spans="1:1" ht="12.75" customHeight="1"/>
    <row r="12" spans="1:1" ht="12.75" customHeight="1"/>
    <row r="13" spans="1:1" ht="12.75" customHeight="1"/>
    <row r="14" spans="1:1" ht="12.75" customHeight="1"/>
    <row r="15" spans="1:1" ht="12.75" customHeight="1"/>
    <row r="16" spans="1:1" ht="12.75" customHeight="1"/>
    <row r="17" spans="1:10" ht="12.75" customHeight="1"/>
    <row r="18" spans="1:10" ht="12.75" customHeight="1"/>
    <row r="19" spans="1:10" ht="12.75" customHeight="1"/>
    <row r="20" spans="1:10" ht="12.75" customHeight="1"/>
    <row r="21" spans="1:10" ht="12.75" customHeight="1"/>
    <row r="22" spans="1:10" ht="12.75" customHeight="1">
      <c r="A22" s="99" t="s">
        <v>636</v>
      </c>
      <c r="B22" s="373"/>
      <c r="I22" s="374" t="s">
        <v>637</v>
      </c>
    </row>
    <row r="23" spans="1:10" ht="12.75" customHeight="1">
      <c r="B23" s="373"/>
      <c r="I23" s="374"/>
    </row>
    <row r="24" spans="1:10" ht="15.75">
      <c r="A24" s="373" t="s">
        <v>638</v>
      </c>
    </row>
    <row r="25" spans="1:10" ht="15">
      <c r="B25" s="375" t="s">
        <v>639</v>
      </c>
      <c r="C25" s="375" t="s">
        <v>640</v>
      </c>
      <c r="D25" s="375" t="s">
        <v>641</v>
      </c>
      <c r="E25" s="375" t="s">
        <v>642</v>
      </c>
      <c r="F25" s="375" t="s">
        <v>643</v>
      </c>
      <c r="G25" s="375" t="s">
        <v>644</v>
      </c>
      <c r="H25" s="375" t="s">
        <v>466</v>
      </c>
      <c r="I25" s="375" t="s">
        <v>645</v>
      </c>
      <c r="J25" s="375" t="s">
        <v>646</v>
      </c>
    </row>
    <row r="26" spans="1:10" ht="15">
      <c r="A26">
        <v>2024</v>
      </c>
      <c r="B26" s="413">
        <v>12.04</v>
      </c>
      <c r="C26" s="413">
        <v>30.04</v>
      </c>
      <c r="D26" s="413">
        <v>48.52</v>
      </c>
      <c r="E26" s="413">
        <v>68.459999999999994</v>
      </c>
      <c r="F26" s="413">
        <v>90.33</v>
      </c>
      <c r="G26" s="413">
        <v>102.41</v>
      </c>
      <c r="H26" s="413">
        <v>112.89</v>
      </c>
      <c r="I26" s="413">
        <v>124.01</v>
      </c>
      <c r="J26" s="413">
        <v>130.6</v>
      </c>
    </row>
    <row r="27" spans="1:10" ht="15">
      <c r="A27">
        <v>2025</v>
      </c>
      <c r="B27" s="413">
        <v>5.74</v>
      </c>
      <c r="C27" s="413">
        <v>26.75</v>
      </c>
      <c r="D27" s="413">
        <v>44.84</v>
      </c>
      <c r="E27" s="413">
        <v>56.83</v>
      </c>
      <c r="F27" s="413">
        <v>58.26</v>
      </c>
      <c r="G27" s="413">
        <v>61.34</v>
      </c>
      <c r="H27" s="413">
        <v>71.88</v>
      </c>
      <c r="I27" s="413">
        <v>84.4</v>
      </c>
      <c r="J27" s="413">
        <v>91.3</v>
      </c>
    </row>
    <row r="28" spans="1:10" ht="15">
      <c r="A28" t="s">
        <v>647</v>
      </c>
      <c r="B28" s="413">
        <v>7.79</v>
      </c>
      <c r="C28" s="413">
        <v>20.22</v>
      </c>
      <c r="D28" s="413">
        <v>38.46</v>
      </c>
      <c r="E28" s="413">
        <v>57.28</v>
      </c>
      <c r="F28" s="413">
        <v>69.63</v>
      </c>
      <c r="G28" s="413">
        <v>79.319999999999993</v>
      </c>
      <c r="H28" s="413">
        <v>88.02</v>
      </c>
      <c r="I28" s="413">
        <v>96.26</v>
      </c>
      <c r="J28" s="413">
        <v>100</v>
      </c>
    </row>
  </sheetData>
  <hyperlinks>
    <hyperlink ref="A2" location="Sommaire!A1" display="Sommaire général" xr:uid="{9C938A65-40D6-46A4-846D-D6237CE886CD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FF"/>
  </sheetPr>
  <dimension ref="A1:F34"/>
  <sheetViews>
    <sheetView showGridLines="0" workbookViewId="0"/>
  </sheetViews>
  <sheetFormatPr baseColWidth="10" defaultRowHeight="12.75"/>
  <cols>
    <col min="1" max="5" width="11.42578125" style="99"/>
    <col min="6" max="6" width="17.5703125" style="99" customWidth="1"/>
    <col min="7" max="261" width="11.42578125" style="99"/>
    <col min="262" max="262" width="17.5703125" style="99" customWidth="1"/>
    <col min="263" max="517" width="11.42578125" style="99"/>
    <col min="518" max="518" width="17.5703125" style="99" customWidth="1"/>
    <col min="519" max="773" width="11.42578125" style="99"/>
    <col min="774" max="774" width="17.5703125" style="99" customWidth="1"/>
    <col min="775" max="1029" width="11.42578125" style="99"/>
    <col min="1030" max="1030" width="17.5703125" style="99" customWidth="1"/>
    <col min="1031" max="1285" width="11.42578125" style="99"/>
    <col min="1286" max="1286" width="17.5703125" style="99" customWidth="1"/>
    <col min="1287" max="1541" width="11.42578125" style="99"/>
    <col min="1542" max="1542" width="17.5703125" style="99" customWidth="1"/>
    <col min="1543" max="1797" width="11.42578125" style="99"/>
    <col min="1798" max="1798" width="17.5703125" style="99" customWidth="1"/>
    <col min="1799" max="2053" width="11.42578125" style="99"/>
    <col min="2054" max="2054" width="17.5703125" style="99" customWidth="1"/>
    <col min="2055" max="2309" width="11.42578125" style="99"/>
    <col min="2310" max="2310" width="17.5703125" style="99" customWidth="1"/>
    <col min="2311" max="2565" width="11.42578125" style="99"/>
    <col min="2566" max="2566" width="17.5703125" style="99" customWidth="1"/>
    <col min="2567" max="2821" width="11.42578125" style="99"/>
    <col min="2822" max="2822" width="17.5703125" style="99" customWidth="1"/>
    <col min="2823" max="3077" width="11.42578125" style="99"/>
    <col min="3078" max="3078" width="17.5703125" style="99" customWidth="1"/>
    <col min="3079" max="3333" width="11.42578125" style="99"/>
    <col min="3334" max="3334" width="17.5703125" style="99" customWidth="1"/>
    <col min="3335" max="3589" width="11.42578125" style="99"/>
    <col min="3590" max="3590" width="17.5703125" style="99" customWidth="1"/>
    <col min="3591" max="3845" width="11.42578125" style="99"/>
    <col min="3846" max="3846" width="17.5703125" style="99" customWidth="1"/>
    <col min="3847" max="4101" width="11.42578125" style="99"/>
    <col min="4102" max="4102" width="17.5703125" style="99" customWidth="1"/>
    <col min="4103" max="4357" width="11.42578125" style="99"/>
    <col min="4358" max="4358" width="17.5703125" style="99" customWidth="1"/>
    <col min="4359" max="4613" width="11.42578125" style="99"/>
    <col min="4614" max="4614" width="17.5703125" style="99" customWidth="1"/>
    <col min="4615" max="4869" width="11.42578125" style="99"/>
    <col min="4870" max="4870" width="17.5703125" style="99" customWidth="1"/>
    <col min="4871" max="5125" width="11.42578125" style="99"/>
    <col min="5126" max="5126" width="17.5703125" style="99" customWidth="1"/>
    <col min="5127" max="5381" width="11.42578125" style="99"/>
    <col min="5382" max="5382" width="17.5703125" style="99" customWidth="1"/>
    <col min="5383" max="5637" width="11.42578125" style="99"/>
    <col min="5638" max="5638" width="17.5703125" style="99" customWidth="1"/>
    <col min="5639" max="5893" width="11.42578125" style="99"/>
    <col min="5894" max="5894" width="17.5703125" style="99" customWidth="1"/>
    <col min="5895" max="6149" width="11.42578125" style="99"/>
    <col min="6150" max="6150" width="17.5703125" style="99" customWidth="1"/>
    <col min="6151" max="6405" width="11.42578125" style="99"/>
    <col min="6406" max="6406" width="17.5703125" style="99" customWidth="1"/>
    <col min="6407" max="6661" width="11.42578125" style="99"/>
    <col min="6662" max="6662" width="17.5703125" style="99" customWidth="1"/>
    <col min="6663" max="6917" width="11.42578125" style="99"/>
    <col min="6918" max="6918" width="17.5703125" style="99" customWidth="1"/>
    <col min="6919" max="7173" width="11.42578125" style="99"/>
    <col min="7174" max="7174" width="17.5703125" style="99" customWidth="1"/>
    <col min="7175" max="7429" width="11.42578125" style="99"/>
    <col min="7430" max="7430" width="17.5703125" style="99" customWidth="1"/>
    <col min="7431" max="7685" width="11.42578125" style="99"/>
    <col min="7686" max="7686" width="17.5703125" style="99" customWidth="1"/>
    <col min="7687" max="7941" width="11.42578125" style="99"/>
    <col min="7942" max="7942" width="17.5703125" style="99" customWidth="1"/>
    <col min="7943" max="8197" width="11.42578125" style="99"/>
    <col min="8198" max="8198" width="17.5703125" style="99" customWidth="1"/>
    <col min="8199" max="8453" width="11.42578125" style="99"/>
    <col min="8454" max="8454" width="17.5703125" style="99" customWidth="1"/>
    <col min="8455" max="8709" width="11.42578125" style="99"/>
    <col min="8710" max="8710" width="17.5703125" style="99" customWidth="1"/>
    <col min="8711" max="8965" width="11.42578125" style="99"/>
    <col min="8966" max="8966" width="17.5703125" style="99" customWidth="1"/>
    <col min="8967" max="9221" width="11.42578125" style="99"/>
    <col min="9222" max="9222" width="17.5703125" style="99" customWidth="1"/>
    <col min="9223" max="9477" width="11.42578125" style="99"/>
    <col min="9478" max="9478" width="17.5703125" style="99" customWidth="1"/>
    <col min="9479" max="9733" width="11.42578125" style="99"/>
    <col min="9734" max="9734" width="17.5703125" style="99" customWidth="1"/>
    <col min="9735" max="9989" width="11.42578125" style="99"/>
    <col min="9990" max="9990" width="17.5703125" style="99" customWidth="1"/>
    <col min="9991" max="10245" width="11.42578125" style="99"/>
    <col min="10246" max="10246" width="17.5703125" style="99" customWidth="1"/>
    <col min="10247" max="10501" width="11.42578125" style="99"/>
    <col min="10502" max="10502" width="17.5703125" style="99" customWidth="1"/>
    <col min="10503" max="10757" width="11.42578125" style="99"/>
    <col min="10758" max="10758" width="17.5703125" style="99" customWidth="1"/>
    <col min="10759" max="11013" width="11.42578125" style="99"/>
    <col min="11014" max="11014" width="17.5703125" style="99" customWidth="1"/>
    <col min="11015" max="11269" width="11.42578125" style="99"/>
    <col min="11270" max="11270" width="17.5703125" style="99" customWidth="1"/>
    <col min="11271" max="11525" width="11.42578125" style="99"/>
    <col min="11526" max="11526" width="17.5703125" style="99" customWidth="1"/>
    <col min="11527" max="11781" width="11.42578125" style="99"/>
    <col min="11782" max="11782" width="17.5703125" style="99" customWidth="1"/>
    <col min="11783" max="12037" width="11.42578125" style="99"/>
    <col min="12038" max="12038" width="17.5703125" style="99" customWidth="1"/>
    <col min="12039" max="12293" width="11.42578125" style="99"/>
    <col min="12294" max="12294" width="17.5703125" style="99" customWidth="1"/>
    <col min="12295" max="12549" width="11.42578125" style="99"/>
    <col min="12550" max="12550" width="17.5703125" style="99" customWidth="1"/>
    <col min="12551" max="12805" width="11.42578125" style="99"/>
    <col min="12806" max="12806" width="17.5703125" style="99" customWidth="1"/>
    <col min="12807" max="13061" width="11.42578125" style="99"/>
    <col min="13062" max="13062" width="17.5703125" style="99" customWidth="1"/>
    <col min="13063" max="13317" width="11.42578125" style="99"/>
    <col min="13318" max="13318" width="17.5703125" style="99" customWidth="1"/>
    <col min="13319" max="13573" width="11.42578125" style="99"/>
    <col min="13574" max="13574" width="17.5703125" style="99" customWidth="1"/>
    <col min="13575" max="13829" width="11.42578125" style="99"/>
    <col min="13830" max="13830" width="17.5703125" style="99" customWidth="1"/>
    <col min="13831" max="14085" width="11.42578125" style="99"/>
    <col min="14086" max="14086" width="17.5703125" style="99" customWidth="1"/>
    <col min="14087" max="14341" width="11.42578125" style="99"/>
    <col min="14342" max="14342" width="17.5703125" style="99" customWidth="1"/>
    <col min="14343" max="14597" width="11.42578125" style="99"/>
    <col min="14598" max="14598" width="17.5703125" style="99" customWidth="1"/>
    <col min="14599" max="14853" width="11.42578125" style="99"/>
    <col min="14854" max="14854" width="17.5703125" style="99" customWidth="1"/>
    <col min="14855" max="15109" width="11.42578125" style="99"/>
    <col min="15110" max="15110" width="17.5703125" style="99" customWidth="1"/>
    <col min="15111" max="15365" width="11.42578125" style="99"/>
    <col min="15366" max="15366" width="17.5703125" style="99" customWidth="1"/>
    <col min="15367" max="15621" width="11.42578125" style="99"/>
    <col min="15622" max="15622" width="17.5703125" style="99" customWidth="1"/>
    <col min="15623" max="15877" width="11.42578125" style="99"/>
    <col min="15878" max="15878" width="17.5703125" style="99" customWidth="1"/>
    <col min="15879" max="16133" width="11.42578125" style="99"/>
    <col min="16134" max="16134" width="17.5703125" style="99" customWidth="1"/>
    <col min="16135" max="16384" width="11.42578125" style="99"/>
  </cols>
  <sheetData>
    <row r="1" spans="1:6" s="693" customFormat="1"/>
    <row r="2" spans="1:6" s="693" customFormat="1" ht="15">
      <c r="A2" s="728" t="s">
        <v>739</v>
      </c>
    </row>
    <row r="3" spans="1:6" s="693" customFormat="1"/>
    <row r="4" spans="1:6" customFormat="1" ht="15.75" customHeight="1">
      <c r="B4" s="730" t="s">
        <v>839</v>
      </c>
      <c r="C4" s="730"/>
      <c r="D4" s="730"/>
      <c r="E4" s="730"/>
      <c r="F4" s="730"/>
    </row>
    <row r="5" spans="1:6" customFormat="1" ht="15">
      <c r="B5" s="730"/>
      <c r="C5" s="730"/>
      <c r="D5" s="730"/>
      <c r="E5" s="730"/>
      <c r="F5" s="730"/>
    </row>
    <row r="33" spans="2:2">
      <c r="B33" s="405" t="s">
        <v>659</v>
      </c>
    </row>
    <row r="34" spans="2:2" customFormat="1" ht="15"/>
  </sheetData>
  <mergeCells count="1">
    <mergeCell ref="B4:F5"/>
  </mergeCells>
  <hyperlinks>
    <hyperlink ref="A2" location="Sommaire!A1" display="Sommaire général" xr:uid="{722A028B-8948-4DFF-8138-9C66FB370852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</sheetPr>
  <dimension ref="A1:J50"/>
  <sheetViews>
    <sheetView showGridLines="0" workbookViewId="0">
      <selection activeCell="A2" sqref="A2"/>
    </sheetView>
  </sheetViews>
  <sheetFormatPr baseColWidth="10" defaultRowHeight="12.75"/>
  <cols>
    <col min="1" max="1" width="3.85546875" style="99" customWidth="1"/>
    <col min="2" max="2" width="11.42578125" style="99"/>
    <col min="3" max="6" width="13.42578125" style="99" customWidth="1"/>
    <col min="7" max="256" width="11.42578125" style="99"/>
    <col min="257" max="257" width="3.85546875" style="99" customWidth="1"/>
    <col min="258" max="258" width="11.42578125" style="99"/>
    <col min="259" max="262" width="13.42578125" style="99" customWidth="1"/>
    <col min="263" max="512" width="11.42578125" style="99"/>
    <col min="513" max="513" width="3.85546875" style="99" customWidth="1"/>
    <col min="514" max="514" width="11.42578125" style="99"/>
    <col min="515" max="518" width="13.42578125" style="99" customWidth="1"/>
    <col min="519" max="768" width="11.42578125" style="99"/>
    <col min="769" max="769" width="3.85546875" style="99" customWidth="1"/>
    <col min="770" max="770" width="11.42578125" style="99"/>
    <col min="771" max="774" width="13.42578125" style="99" customWidth="1"/>
    <col min="775" max="1024" width="11.42578125" style="99"/>
    <col min="1025" max="1025" width="3.85546875" style="99" customWidth="1"/>
    <col min="1026" max="1026" width="11.42578125" style="99"/>
    <col min="1027" max="1030" width="13.42578125" style="99" customWidth="1"/>
    <col min="1031" max="1280" width="11.42578125" style="99"/>
    <col min="1281" max="1281" width="3.85546875" style="99" customWidth="1"/>
    <col min="1282" max="1282" width="11.42578125" style="99"/>
    <col min="1283" max="1286" width="13.42578125" style="99" customWidth="1"/>
    <col min="1287" max="1536" width="11.42578125" style="99"/>
    <col min="1537" max="1537" width="3.85546875" style="99" customWidth="1"/>
    <col min="1538" max="1538" width="11.42578125" style="99"/>
    <col min="1539" max="1542" width="13.42578125" style="99" customWidth="1"/>
    <col min="1543" max="1792" width="11.42578125" style="99"/>
    <col min="1793" max="1793" width="3.85546875" style="99" customWidth="1"/>
    <col min="1794" max="1794" width="11.42578125" style="99"/>
    <col min="1795" max="1798" width="13.42578125" style="99" customWidth="1"/>
    <col min="1799" max="2048" width="11.42578125" style="99"/>
    <col min="2049" max="2049" width="3.85546875" style="99" customWidth="1"/>
    <col min="2050" max="2050" width="11.42578125" style="99"/>
    <col min="2051" max="2054" width="13.42578125" style="99" customWidth="1"/>
    <col min="2055" max="2304" width="11.42578125" style="99"/>
    <col min="2305" max="2305" width="3.85546875" style="99" customWidth="1"/>
    <col min="2306" max="2306" width="11.42578125" style="99"/>
    <col min="2307" max="2310" width="13.42578125" style="99" customWidth="1"/>
    <col min="2311" max="2560" width="11.42578125" style="99"/>
    <col min="2561" max="2561" width="3.85546875" style="99" customWidth="1"/>
    <col min="2562" max="2562" width="11.42578125" style="99"/>
    <col min="2563" max="2566" width="13.42578125" style="99" customWidth="1"/>
    <col min="2567" max="2816" width="11.42578125" style="99"/>
    <col min="2817" max="2817" width="3.85546875" style="99" customWidth="1"/>
    <col min="2818" max="2818" width="11.42578125" style="99"/>
    <col min="2819" max="2822" width="13.42578125" style="99" customWidth="1"/>
    <col min="2823" max="3072" width="11.42578125" style="99"/>
    <col min="3073" max="3073" width="3.85546875" style="99" customWidth="1"/>
    <col min="3074" max="3074" width="11.42578125" style="99"/>
    <col min="3075" max="3078" width="13.42578125" style="99" customWidth="1"/>
    <col min="3079" max="3328" width="11.42578125" style="99"/>
    <col min="3329" max="3329" width="3.85546875" style="99" customWidth="1"/>
    <col min="3330" max="3330" width="11.42578125" style="99"/>
    <col min="3331" max="3334" width="13.42578125" style="99" customWidth="1"/>
    <col min="3335" max="3584" width="11.42578125" style="99"/>
    <col min="3585" max="3585" width="3.85546875" style="99" customWidth="1"/>
    <col min="3586" max="3586" width="11.42578125" style="99"/>
    <col min="3587" max="3590" width="13.42578125" style="99" customWidth="1"/>
    <col min="3591" max="3840" width="11.42578125" style="99"/>
    <col min="3841" max="3841" width="3.85546875" style="99" customWidth="1"/>
    <col min="3842" max="3842" width="11.42578125" style="99"/>
    <col min="3843" max="3846" width="13.42578125" style="99" customWidth="1"/>
    <col min="3847" max="4096" width="11.42578125" style="99"/>
    <col min="4097" max="4097" width="3.85546875" style="99" customWidth="1"/>
    <col min="4098" max="4098" width="11.42578125" style="99"/>
    <col min="4099" max="4102" width="13.42578125" style="99" customWidth="1"/>
    <col min="4103" max="4352" width="11.42578125" style="99"/>
    <col min="4353" max="4353" width="3.85546875" style="99" customWidth="1"/>
    <col min="4354" max="4354" width="11.42578125" style="99"/>
    <col min="4355" max="4358" width="13.42578125" style="99" customWidth="1"/>
    <col min="4359" max="4608" width="11.42578125" style="99"/>
    <col min="4609" max="4609" width="3.85546875" style="99" customWidth="1"/>
    <col min="4610" max="4610" width="11.42578125" style="99"/>
    <col min="4611" max="4614" width="13.42578125" style="99" customWidth="1"/>
    <col min="4615" max="4864" width="11.42578125" style="99"/>
    <col min="4865" max="4865" width="3.85546875" style="99" customWidth="1"/>
    <col min="4866" max="4866" width="11.42578125" style="99"/>
    <col min="4867" max="4870" width="13.42578125" style="99" customWidth="1"/>
    <col min="4871" max="5120" width="11.42578125" style="99"/>
    <col min="5121" max="5121" width="3.85546875" style="99" customWidth="1"/>
    <col min="5122" max="5122" width="11.42578125" style="99"/>
    <col min="5123" max="5126" width="13.42578125" style="99" customWidth="1"/>
    <col min="5127" max="5376" width="11.42578125" style="99"/>
    <col min="5377" max="5377" width="3.85546875" style="99" customWidth="1"/>
    <col min="5378" max="5378" width="11.42578125" style="99"/>
    <col min="5379" max="5382" width="13.42578125" style="99" customWidth="1"/>
    <col min="5383" max="5632" width="11.42578125" style="99"/>
    <col min="5633" max="5633" width="3.85546875" style="99" customWidth="1"/>
    <col min="5634" max="5634" width="11.42578125" style="99"/>
    <col min="5635" max="5638" width="13.42578125" style="99" customWidth="1"/>
    <col min="5639" max="5888" width="11.42578125" style="99"/>
    <col min="5889" max="5889" width="3.85546875" style="99" customWidth="1"/>
    <col min="5890" max="5890" width="11.42578125" style="99"/>
    <col min="5891" max="5894" width="13.42578125" style="99" customWidth="1"/>
    <col min="5895" max="6144" width="11.42578125" style="99"/>
    <col min="6145" max="6145" width="3.85546875" style="99" customWidth="1"/>
    <col min="6146" max="6146" width="11.42578125" style="99"/>
    <col min="6147" max="6150" width="13.42578125" style="99" customWidth="1"/>
    <col min="6151" max="6400" width="11.42578125" style="99"/>
    <col min="6401" max="6401" width="3.85546875" style="99" customWidth="1"/>
    <col min="6402" max="6402" width="11.42578125" style="99"/>
    <col min="6403" max="6406" width="13.42578125" style="99" customWidth="1"/>
    <col min="6407" max="6656" width="11.42578125" style="99"/>
    <col min="6657" max="6657" width="3.85546875" style="99" customWidth="1"/>
    <col min="6658" max="6658" width="11.42578125" style="99"/>
    <col min="6659" max="6662" width="13.42578125" style="99" customWidth="1"/>
    <col min="6663" max="6912" width="11.42578125" style="99"/>
    <col min="6913" max="6913" width="3.85546875" style="99" customWidth="1"/>
    <col min="6914" max="6914" width="11.42578125" style="99"/>
    <col min="6915" max="6918" width="13.42578125" style="99" customWidth="1"/>
    <col min="6919" max="7168" width="11.42578125" style="99"/>
    <col min="7169" max="7169" width="3.85546875" style="99" customWidth="1"/>
    <col min="7170" max="7170" width="11.42578125" style="99"/>
    <col min="7171" max="7174" width="13.42578125" style="99" customWidth="1"/>
    <col min="7175" max="7424" width="11.42578125" style="99"/>
    <col min="7425" max="7425" width="3.85546875" style="99" customWidth="1"/>
    <col min="7426" max="7426" width="11.42578125" style="99"/>
    <col min="7427" max="7430" width="13.42578125" style="99" customWidth="1"/>
    <col min="7431" max="7680" width="11.42578125" style="99"/>
    <col min="7681" max="7681" width="3.85546875" style="99" customWidth="1"/>
    <col min="7682" max="7682" width="11.42578125" style="99"/>
    <col min="7683" max="7686" width="13.42578125" style="99" customWidth="1"/>
    <col min="7687" max="7936" width="11.42578125" style="99"/>
    <col min="7937" max="7937" width="3.85546875" style="99" customWidth="1"/>
    <col min="7938" max="7938" width="11.42578125" style="99"/>
    <col min="7939" max="7942" width="13.42578125" style="99" customWidth="1"/>
    <col min="7943" max="8192" width="11.42578125" style="99"/>
    <col min="8193" max="8193" width="3.85546875" style="99" customWidth="1"/>
    <col min="8194" max="8194" width="11.42578125" style="99"/>
    <col min="8195" max="8198" width="13.42578125" style="99" customWidth="1"/>
    <col min="8199" max="8448" width="11.42578125" style="99"/>
    <col min="8449" max="8449" width="3.85546875" style="99" customWidth="1"/>
    <col min="8450" max="8450" width="11.42578125" style="99"/>
    <col min="8451" max="8454" width="13.42578125" style="99" customWidth="1"/>
    <col min="8455" max="8704" width="11.42578125" style="99"/>
    <col min="8705" max="8705" width="3.85546875" style="99" customWidth="1"/>
    <col min="8706" max="8706" width="11.42578125" style="99"/>
    <col min="8707" max="8710" width="13.42578125" style="99" customWidth="1"/>
    <col min="8711" max="8960" width="11.42578125" style="99"/>
    <col min="8961" max="8961" width="3.85546875" style="99" customWidth="1"/>
    <col min="8962" max="8962" width="11.42578125" style="99"/>
    <col min="8963" max="8966" width="13.42578125" style="99" customWidth="1"/>
    <col min="8967" max="9216" width="11.42578125" style="99"/>
    <col min="9217" max="9217" width="3.85546875" style="99" customWidth="1"/>
    <col min="9218" max="9218" width="11.42578125" style="99"/>
    <col min="9219" max="9222" width="13.42578125" style="99" customWidth="1"/>
    <col min="9223" max="9472" width="11.42578125" style="99"/>
    <col min="9473" max="9473" width="3.85546875" style="99" customWidth="1"/>
    <col min="9474" max="9474" width="11.42578125" style="99"/>
    <col min="9475" max="9478" width="13.42578125" style="99" customWidth="1"/>
    <col min="9479" max="9728" width="11.42578125" style="99"/>
    <col min="9729" max="9729" width="3.85546875" style="99" customWidth="1"/>
    <col min="9730" max="9730" width="11.42578125" style="99"/>
    <col min="9731" max="9734" width="13.42578125" style="99" customWidth="1"/>
    <col min="9735" max="9984" width="11.42578125" style="99"/>
    <col min="9985" max="9985" width="3.85546875" style="99" customWidth="1"/>
    <col min="9986" max="9986" width="11.42578125" style="99"/>
    <col min="9987" max="9990" width="13.42578125" style="99" customWidth="1"/>
    <col min="9991" max="10240" width="11.42578125" style="99"/>
    <col min="10241" max="10241" width="3.85546875" style="99" customWidth="1"/>
    <col min="10242" max="10242" width="11.42578125" style="99"/>
    <col min="10243" max="10246" width="13.42578125" style="99" customWidth="1"/>
    <col min="10247" max="10496" width="11.42578125" style="99"/>
    <col min="10497" max="10497" width="3.85546875" style="99" customWidth="1"/>
    <col min="10498" max="10498" width="11.42578125" style="99"/>
    <col min="10499" max="10502" width="13.42578125" style="99" customWidth="1"/>
    <col min="10503" max="10752" width="11.42578125" style="99"/>
    <col min="10753" max="10753" width="3.85546875" style="99" customWidth="1"/>
    <col min="10754" max="10754" width="11.42578125" style="99"/>
    <col min="10755" max="10758" width="13.42578125" style="99" customWidth="1"/>
    <col min="10759" max="11008" width="11.42578125" style="99"/>
    <col min="11009" max="11009" width="3.85546875" style="99" customWidth="1"/>
    <col min="11010" max="11010" width="11.42578125" style="99"/>
    <col min="11011" max="11014" width="13.42578125" style="99" customWidth="1"/>
    <col min="11015" max="11264" width="11.42578125" style="99"/>
    <col min="11265" max="11265" width="3.85546875" style="99" customWidth="1"/>
    <col min="11266" max="11266" width="11.42578125" style="99"/>
    <col min="11267" max="11270" width="13.42578125" style="99" customWidth="1"/>
    <col min="11271" max="11520" width="11.42578125" style="99"/>
    <col min="11521" max="11521" width="3.85546875" style="99" customWidth="1"/>
    <col min="11522" max="11522" width="11.42578125" style="99"/>
    <col min="11523" max="11526" width="13.42578125" style="99" customWidth="1"/>
    <col min="11527" max="11776" width="11.42578125" style="99"/>
    <col min="11777" max="11777" width="3.85546875" style="99" customWidth="1"/>
    <col min="11778" max="11778" width="11.42578125" style="99"/>
    <col min="11779" max="11782" width="13.42578125" style="99" customWidth="1"/>
    <col min="11783" max="12032" width="11.42578125" style="99"/>
    <col min="12033" max="12033" width="3.85546875" style="99" customWidth="1"/>
    <col min="12034" max="12034" width="11.42578125" style="99"/>
    <col min="12035" max="12038" width="13.42578125" style="99" customWidth="1"/>
    <col min="12039" max="12288" width="11.42578125" style="99"/>
    <col min="12289" max="12289" width="3.85546875" style="99" customWidth="1"/>
    <col min="12290" max="12290" width="11.42578125" style="99"/>
    <col min="12291" max="12294" width="13.42578125" style="99" customWidth="1"/>
    <col min="12295" max="12544" width="11.42578125" style="99"/>
    <col min="12545" max="12545" width="3.85546875" style="99" customWidth="1"/>
    <col min="12546" max="12546" width="11.42578125" style="99"/>
    <col min="12547" max="12550" width="13.42578125" style="99" customWidth="1"/>
    <col min="12551" max="12800" width="11.42578125" style="99"/>
    <col min="12801" max="12801" width="3.85546875" style="99" customWidth="1"/>
    <col min="12802" max="12802" width="11.42578125" style="99"/>
    <col min="12803" max="12806" width="13.42578125" style="99" customWidth="1"/>
    <col min="12807" max="13056" width="11.42578125" style="99"/>
    <col min="13057" max="13057" width="3.85546875" style="99" customWidth="1"/>
    <col min="13058" max="13058" width="11.42578125" style="99"/>
    <col min="13059" max="13062" width="13.42578125" style="99" customWidth="1"/>
    <col min="13063" max="13312" width="11.42578125" style="99"/>
    <col min="13313" max="13313" width="3.85546875" style="99" customWidth="1"/>
    <col min="13314" max="13314" width="11.42578125" style="99"/>
    <col min="13315" max="13318" width="13.42578125" style="99" customWidth="1"/>
    <col min="13319" max="13568" width="11.42578125" style="99"/>
    <col min="13569" max="13569" width="3.85546875" style="99" customWidth="1"/>
    <col min="13570" max="13570" width="11.42578125" style="99"/>
    <col min="13571" max="13574" width="13.42578125" style="99" customWidth="1"/>
    <col min="13575" max="13824" width="11.42578125" style="99"/>
    <col min="13825" max="13825" width="3.85546875" style="99" customWidth="1"/>
    <col min="13826" max="13826" width="11.42578125" style="99"/>
    <col min="13827" max="13830" width="13.42578125" style="99" customWidth="1"/>
    <col min="13831" max="14080" width="11.42578125" style="99"/>
    <col min="14081" max="14081" width="3.85546875" style="99" customWidth="1"/>
    <col min="14082" max="14082" width="11.42578125" style="99"/>
    <col min="14083" max="14086" width="13.42578125" style="99" customWidth="1"/>
    <col min="14087" max="14336" width="11.42578125" style="99"/>
    <col min="14337" max="14337" width="3.85546875" style="99" customWidth="1"/>
    <col min="14338" max="14338" width="11.42578125" style="99"/>
    <col min="14339" max="14342" width="13.42578125" style="99" customWidth="1"/>
    <col min="14343" max="14592" width="11.42578125" style="99"/>
    <col min="14593" max="14593" width="3.85546875" style="99" customWidth="1"/>
    <col min="14594" max="14594" width="11.42578125" style="99"/>
    <col min="14595" max="14598" width="13.42578125" style="99" customWidth="1"/>
    <col min="14599" max="14848" width="11.42578125" style="99"/>
    <col min="14849" max="14849" width="3.85546875" style="99" customWidth="1"/>
    <col min="14850" max="14850" width="11.42578125" style="99"/>
    <col min="14851" max="14854" width="13.42578125" style="99" customWidth="1"/>
    <col min="14855" max="15104" width="11.42578125" style="99"/>
    <col min="15105" max="15105" width="3.85546875" style="99" customWidth="1"/>
    <col min="15106" max="15106" width="11.42578125" style="99"/>
    <col min="15107" max="15110" width="13.42578125" style="99" customWidth="1"/>
    <col min="15111" max="15360" width="11.42578125" style="99"/>
    <col min="15361" max="15361" width="3.85546875" style="99" customWidth="1"/>
    <col min="15362" max="15362" width="11.42578125" style="99"/>
    <col min="15363" max="15366" width="13.42578125" style="99" customWidth="1"/>
    <col min="15367" max="15616" width="11.42578125" style="99"/>
    <col min="15617" max="15617" width="3.85546875" style="99" customWidth="1"/>
    <col min="15618" max="15618" width="11.42578125" style="99"/>
    <col min="15619" max="15622" width="13.42578125" style="99" customWidth="1"/>
    <col min="15623" max="15872" width="11.42578125" style="99"/>
    <col min="15873" max="15873" width="3.85546875" style="99" customWidth="1"/>
    <col min="15874" max="15874" width="11.42578125" style="99"/>
    <col min="15875" max="15878" width="13.42578125" style="99" customWidth="1"/>
    <col min="15879" max="16128" width="11.42578125" style="99"/>
    <col min="16129" max="16129" width="3.85546875" style="99" customWidth="1"/>
    <col min="16130" max="16130" width="11.42578125" style="99"/>
    <col min="16131" max="16134" width="13.42578125" style="99" customWidth="1"/>
    <col min="16135" max="16384" width="11.42578125" style="99"/>
  </cols>
  <sheetData>
    <row r="1" spans="1:6" s="693" customFormat="1" ht="12.75" customHeight="1"/>
    <row r="2" spans="1:6" s="693" customFormat="1" ht="15">
      <c r="A2" s="728" t="s">
        <v>739</v>
      </c>
    </row>
    <row r="3" spans="1:6" ht="12.75" customHeight="1">
      <c r="B3" s="415"/>
      <c r="C3" s="414"/>
      <c r="D3" s="414"/>
      <c r="E3" s="414"/>
      <c r="F3" s="414"/>
    </row>
    <row r="4" spans="1:6">
      <c r="B4" s="418" t="s">
        <v>840</v>
      </c>
      <c r="C4" s="414"/>
      <c r="D4" s="414"/>
      <c r="E4" s="414"/>
      <c r="F4" s="414"/>
    </row>
    <row r="5" spans="1:6">
      <c r="B5" s="416"/>
      <c r="C5" s="414"/>
      <c r="D5" s="414"/>
      <c r="E5" s="414"/>
      <c r="F5" s="414"/>
    </row>
    <row r="6" spans="1:6" ht="33.75">
      <c r="B6" s="429"/>
      <c r="C6" s="426" t="s">
        <v>438</v>
      </c>
      <c r="D6" s="424" t="s">
        <v>527</v>
      </c>
      <c r="E6" s="425" t="s">
        <v>439</v>
      </c>
      <c r="F6" s="430" t="s">
        <v>528</v>
      </c>
    </row>
    <row r="7" spans="1:6">
      <c r="B7" s="431" t="s">
        <v>147</v>
      </c>
      <c r="C7" s="427">
        <v>6.2857142857142856</v>
      </c>
      <c r="D7" s="428">
        <v>5.8</v>
      </c>
      <c r="E7" s="427">
        <v>92.928571428571416</v>
      </c>
      <c r="F7" s="432">
        <v>61.1</v>
      </c>
    </row>
    <row r="8" spans="1:6">
      <c r="B8" s="431" t="s">
        <v>139</v>
      </c>
      <c r="C8" s="427">
        <v>7.7142857142857144</v>
      </c>
      <c r="D8" s="428">
        <v>6.3</v>
      </c>
      <c r="E8" s="427">
        <v>38.114285714285714</v>
      </c>
      <c r="F8" s="432">
        <v>49.8</v>
      </c>
    </row>
    <row r="9" spans="1:6">
      <c r="B9" s="431" t="s">
        <v>140</v>
      </c>
      <c r="C9" s="427">
        <v>9.8809523809523814</v>
      </c>
      <c r="D9" s="428">
        <v>9.1999999999999993</v>
      </c>
      <c r="E9" s="427">
        <v>48.800000000000004</v>
      </c>
      <c r="F9" s="432">
        <v>51.7</v>
      </c>
    </row>
    <row r="10" spans="1:6">
      <c r="B10" s="431" t="s">
        <v>141</v>
      </c>
      <c r="C10" s="427">
        <v>13.485714285714284</v>
      </c>
      <c r="D10" s="428">
        <v>11.9</v>
      </c>
      <c r="E10" s="427">
        <v>64.242857142857147</v>
      </c>
      <c r="F10" s="432">
        <v>59.8</v>
      </c>
    </row>
    <row r="11" spans="1:6">
      <c r="B11" s="431" t="s">
        <v>142</v>
      </c>
      <c r="C11" s="427">
        <v>16.30952380952381</v>
      </c>
      <c r="D11" s="428">
        <v>15.6</v>
      </c>
      <c r="E11" s="427">
        <v>42.771428571428572</v>
      </c>
      <c r="F11" s="432">
        <v>64.5</v>
      </c>
    </row>
    <row r="12" spans="1:6">
      <c r="B12" s="431" t="s">
        <v>143</v>
      </c>
      <c r="C12" s="427">
        <v>22.30952380952381</v>
      </c>
      <c r="D12" s="428">
        <v>19.100000000000001</v>
      </c>
      <c r="E12" s="427">
        <v>37.257142857142853</v>
      </c>
      <c r="F12" s="432">
        <v>55</v>
      </c>
    </row>
    <row r="13" spans="1:6">
      <c r="B13" s="431" t="s">
        <v>144</v>
      </c>
      <c r="C13" s="427">
        <v>22.271428571428572</v>
      </c>
      <c r="D13" s="428">
        <v>21.4</v>
      </c>
      <c r="E13" s="427">
        <v>53.01428571428572</v>
      </c>
      <c r="F13" s="432">
        <v>47.6</v>
      </c>
    </row>
    <row r="14" spans="1:6">
      <c r="B14" s="431" t="s">
        <v>145</v>
      </c>
      <c r="C14" s="427">
        <v>22.709523809523812</v>
      </c>
      <c r="D14" s="428">
        <v>21.4</v>
      </c>
      <c r="E14" s="427">
        <v>59.628571428571433</v>
      </c>
      <c r="F14" s="432">
        <v>51.4</v>
      </c>
    </row>
    <row r="15" spans="1:6">
      <c r="B15" s="431" t="s">
        <v>146</v>
      </c>
      <c r="C15" s="427">
        <v>17.88095238095238</v>
      </c>
      <c r="D15" s="428">
        <v>17.899999999999999</v>
      </c>
      <c r="E15" s="427">
        <v>75.528571428571439</v>
      </c>
      <c r="F15" s="432">
        <v>65.7</v>
      </c>
    </row>
    <row r="16" spans="1:6">
      <c r="B16" s="431" t="s">
        <v>151</v>
      </c>
      <c r="C16" s="427">
        <v>14.3</v>
      </c>
      <c r="D16" s="428">
        <v>14.1</v>
      </c>
      <c r="E16" s="427">
        <v>68.7</v>
      </c>
      <c r="F16" s="432">
        <v>79.3</v>
      </c>
    </row>
    <row r="17" spans="2:10">
      <c r="B17" s="436" t="s">
        <v>152</v>
      </c>
      <c r="C17" s="438">
        <v>10</v>
      </c>
      <c r="D17" s="439">
        <v>9.4</v>
      </c>
      <c r="E17" s="438">
        <v>73.599999999999994</v>
      </c>
      <c r="F17" s="433">
        <v>83.9</v>
      </c>
    </row>
    <row r="18" spans="2:10">
      <c r="B18" s="419" t="s">
        <v>440</v>
      </c>
      <c r="C18" s="414"/>
      <c r="D18" s="414"/>
      <c r="E18" s="414"/>
      <c r="F18" s="414"/>
      <c r="G18" s="414"/>
      <c r="H18" s="414"/>
      <c r="I18" s="414"/>
      <c r="J18" s="414"/>
    </row>
    <row r="19" spans="2:10">
      <c r="B19" s="414"/>
      <c r="C19" s="414"/>
      <c r="D19" s="414"/>
      <c r="E19" s="417"/>
      <c r="F19" s="417"/>
      <c r="G19" s="414"/>
      <c r="H19" s="414"/>
      <c r="I19" s="414"/>
      <c r="J19" s="414"/>
    </row>
    <row r="20" spans="2:10">
      <c r="B20" s="418" t="s">
        <v>841</v>
      </c>
      <c r="C20" s="414"/>
      <c r="D20" s="414"/>
      <c r="E20" s="414"/>
      <c r="F20" s="414"/>
      <c r="G20" s="414"/>
      <c r="H20" s="414"/>
      <c r="I20" s="414"/>
      <c r="J20" s="414"/>
    </row>
    <row r="21" spans="2:10">
      <c r="B21" s="416"/>
      <c r="C21" s="414"/>
      <c r="D21" s="414"/>
      <c r="E21" s="414"/>
      <c r="F21" s="414"/>
      <c r="G21" s="414"/>
      <c r="H21" s="414"/>
      <c r="I21" s="414"/>
      <c r="J21" s="414"/>
    </row>
    <row r="22" spans="2:10">
      <c r="B22" s="429"/>
      <c r="C22" s="423" t="s">
        <v>441</v>
      </c>
      <c r="D22" s="424" t="s">
        <v>442</v>
      </c>
      <c r="E22" s="425" t="s">
        <v>443</v>
      </c>
      <c r="F22" s="424" t="s">
        <v>444</v>
      </c>
      <c r="G22" s="424" t="s">
        <v>445</v>
      </c>
      <c r="H22" s="424" t="s">
        <v>279</v>
      </c>
      <c r="I22" s="430" t="s">
        <v>446</v>
      </c>
      <c r="J22" s="414"/>
    </row>
    <row r="23" spans="2:10">
      <c r="B23" s="431" t="s">
        <v>147</v>
      </c>
      <c r="C23" s="420">
        <v>-1.2266666666666657</v>
      </c>
      <c r="D23" s="420">
        <v>-0.37999999999999945</v>
      </c>
      <c r="E23" s="420">
        <v>1.2100000000000004</v>
      </c>
      <c r="F23" s="420">
        <v>1.0333333333333332</v>
      </c>
      <c r="G23" s="420">
        <v>0.62000000000000011</v>
      </c>
      <c r="H23" s="420">
        <v>1.1599999999999993</v>
      </c>
      <c r="I23" s="434">
        <v>1.1333333333333329</v>
      </c>
      <c r="J23" s="414"/>
    </row>
    <row r="24" spans="2:10">
      <c r="B24" s="431" t="s">
        <v>139</v>
      </c>
      <c r="C24" s="420">
        <v>0.28333333333333321</v>
      </c>
      <c r="D24" s="420">
        <v>0.32666666666666622</v>
      </c>
      <c r="E24" s="420">
        <v>1.2799999999999994</v>
      </c>
      <c r="F24" s="420">
        <v>1.8499999999999996</v>
      </c>
      <c r="G24" s="420">
        <v>2.206666666666667</v>
      </c>
      <c r="H24" s="420">
        <v>1.8533333333333335</v>
      </c>
      <c r="I24" s="434">
        <v>1.8100000000000005</v>
      </c>
      <c r="J24" s="414"/>
    </row>
    <row r="25" spans="2:10">
      <c r="B25" s="431" t="s">
        <v>140</v>
      </c>
      <c r="C25" s="420">
        <v>0.58999999999999808</v>
      </c>
      <c r="D25" s="420">
        <v>0.59666666666666757</v>
      </c>
      <c r="E25" s="420">
        <v>1.0100000000000007</v>
      </c>
      <c r="F25" s="420">
        <v>0.3966666666666665</v>
      </c>
      <c r="G25" s="420">
        <v>0.46000000000000085</v>
      </c>
      <c r="H25" s="420">
        <v>0.33333333333333215</v>
      </c>
      <c r="I25" s="434">
        <v>1.1500000000000004</v>
      </c>
      <c r="J25" s="414"/>
    </row>
    <row r="26" spans="2:10">
      <c r="B26" s="431" t="s">
        <v>141</v>
      </c>
      <c r="C26" s="420">
        <v>2.0833333333333339</v>
      </c>
      <c r="D26" s="420">
        <v>1.9133333333333322</v>
      </c>
      <c r="E26" s="420">
        <v>1.3399999999999999</v>
      </c>
      <c r="F26" s="420">
        <v>1.4766666666666683</v>
      </c>
      <c r="G26" s="420">
        <v>1.8066666666666684</v>
      </c>
      <c r="H26" s="420">
        <v>1.3433333333333337</v>
      </c>
      <c r="I26" s="434">
        <v>1.1466666666666647</v>
      </c>
      <c r="J26" s="414"/>
    </row>
    <row r="27" spans="2:10">
      <c r="B27" s="431" t="s">
        <v>142</v>
      </c>
      <c r="C27" s="420">
        <v>1.1466666666666683</v>
      </c>
      <c r="D27" s="420">
        <v>0.76333333333333364</v>
      </c>
      <c r="E27" s="420">
        <v>0.49999999999999822</v>
      </c>
      <c r="F27" s="420">
        <v>0.36333333333333151</v>
      </c>
      <c r="G27" s="420">
        <v>0.90666666666666629</v>
      </c>
      <c r="H27" s="420">
        <v>0.74000000000000199</v>
      </c>
      <c r="I27" s="434">
        <v>0.64666666666666472</v>
      </c>
      <c r="J27" s="414"/>
    </row>
    <row r="28" spans="2:10">
      <c r="B28" s="431" t="s">
        <v>143</v>
      </c>
      <c r="C28" s="420">
        <v>2.7966666666666669</v>
      </c>
      <c r="D28" s="420">
        <v>2.9833333333333378</v>
      </c>
      <c r="E28" s="420">
        <v>3.0200000000000031</v>
      </c>
      <c r="F28" s="420">
        <v>3.466666666666665</v>
      </c>
      <c r="G28" s="420">
        <v>3.4633333333333347</v>
      </c>
      <c r="H28" s="420">
        <v>3.6033333333333353</v>
      </c>
      <c r="I28" s="434">
        <v>3.0533333333333381</v>
      </c>
      <c r="J28" s="414"/>
    </row>
    <row r="29" spans="2:10">
      <c r="B29" s="431" t="s">
        <v>144</v>
      </c>
      <c r="C29" s="420">
        <v>1.1766666666666694</v>
      </c>
      <c r="D29" s="420">
        <v>0.87000000000000099</v>
      </c>
      <c r="E29" s="420">
        <v>0.41000000000000014</v>
      </c>
      <c r="F29" s="420">
        <v>0.48333333333333783</v>
      </c>
      <c r="G29" s="420">
        <v>1.0100000000000016</v>
      </c>
      <c r="H29" s="420">
        <v>1.2699999999999996</v>
      </c>
      <c r="I29" s="434">
        <v>1.2300000000000004</v>
      </c>
      <c r="J29" s="414"/>
    </row>
    <row r="30" spans="2:10">
      <c r="B30" s="431" t="s">
        <v>145</v>
      </c>
      <c r="C30" s="420">
        <v>1.2333333333333378</v>
      </c>
      <c r="D30" s="420">
        <v>0.78666666666666529</v>
      </c>
      <c r="E30" s="420">
        <v>1</v>
      </c>
      <c r="F30" s="420">
        <v>1.4733333333333363</v>
      </c>
      <c r="G30" s="420">
        <v>2.25</v>
      </c>
      <c r="H30" s="420">
        <v>1.7333333333333378</v>
      </c>
      <c r="I30" s="434">
        <v>0.87000000000000099</v>
      </c>
      <c r="J30" s="414"/>
    </row>
    <row r="31" spans="2:10">
      <c r="B31" s="431" t="s">
        <v>146</v>
      </c>
      <c r="C31" s="420">
        <v>-0.16000000000000014</v>
      </c>
      <c r="D31" s="420">
        <v>0.16333333333333577</v>
      </c>
      <c r="E31" s="420">
        <v>0.31999999999999851</v>
      </c>
      <c r="F31" s="420">
        <v>-0.30666666666666487</v>
      </c>
      <c r="G31" s="420">
        <v>-0.42333333333333201</v>
      </c>
      <c r="H31" s="420">
        <v>-0.15333333333333243</v>
      </c>
      <c r="I31" s="434">
        <v>0.76666666666666927</v>
      </c>
      <c r="J31" s="414"/>
    </row>
    <row r="32" spans="2:10">
      <c r="B32" s="431" t="s">
        <v>151</v>
      </c>
      <c r="C32" s="420">
        <v>0.3100000000000005</v>
      </c>
      <c r="D32" s="437">
        <v>0.27666666666666728</v>
      </c>
      <c r="E32" s="437">
        <v>0.13666666666666671</v>
      </c>
      <c r="F32" s="437">
        <v>-0.41000000000000192</v>
      </c>
      <c r="G32" s="437">
        <v>0.40333333333333421</v>
      </c>
      <c r="H32" s="437">
        <v>0.43666666666666742</v>
      </c>
      <c r="I32" s="434">
        <v>0.17333333333333201</v>
      </c>
      <c r="J32" s="414"/>
    </row>
    <row r="33" spans="2:10">
      <c r="B33" s="436" t="s">
        <v>152</v>
      </c>
      <c r="C33" s="440">
        <v>1.4700000000000006</v>
      </c>
      <c r="D33" s="441">
        <v>0.92666666666666675</v>
      </c>
      <c r="E33" s="441">
        <v>0.32666666666666622</v>
      </c>
      <c r="F33" s="441">
        <v>0.70666666666666611</v>
      </c>
      <c r="G33" s="441">
        <v>0.78000000000000114</v>
      </c>
      <c r="H33" s="441">
        <v>0.27666666666666906</v>
      </c>
      <c r="I33" s="442">
        <v>5.0000000000000711E-2</v>
      </c>
      <c r="J33" s="443"/>
    </row>
    <row r="34" spans="2:10">
      <c r="B34" s="419" t="s">
        <v>440</v>
      </c>
      <c r="C34" s="414"/>
      <c r="D34" s="414"/>
      <c r="E34" s="414"/>
      <c r="F34" s="414"/>
      <c r="G34" s="414"/>
      <c r="H34" s="414"/>
      <c r="I34" s="414"/>
    </row>
    <row r="36" spans="2:10">
      <c r="B36" s="418" t="s">
        <v>842</v>
      </c>
      <c r="C36" s="414"/>
      <c r="D36" s="414"/>
      <c r="E36" s="414"/>
      <c r="F36" s="414"/>
      <c r="G36" s="414"/>
      <c r="H36" s="414"/>
      <c r="I36" s="414"/>
    </row>
    <row r="37" spans="2:10">
      <c r="B37" s="416"/>
      <c r="C37" s="414"/>
      <c r="D37" s="414"/>
      <c r="E37" s="414"/>
      <c r="F37" s="414"/>
      <c r="G37" s="414"/>
      <c r="H37" s="414"/>
      <c r="I37" s="414"/>
    </row>
    <row r="38" spans="2:10">
      <c r="B38" s="429"/>
      <c r="C38" s="423" t="s">
        <v>441</v>
      </c>
      <c r="D38" s="424" t="s">
        <v>442</v>
      </c>
      <c r="E38" s="425" t="s">
        <v>443</v>
      </c>
      <c r="F38" s="424" t="s">
        <v>444</v>
      </c>
      <c r="G38" s="424" t="s">
        <v>445</v>
      </c>
      <c r="H38" s="424" t="s">
        <v>279</v>
      </c>
      <c r="I38" s="430" t="s">
        <v>446</v>
      </c>
    </row>
    <row r="39" spans="2:10">
      <c r="B39" s="431" t="s">
        <v>147</v>
      </c>
      <c r="C39" s="421">
        <v>104.48</v>
      </c>
      <c r="D39" s="422">
        <v>43.859999999999985</v>
      </c>
      <c r="E39" s="422">
        <v>20.290000000000006</v>
      </c>
      <c r="F39" s="422">
        <v>8.89</v>
      </c>
      <c r="G39" s="422">
        <v>27.689999999999998</v>
      </c>
      <c r="H39" s="422">
        <v>4.6599999999999966</v>
      </c>
      <c r="I39" s="435">
        <v>13.189999999999998</v>
      </c>
    </row>
    <row r="40" spans="2:10">
      <c r="B40" s="431" t="s">
        <v>139</v>
      </c>
      <c r="C40" s="421">
        <v>-9.5599999999999952</v>
      </c>
      <c r="D40" s="422">
        <v>-10.369999999999997</v>
      </c>
      <c r="E40" s="422">
        <v>-14.21</v>
      </c>
      <c r="F40" s="422">
        <v>-14.7</v>
      </c>
      <c r="G40" s="422">
        <v>-20.5</v>
      </c>
      <c r="H40" s="422">
        <v>-2.0000000000003126E-2</v>
      </c>
      <c r="I40" s="435">
        <v>-12.739999999999998</v>
      </c>
    </row>
    <row r="41" spans="2:10">
      <c r="B41" s="431" t="s">
        <v>140</v>
      </c>
      <c r="C41" s="421">
        <v>-32.39</v>
      </c>
      <c r="D41" s="422">
        <v>-27.17</v>
      </c>
      <c r="E41" s="422">
        <v>-30.4</v>
      </c>
      <c r="F41" s="422">
        <v>-5.6099999999999994</v>
      </c>
      <c r="G41" s="422">
        <v>-14.979999999999997</v>
      </c>
      <c r="H41" s="422">
        <v>65.110000000000014</v>
      </c>
      <c r="I41" s="435">
        <v>25.459999999999994</v>
      </c>
    </row>
    <row r="42" spans="2:10">
      <c r="B42" s="431" t="s">
        <v>141</v>
      </c>
      <c r="C42" s="421">
        <v>-17.180000000000007</v>
      </c>
      <c r="D42" s="422">
        <v>-21.95</v>
      </c>
      <c r="E42" s="422">
        <v>5.5200000000000031</v>
      </c>
      <c r="F42" s="422">
        <v>7.8599999999999923</v>
      </c>
      <c r="G42" s="422">
        <v>28.500000000000014</v>
      </c>
      <c r="H42" s="422">
        <v>-7.0899999999999963</v>
      </c>
      <c r="I42" s="435">
        <v>35.590000000000011</v>
      </c>
    </row>
    <row r="43" spans="2:10">
      <c r="B43" s="431" t="s">
        <v>142</v>
      </c>
      <c r="C43" s="421">
        <v>-22.369999999999997</v>
      </c>
      <c r="D43" s="422">
        <v>-31.970000000000002</v>
      </c>
      <c r="E43" s="422">
        <v>-40.290000000000006</v>
      </c>
      <c r="F43" s="422">
        <v>-26.46</v>
      </c>
      <c r="G43" s="422">
        <v>-22.800000000000004</v>
      </c>
      <c r="H43" s="422">
        <v>-9.0000000000003411E-2</v>
      </c>
      <c r="I43" s="435">
        <v>-8</v>
      </c>
    </row>
    <row r="44" spans="2:10">
      <c r="B44" s="431" t="s">
        <v>143</v>
      </c>
      <c r="C44" s="421">
        <v>-18.630000000000003</v>
      </c>
      <c r="D44" s="422">
        <v>-1.9400000000000048</v>
      </c>
      <c r="E44" s="422">
        <v>-1.6299999999999955</v>
      </c>
      <c r="F44" s="422">
        <v>-17.670000000000002</v>
      </c>
      <c r="G44" s="422">
        <v>-37.859999999999992</v>
      </c>
      <c r="H44" s="422">
        <v>-24.049999999999997</v>
      </c>
      <c r="I44" s="435">
        <v>-22.68</v>
      </c>
    </row>
    <row r="45" spans="2:10">
      <c r="B45" s="431" t="s">
        <v>144</v>
      </c>
      <c r="C45" s="421">
        <v>17.720000000000006</v>
      </c>
      <c r="D45" s="422">
        <v>18.840000000000003</v>
      </c>
      <c r="E45" s="422">
        <v>3.0699999999999932</v>
      </c>
      <c r="F45" s="422">
        <v>-8.5400000000000063</v>
      </c>
      <c r="G45" s="422">
        <v>-13.740000000000002</v>
      </c>
      <c r="H45" s="422">
        <v>20.619999999999997</v>
      </c>
      <c r="I45" s="435">
        <v>1.9999999999999574E-2</v>
      </c>
    </row>
    <row r="46" spans="2:10">
      <c r="B46" s="431" t="s">
        <v>145</v>
      </c>
      <c r="C46" s="421">
        <v>-24.969999999999995</v>
      </c>
      <c r="D46" s="422">
        <v>-29</v>
      </c>
      <c r="E46" s="422">
        <v>33.159999999999997</v>
      </c>
      <c r="F46" s="422">
        <v>36.440000000000005</v>
      </c>
      <c r="G46" s="422">
        <v>13.439999999999998</v>
      </c>
      <c r="H46" s="422">
        <v>28.699999999999996</v>
      </c>
      <c r="I46" s="435">
        <v>-0.44999999999999929</v>
      </c>
    </row>
    <row r="47" spans="2:10">
      <c r="B47" s="431" t="s">
        <v>146</v>
      </c>
      <c r="C47" s="421">
        <v>21.89</v>
      </c>
      <c r="D47" s="422">
        <v>3.7899999999999991</v>
      </c>
      <c r="E47" s="422">
        <v>64.310000000000016</v>
      </c>
      <c r="F47" s="422">
        <v>36.77000000000001</v>
      </c>
      <c r="G47" s="422">
        <v>-9.3800000000000026</v>
      </c>
      <c r="H47" s="422">
        <v>-12.420000000000002</v>
      </c>
      <c r="I47" s="435">
        <v>-36.200000000000003</v>
      </c>
    </row>
    <row r="48" spans="2:10">
      <c r="B48" s="431" t="s">
        <v>151</v>
      </c>
      <c r="C48" s="421">
        <v>-18.400000000000006</v>
      </c>
      <c r="D48" s="422">
        <v>-6.1200000000000045</v>
      </c>
      <c r="E48" s="422">
        <v>14.36</v>
      </c>
      <c r="F48" s="422">
        <v>-25.730000000000004</v>
      </c>
      <c r="G48" s="422">
        <v>8.3400000000000034</v>
      </c>
      <c r="H48" s="422">
        <v>-39.72</v>
      </c>
      <c r="I48" s="435">
        <v>-7.3700000000000045</v>
      </c>
    </row>
    <row r="49" spans="2:9">
      <c r="B49" s="436" t="s">
        <v>152</v>
      </c>
      <c r="C49" s="444">
        <v>-21.33</v>
      </c>
      <c r="D49" s="445">
        <v>-9.0000000000000071</v>
      </c>
      <c r="E49" s="445">
        <v>3.1499999999999915</v>
      </c>
      <c r="F49" s="445">
        <v>-0.80000000000001137</v>
      </c>
      <c r="G49" s="445">
        <v>10.100000000000009</v>
      </c>
      <c r="H49" s="445">
        <v>-47.150000000000006</v>
      </c>
      <c r="I49" s="446">
        <v>-7.1099999999999994</v>
      </c>
    </row>
    <row r="50" spans="2:9">
      <c r="B50" s="419" t="s">
        <v>440</v>
      </c>
    </row>
  </sheetData>
  <hyperlinks>
    <hyperlink ref="A2" location="Sommaire!A1" display="Sommaire général" xr:uid="{42708F1A-8914-4D3B-BDCC-FADE1C70736B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AG7"/>
  <sheetViews>
    <sheetView workbookViewId="0">
      <pane xSplit="2" ySplit="5" topLeftCell="C6" activePane="bottomRight" state="frozen"/>
      <selection pane="topRight" activeCell="C1" sqref="C1"/>
      <selection pane="bottomLeft" activeCell="A2" sqref="A2"/>
      <selection pane="bottomRight" activeCell="E32" sqref="E32"/>
    </sheetView>
  </sheetViews>
  <sheetFormatPr baseColWidth="10" defaultRowHeight="12.75"/>
  <cols>
    <col min="1" max="1" width="14.5703125" style="99" customWidth="1"/>
    <col min="2" max="2" width="24.42578125" style="99" customWidth="1"/>
    <col min="3" max="33" width="8.7109375" style="99" customWidth="1"/>
    <col min="34" max="16384" width="11.42578125" style="99"/>
  </cols>
  <sheetData>
    <row r="1" spans="1:33" s="693" customFormat="1"/>
    <row r="2" spans="1:33" s="693" customFormat="1" ht="15">
      <c r="A2" s="728" t="s">
        <v>739</v>
      </c>
    </row>
    <row r="3" spans="1:33" s="693" customFormat="1"/>
    <row r="4" spans="1:33">
      <c r="A4" s="100" t="s">
        <v>657</v>
      </c>
    </row>
    <row r="5" spans="1:33" s="102" customFormat="1" ht="11.25">
      <c r="C5" s="220">
        <v>1995</v>
      </c>
      <c r="D5" s="220">
        <v>1996</v>
      </c>
      <c r="E5" s="220">
        <v>1997</v>
      </c>
      <c r="F5" s="220">
        <v>1998</v>
      </c>
      <c r="G5" s="220">
        <v>1999</v>
      </c>
      <c r="H5" s="220">
        <v>2000</v>
      </c>
      <c r="I5" s="220">
        <v>2001</v>
      </c>
      <c r="J5" s="220">
        <v>2002</v>
      </c>
      <c r="K5" s="220">
        <v>2003</v>
      </c>
      <c r="L5" s="220">
        <v>2004</v>
      </c>
      <c r="M5" s="220">
        <v>2005</v>
      </c>
      <c r="N5" s="220">
        <v>2006</v>
      </c>
      <c r="O5" s="220">
        <v>2007</v>
      </c>
      <c r="P5" s="220">
        <v>2008</v>
      </c>
      <c r="Q5" s="220">
        <v>2009</v>
      </c>
      <c r="R5" s="220">
        <v>2010</v>
      </c>
      <c r="S5" s="220">
        <v>2011</v>
      </c>
      <c r="T5" s="220">
        <v>2012</v>
      </c>
      <c r="U5" s="220">
        <v>2013</v>
      </c>
      <c r="V5" s="220">
        <v>2014</v>
      </c>
      <c r="W5" s="220">
        <v>2015</v>
      </c>
      <c r="X5" s="220">
        <v>2016</v>
      </c>
      <c r="Y5" s="220">
        <v>2017</v>
      </c>
      <c r="Z5" s="220">
        <v>2018</v>
      </c>
      <c r="AA5" s="220">
        <v>2019</v>
      </c>
      <c r="AB5" s="220">
        <v>2020</v>
      </c>
      <c r="AC5" s="220">
        <v>2021</v>
      </c>
      <c r="AD5" s="220">
        <v>2022</v>
      </c>
      <c r="AE5" s="220">
        <v>2023</v>
      </c>
      <c r="AF5" s="220">
        <v>2024</v>
      </c>
      <c r="AG5" s="220">
        <v>2025</v>
      </c>
    </row>
    <row r="6" spans="1:33" s="102" customFormat="1" ht="11.25">
      <c r="A6" s="221" t="s">
        <v>437</v>
      </c>
      <c r="B6" s="115" t="s">
        <v>422</v>
      </c>
      <c r="C6" s="447">
        <v>29.831783300000005</v>
      </c>
      <c r="D6" s="447">
        <v>34.675486000000006</v>
      </c>
      <c r="E6" s="447">
        <v>32.983564800000003</v>
      </c>
      <c r="F6" s="447">
        <v>38.245663700000009</v>
      </c>
      <c r="G6" s="447">
        <v>35.3944039</v>
      </c>
      <c r="H6" s="447">
        <v>35.667737100000004</v>
      </c>
      <c r="I6" s="447">
        <v>30.174697299999995</v>
      </c>
      <c r="J6" s="447">
        <v>37.276484799999999</v>
      </c>
      <c r="K6" s="447">
        <v>28.993238299999998</v>
      </c>
      <c r="L6" s="447">
        <v>37.52403979999999</v>
      </c>
      <c r="M6" s="447">
        <v>34.747737000000001</v>
      </c>
      <c r="N6" s="447">
        <v>33.154074699999995</v>
      </c>
      <c r="O6" s="447">
        <v>30.660411499999999</v>
      </c>
      <c r="P6" s="447">
        <v>36.757936500000014</v>
      </c>
      <c r="Q6" s="447">
        <v>36.069184599999993</v>
      </c>
      <c r="R6" s="447">
        <v>35.484091400000004</v>
      </c>
      <c r="S6" s="447">
        <v>33.999867000000009</v>
      </c>
      <c r="T6" s="447">
        <v>35.508872300000007</v>
      </c>
      <c r="U6" s="447">
        <v>36.861747399999999</v>
      </c>
      <c r="V6" s="447">
        <v>37.498589800000005</v>
      </c>
      <c r="W6" s="447">
        <v>40.9978877</v>
      </c>
      <c r="X6" s="447">
        <v>27.624055299999998</v>
      </c>
      <c r="Y6" s="447">
        <v>36.563844300000014</v>
      </c>
      <c r="Z6" s="447">
        <v>34.048769699999994</v>
      </c>
      <c r="AA6" s="447">
        <v>39.517770899999995</v>
      </c>
      <c r="AB6" s="447">
        <v>29.210447500000001</v>
      </c>
      <c r="AC6" s="447">
        <v>35.396479600000006</v>
      </c>
      <c r="AD6" s="447">
        <v>33.693825700000005</v>
      </c>
      <c r="AE6" s="447">
        <v>35.117663300000011</v>
      </c>
      <c r="AF6" s="447">
        <v>25.673693500000006</v>
      </c>
      <c r="AG6" s="447">
        <v>33.328172599999995</v>
      </c>
    </row>
    <row r="7" spans="1:33" s="102" customFormat="1" ht="11.25">
      <c r="A7" s="221" t="s">
        <v>437</v>
      </c>
      <c r="B7" s="115" t="s">
        <v>423</v>
      </c>
      <c r="C7" s="447">
        <v>66.095153828769938</v>
      </c>
      <c r="D7" s="447">
        <v>72.78617369654755</v>
      </c>
      <c r="E7" s="447">
        <v>68.139132590453286</v>
      </c>
      <c r="F7" s="447">
        <v>77.505219681789328</v>
      </c>
      <c r="G7" s="447">
        <v>74.122698534693413</v>
      </c>
      <c r="H7" s="447">
        <v>72.640948265854647</v>
      </c>
      <c r="I7" s="447">
        <v>67.691149610270031</v>
      </c>
      <c r="J7" s="447">
        <v>76.247525096760427</v>
      </c>
      <c r="K7" s="447">
        <v>64.231983600630215</v>
      </c>
      <c r="L7" s="447">
        <v>77.86694072104244</v>
      </c>
      <c r="M7" s="447">
        <v>71.775227485484976</v>
      </c>
      <c r="N7" s="447">
        <v>69.380846710611522</v>
      </c>
      <c r="O7" s="447">
        <v>64.333212823833435</v>
      </c>
      <c r="P7" s="447">
        <v>72.862254856583547</v>
      </c>
      <c r="Q7" s="447">
        <v>76.55545025788966</v>
      </c>
      <c r="R7" s="447">
        <v>72.439649398226166</v>
      </c>
      <c r="S7" s="447">
        <v>68.117208938535398</v>
      </c>
      <c r="T7" s="447">
        <v>73.031049979628406</v>
      </c>
      <c r="U7" s="447">
        <v>73.974044890042563</v>
      </c>
      <c r="V7" s="447">
        <v>74.797768748516461</v>
      </c>
      <c r="W7" s="447">
        <v>79.401029167824646</v>
      </c>
      <c r="X7" s="447">
        <v>53.745264029112363</v>
      </c>
      <c r="Y7" s="447">
        <v>73.676504884887549</v>
      </c>
      <c r="Z7" s="447">
        <v>69.76166198976874</v>
      </c>
      <c r="AA7" s="447">
        <v>79.052332515426258</v>
      </c>
      <c r="AB7" s="447">
        <v>68.448665576097653</v>
      </c>
      <c r="AC7" s="447">
        <v>71.041519267613538</v>
      </c>
      <c r="AD7" s="447">
        <v>71.736352106507766</v>
      </c>
      <c r="AE7" s="447">
        <v>73.746423312476338</v>
      </c>
      <c r="AF7" s="447">
        <v>60.916461545105157</v>
      </c>
      <c r="AG7" s="447">
        <v>74.193714314717909</v>
      </c>
    </row>
  </sheetData>
  <hyperlinks>
    <hyperlink ref="A2" location="Sommaire!A1" display="Sommaire général" xr:uid="{851971F2-B116-4D71-B1BF-D88292720C3D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AG7"/>
  <sheetViews>
    <sheetView workbookViewId="0">
      <pane xSplit="2" ySplit="5" topLeftCell="C6" activePane="bottomRight" state="frozen"/>
      <selection pane="topRight" activeCell="C1" sqref="C1"/>
      <selection pane="bottomLeft" activeCell="A2" sqref="A2"/>
      <selection pane="bottomRight" activeCell="G33" sqref="G33"/>
    </sheetView>
  </sheetViews>
  <sheetFormatPr baseColWidth="10" defaultRowHeight="12.75"/>
  <cols>
    <col min="1" max="1" width="7.85546875" style="139" customWidth="1"/>
    <col min="2" max="2" width="24.28515625" style="99" customWidth="1"/>
    <col min="3" max="33" width="8.7109375" style="99" customWidth="1"/>
    <col min="34" max="16384" width="11.42578125" style="99"/>
  </cols>
  <sheetData>
    <row r="1" spans="1:33" s="693" customFormat="1">
      <c r="A1" s="139"/>
    </row>
    <row r="2" spans="1:33" s="693" customFormat="1" ht="15">
      <c r="A2" s="728" t="s">
        <v>739</v>
      </c>
    </row>
    <row r="3" spans="1:33" s="693" customFormat="1">
      <c r="A3" s="139"/>
    </row>
    <row r="4" spans="1:33">
      <c r="A4" s="100" t="s">
        <v>656</v>
      </c>
    </row>
    <row r="5" spans="1:33" s="102" customFormat="1" ht="11.25">
      <c r="A5" s="219"/>
      <c r="C5" s="220">
        <v>1995</v>
      </c>
      <c r="D5" s="220">
        <v>1996</v>
      </c>
      <c r="E5" s="220">
        <v>1997</v>
      </c>
      <c r="F5" s="220">
        <v>1998</v>
      </c>
      <c r="G5" s="220">
        <v>1999</v>
      </c>
      <c r="H5" s="220">
        <v>2000</v>
      </c>
      <c r="I5" s="220">
        <v>2001</v>
      </c>
      <c r="J5" s="220">
        <v>2002</v>
      </c>
      <c r="K5" s="220">
        <v>2003</v>
      </c>
      <c r="L5" s="220">
        <v>2004</v>
      </c>
      <c r="M5" s="220">
        <v>2005</v>
      </c>
      <c r="N5" s="220">
        <v>2006</v>
      </c>
      <c r="O5" s="220">
        <v>2007</v>
      </c>
      <c r="P5" s="220">
        <v>2008</v>
      </c>
      <c r="Q5" s="220">
        <v>2009</v>
      </c>
      <c r="R5" s="220">
        <v>2010</v>
      </c>
      <c r="S5" s="220">
        <v>2011</v>
      </c>
      <c r="T5" s="220">
        <v>2012</v>
      </c>
      <c r="U5" s="220">
        <v>2013</v>
      </c>
      <c r="V5" s="220">
        <v>2014</v>
      </c>
      <c r="W5" s="220">
        <v>2015</v>
      </c>
      <c r="X5" s="220">
        <v>2016</v>
      </c>
      <c r="Y5" s="220">
        <v>2017</v>
      </c>
      <c r="Z5" s="220">
        <v>2018</v>
      </c>
      <c r="AA5" s="220">
        <v>2019</v>
      </c>
      <c r="AB5" s="220">
        <v>2020</v>
      </c>
      <c r="AC5" s="220">
        <v>2021</v>
      </c>
      <c r="AD5" s="220">
        <v>2022</v>
      </c>
      <c r="AE5" s="220">
        <v>2023</v>
      </c>
      <c r="AF5" s="220">
        <v>2024</v>
      </c>
      <c r="AG5" s="220">
        <v>2025</v>
      </c>
    </row>
    <row r="6" spans="1:33" s="102" customFormat="1" ht="11.25">
      <c r="A6" s="220" t="s">
        <v>286</v>
      </c>
      <c r="B6" s="115" t="s">
        <v>422</v>
      </c>
      <c r="C6" s="448">
        <v>7.5902697999999997</v>
      </c>
      <c r="D6" s="448">
        <v>9.4039553000000016</v>
      </c>
      <c r="E6" s="448">
        <v>10.004032100000002</v>
      </c>
      <c r="F6" s="448">
        <v>10.430957199999998</v>
      </c>
      <c r="G6" s="448">
        <v>9.3764041999999996</v>
      </c>
      <c r="H6" s="448">
        <v>9.7156385999999983</v>
      </c>
      <c r="I6" s="448">
        <v>9.7927559999999989</v>
      </c>
      <c r="J6" s="448">
        <v>10.9563972</v>
      </c>
      <c r="K6" s="448">
        <v>9.832761200000002</v>
      </c>
      <c r="L6" s="448">
        <v>11.010671200000001</v>
      </c>
      <c r="M6" s="448">
        <v>10.288959299999998</v>
      </c>
      <c r="N6" s="448">
        <v>10.372388400000002</v>
      </c>
      <c r="O6" s="448">
        <v>9.4349186000000014</v>
      </c>
      <c r="P6" s="448">
        <v>12.110182600000002</v>
      </c>
      <c r="Q6" s="448">
        <v>12.831206100000001</v>
      </c>
      <c r="R6" s="448">
        <v>10.046358099999999</v>
      </c>
      <c r="S6" s="448">
        <v>8.7801344000000014</v>
      </c>
      <c r="T6" s="448">
        <v>11.343074199999997</v>
      </c>
      <c r="U6" s="448">
        <v>10.311102900000002</v>
      </c>
      <c r="V6" s="448">
        <v>11.722815899999999</v>
      </c>
      <c r="W6" s="448">
        <v>13.095683600000001</v>
      </c>
      <c r="X6" s="448">
        <v>10.439352200000004</v>
      </c>
      <c r="Y6" s="448">
        <v>12.086956899999999</v>
      </c>
      <c r="Z6" s="448">
        <v>11.172920099999999</v>
      </c>
      <c r="AA6" s="448">
        <v>13.7252572</v>
      </c>
      <c r="AB6" s="448">
        <v>10.398135100000001</v>
      </c>
      <c r="AC6" s="448">
        <v>11.4545133</v>
      </c>
      <c r="AD6" s="448">
        <v>11.418205799999999</v>
      </c>
      <c r="AE6" s="448">
        <v>12.2863518</v>
      </c>
      <c r="AF6" s="448">
        <v>9.7830090999999992</v>
      </c>
      <c r="AG6" s="448">
        <v>11.875044300000001</v>
      </c>
    </row>
    <row r="7" spans="1:33" s="102" customFormat="1" ht="11.25">
      <c r="A7" s="220" t="s">
        <v>286</v>
      </c>
      <c r="B7" s="115" t="s">
        <v>423</v>
      </c>
      <c r="C7" s="447">
        <v>55.563996981056931</v>
      </c>
      <c r="D7" s="447">
        <v>62.207773230288275</v>
      </c>
      <c r="E7" s="447">
        <v>60.18552592078327</v>
      </c>
      <c r="F7" s="447">
        <v>65.194786395727903</v>
      </c>
      <c r="G7" s="447">
        <v>62.490864037578191</v>
      </c>
      <c r="H7" s="447">
        <v>63.298392398177064</v>
      </c>
      <c r="I7" s="447">
        <v>57.467134411776094</v>
      </c>
      <c r="J7" s="447">
        <v>66.889525172407062</v>
      </c>
      <c r="K7" s="447">
        <v>55.935274381329378</v>
      </c>
      <c r="L7" s="447">
        <v>67.642090105321088</v>
      </c>
      <c r="M7" s="447">
        <v>64.330722746555708</v>
      </c>
      <c r="N7" s="447">
        <v>62.33901006570234</v>
      </c>
      <c r="O7" s="447">
        <v>55.756493013388187</v>
      </c>
      <c r="P7" s="447">
        <v>67.612195470553687</v>
      </c>
      <c r="Q7" s="447">
        <v>68.328219937610427</v>
      </c>
      <c r="R7" s="447">
        <v>63.801064752660608</v>
      </c>
      <c r="S7" s="447">
        <v>56.843072146220415</v>
      </c>
      <c r="T7" s="447">
        <v>67.344405932775942</v>
      </c>
      <c r="U7" s="447">
        <v>63.052046312308448</v>
      </c>
      <c r="V7" s="447">
        <v>66.436739873097778</v>
      </c>
      <c r="W7" s="447">
        <v>71.213992995888887</v>
      </c>
      <c r="X7" s="447">
        <v>54.439959532538253</v>
      </c>
      <c r="Y7" s="447">
        <v>63.451323889007291</v>
      </c>
      <c r="Z7" s="447">
        <v>63.194391591969342</v>
      </c>
      <c r="AA7" s="447">
        <v>70.594132747400153</v>
      </c>
      <c r="AB7" s="447">
        <v>52.671320640983112</v>
      </c>
      <c r="AC7" s="447">
        <v>66.196940074631485</v>
      </c>
      <c r="AD7" s="447">
        <v>61.173766153054885</v>
      </c>
      <c r="AE7" s="447">
        <v>67.674978821191374</v>
      </c>
      <c r="AF7" s="447">
        <v>54.094603815316567</v>
      </c>
      <c r="AG7" s="447">
        <v>66.417613941438631</v>
      </c>
    </row>
  </sheetData>
  <hyperlinks>
    <hyperlink ref="A2" location="Sommaire!A1" display="Sommaire général" xr:uid="{FDCECD07-CAEF-4C67-B577-C43E49606039}"/>
  </hyperlinks>
  <pageMargins left="0.78740157499999996" right="0.78740157499999996" top="0.984251969" bottom="0.984251969" header="0.4921259845" footer="0.4921259845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AG7"/>
  <sheetViews>
    <sheetView workbookViewId="0">
      <pane xSplit="2" ySplit="5" topLeftCell="C6" activePane="bottomRight" state="frozen"/>
      <selection pane="topRight" activeCell="C1" sqref="C1"/>
      <selection pane="bottomLeft" activeCell="A2" sqref="A2"/>
      <selection pane="bottomRight" activeCell="F35" sqref="F35"/>
    </sheetView>
  </sheetViews>
  <sheetFormatPr baseColWidth="10" defaultRowHeight="12.75"/>
  <cols>
    <col min="1" max="1" width="20" style="99" customWidth="1"/>
    <col min="2" max="2" width="26" style="99" customWidth="1"/>
    <col min="3" max="33" width="8.7109375" style="99" customWidth="1"/>
    <col min="34" max="16384" width="11.42578125" style="99"/>
  </cols>
  <sheetData>
    <row r="1" spans="1:33" s="693" customFormat="1"/>
    <row r="2" spans="1:33" s="693" customFormat="1" ht="15">
      <c r="A2" s="728" t="s">
        <v>739</v>
      </c>
    </row>
    <row r="3" spans="1:33" s="693" customFormat="1"/>
    <row r="4" spans="1:33">
      <c r="A4" s="100" t="s">
        <v>655</v>
      </c>
    </row>
    <row r="5" spans="1:33" s="102" customFormat="1" ht="11.25">
      <c r="C5" s="220">
        <v>1995</v>
      </c>
      <c r="D5" s="220">
        <v>1996</v>
      </c>
      <c r="E5" s="220">
        <v>1997</v>
      </c>
      <c r="F5" s="220">
        <v>1998</v>
      </c>
      <c r="G5" s="220">
        <v>1999</v>
      </c>
      <c r="H5" s="220">
        <v>2000</v>
      </c>
      <c r="I5" s="220">
        <v>2001</v>
      </c>
      <c r="J5" s="220">
        <v>2002</v>
      </c>
      <c r="K5" s="220">
        <v>2003</v>
      </c>
      <c r="L5" s="220">
        <v>2004</v>
      </c>
      <c r="M5" s="220">
        <v>2005</v>
      </c>
      <c r="N5" s="220">
        <v>2006</v>
      </c>
      <c r="O5" s="220">
        <v>2007</v>
      </c>
      <c r="P5" s="220">
        <v>2008</v>
      </c>
      <c r="Q5" s="220">
        <v>2009</v>
      </c>
      <c r="R5" s="220">
        <v>2010</v>
      </c>
      <c r="S5" s="220">
        <v>2011</v>
      </c>
      <c r="T5" s="220">
        <v>2012</v>
      </c>
      <c r="U5" s="220">
        <v>2013</v>
      </c>
      <c r="V5" s="220">
        <v>2014</v>
      </c>
      <c r="W5" s="220">
        <v>2015</v>
      </c>
      <c r="X5" s="220">
        <v>2016</v>
      </c>
      <c r="Y5" s="220">
        <v>2017</v>
      </c>
      <c r="Z5" s="220">
        <v>2018</v>
      </c>
      <c r="AA5" s="220">
        <v>2019</v>
      </c>
      <c r="AB5" s="220">
        <v>2020</v>
      </c>
      <c r="AC5" s="220">
        <v>2021</v>
      </c>
      <c r="AD5" s="220">
        <v>2022</v>
      </c>
      <c r="AE5" s="220">
        <v>2023</v>
      </c>
      <c r="AF5" s="220">
        <v>2024</v>
      </c>
      <c r="AG5" s="220">
        <v>2025</v>
      </c>
    </row>
    <row r="6" spans="1:33" s="102" customFormat="1" ht="11.25">
      <c r="A6" s="224" t="s">
        <v>436</v>
      </c>
      <c r="B6" s="115" t="s">
        <v>422</v>
      </c>
      <c r="C6" s="447">
        <v>12.583865899999999</v>
      </c>
      <c r="D6" s="447">
        <v>14.3189279</v>
      </c>
      <c r="E6" s="447">
        <v>16.5349878</v>
      </c>
      <c r="F6" s="447">
        <v>14.8854951</v>
      </c>
      <c r="G6" s="447">
        <v>15.354734800000003</v>
      </c>
      <c r="H6" s="447">
        <v>15.877779900000002</v>
      </c>
      <c r="I6" s="447">
        <v>16.3214021</v>
      </c>
      <c r="J6" s="447">
        <v>16.227015599999998</v>
      </c>
      <c r="K6" s="447">
        <v>11.771921400000002</v>
      </c>
      <c r="L6" s="447">
        <v>15.742160200000001</v>
      </c>
      <c r="M6" s="447">
        <v>13.421239799999999</v>
      </c>
      <c r="N6" s="447">
        <v>12.568837400000001</v>
      </c>
      <c r="O6" s="447">
        <v>14.5799919</v>
      </c>
      <c r="P6" s="447">
        <v>16.152318299999997</v>
      </c>
      <c r="Q6" s="447">
        <v>15.677839100000003</v>
      </c>
      <c r="R6" s="447">
        <v>14.246644500000002</v>
      </c>
      <c r="S6" s="447">
        <v>16.240984600000001</v>
      </c>
      <c r="T6" s="447">
        <v>15.714319400000003</v>
      </c>
      <c r="U6" s="447">
        <v>15.259805000000002</v>
      </c>
      <c r="V6" s="447">
        <v>18.800329399999999</v>
      </c>
      <c r="W6" s="447">
        <v>14.117282700000004</v>
      </c>
      <c r="X6" s="447">
        <v>11.9749306</v>
      </c>
      <c r="Y6" s="447">
        <v>14.700777300000002</v>
      </c>
      <c r="Z6" s="447">
        <v>12.914989100000003</v>
      </c>
      <c r="AA6" s="447">
        <v>13.134600700000004</v>
      </c>
      <c r="AB6" s="447">
        <v>13.892887700000001</v>
      </c>
      <c r="AC6" s="447">
        <v>15.546293</v>
      </c>
      <c r="AD6" s="447">
        <v>11.0096755</v>
      </c>
      <c r="AE6" s="447">
        <v>12.993499700000001</v>
      </c>
      <c r="AF6" s="447">
        <v>14.843077900000001</v>
      </c>
      <c r="AG6" s="447">
        <v>13.3968062</v>
      </c>
    </row>
    <row r="7" spans="1:33" s="102" customFormat="1" ht="11.25">
      <c r="A7" s="224" t="s">
        <v>436</v>
      </c>
      <c r="B7" s="115" t="s">
        <v>423</v>
      </c>
      <c r="C7" s="447">
        <v>77.181933322538541</v>
      </c>
      <c r="D7" s="447">
        <v>83.856467621483858</v>
      </c>
      <c r="E7" s="447">
        <v>90.650705332633805</v>
      </c>
      <c r="F7" s="447">
        <v>84.528457061994203</v>
      </c>
      <c r="G7" s="447">
        <v>89.523211720367925</v>
      </c>
      <c r="H7" s="447">
        <v>89.994121791314811</v>
      </c>
      <c r="I7" s="447">
        <v>85.115070696282643</v>
      </c>
      <c r="J7" s="447">
        <v>88.579667582285609</v>
      </c>
      <c r="K7" s="447">
        <v>69.695476335528056</v>
      </c>
      <c r="L7" s="447">
        <v>86.060167154674929</v>
      </c>
      <c r="M7" s="447">
        <v>80.290645627914159</v>
      </c>
      <c r="N7" s="447">
        <v>82.81912461905938</v>
      </c>
      <c r="O7" s="447">
        <v>94.610150805289834</v>
      </c>
      <c r="P7" s="447">
        <v>91.080615357201836</v>
      </c>
      <c r="Q7" s="447">
        <v>88.979994903377019</v>
      </c>
      <c r="R7" s="447">
        <v>88.275736114209252</v>
      </c>
      <c r="S7" s="447">
        <v>100.63696486408948</v>
      </c>
      <c r="T7" s="447">
        <v>91.325579476164236</v>
      </c>
      <c r="U7" s="447">
        <v>81.838422289510078</v>
      </c>
      <c r="V7" s="447">
        <v>101.95190774164755</v>
      </c>
      <c r="W7" s="447">
        <v>85.399566023788267</v>
      </c>
      <c r="X7" s="447">
        <v>82.049014549652796</v>
      </c>
      <c r="Y7" s="447">
        <v>101.24000256185646</v>
      </c>
      <c r="Z7" s="447">
        <v>89.315030248879012</v>
      </c>
      <c r="AA7" s="447">
        <v>86.116501105091572</v>
      </c>
      <c r="AB7" s="447">
        <v>80.274666617360111</v>
      </c>
      <c r="AC7" s="447">
        <v>100.2879886979773</v>
      </c>
      <c r="AD7" s="447">
        <v>75.575416329164312</v>
      </c>
      <c r="AE7" s="447">
        <v>98.781563764608933</v>
      </c>
      <c r="AF7" s="447">
        <v>93.127428245890769</v>
      </c>
      <c r="AG7" s="447">
        <v>83.811545477977333</v>
      </c>
    </row>
  </sheetData>
  <hyperlinks>
    <hyperlink ref="A2" location="Sommaire!A1" display="Sommaire général" xr:uid="{2363597E-F923-4504-9D9B-7223005F7769}"/>
  </hyperlinks>
  <pageMargins left="0.78740157499999996" right="0.78740157499999996" top="0.984251969" bottom="0.984251969" header="0.4921259845" footer="0.4921259845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2:IK25"/>
  <sheetViews>
    <sheetView topLeftCell="A2" zoomScaleNormal="100" workbookViewId="0">
      <pane xSplit="1" ySplit="5" topLeftCell="B7" activePane="bottomRight" state="frozen"/>
      <selection activeCell="A2" sqref="A2"/>
      <selection pane="topRight" activeCell="B2" sqref="B2"/>
      <selection pane="bottomLeft" activeCell="A3" sqref="A3"/>
      <selection pane="bottomRight" activeCell="K34" sqref="K34"/>
    </sheetView>
  </sheetViews>
  <sheetFormatPr baseColWidth="10" defaultRowHeight="12.75"/>
  <cols>
    <col min="1" max="1" width="25.7109375" style="99" customWidth="1"/>
    <col min="2" max="233" width="8.7109375" style="99" customWidth="1"/>
    <col min="234" max="16384" width="11.42578125" style="99"/>
  </cols>
  <sheetData>
    <row r="2" spans="1:245" s="693" customFormat="1" ht="12.75" customHeight="1"/>
    <row r="3" spans="1:245" s="693" customFormat="1" ht="15">
      <c r="A3" s="728" t="s">
        <v>739</v>
      </c>
    </row>
    <row r="4" spans="1:245" s="693" customFormat="1" ht="12.75" customHeight="1"/>
    <row r="5" spans="1:245">
      <c r="A5" s="100" t="s">
        <v>654</v>
      </c>
    </row>
    <row r="6" spans="1:245" s="102" customFormat="1" ht="11.25">
      <c r="B6" s="449">
        <v>38534</v>
      </c>
      <c r="C6" s="449">
        <v>38565</v>
      </c>
      <c r="D6" s="449">
        <v>38596</v>
      </c>
      <c r="E6" s="449">
        <v>38626</v>
      </c>
      <c r="F6" s="449">
        <v>38657</v>
      </c>
      <c r="G6" s="449">
        <v>38687</v>
      </c>
      <c r="H6" s="449">
        <v>38718</v>
      </c>
      <c r="I6" s="449">
        <v>38749</v>
      </c>
      <c r="J6" s="449">
        <v>38777</v>
      </c>
      <c r="K6" s="449">
        <v>38808</v>
      </c>
      <c r="L6" s="449">
        <v>38838</v>
      </c>
      <c r="M6" s="449">
        <v>38869</v>
      </c>
      <c r="N6" s="449">
        <v>38899</v>
      </c>
      <c r="O6" s="449">
        <v>38930</v>
      </c>
      <c r="P6" s="449">
        <v>38961</v>
      </c>
      <c r="Q6" s="449">
        <v>38991</v>
      </c>
      <c r="R6" s="449">
        <v>39022</v>
      </c>
      <c r="S6" s="449">
        <v>39052</v>
      </c>
      <c r="T6" s="449">
        <v>39083</v>
      </c>
      <c r="U6" s="449">
        <v>39114</v>
      </c>
      <c r="V6" s="449">
        <v>39142</v>
      </c>
      <c r="W6" s="449">
        <v>39173</v>
      </c>
      <c r="X6" s="449">
        <v>39203</v>
      </c>
      <c r="Y6" s="449">
        <v>39234</v>
      </c>
      <c r="Z6" s="449">
        <v>39264</v>
      </c>
      <c r="AA6" s="449">
        <v>39295</v>
      </c>
      <c r="AB6" s="449">
        <v>39326</v>
      </c>
      <c r="AC6" s="449">
        <v>39356</v>
      </c>
      <c r="AD6" s="449">
        <v>39387</v>
      </c>
      <c r="AE6" s="449">
        <v>39417</v>
      </c>
      <c r="AF6" s="449">
        <v>39448</v>
      </c>
      <c r="AG6" s="449">
        <v>39479</v>
      </c>
      <c r="AH6" s="449">
        <v>39508</v>
      </c>
      <c r="AI6" s="449">
        <v>39539</v>
      </c>
      <c r="AJ6" s="449">
        <v>39569</v>
      </c>
      <c r="AK6" s="449">
        <v>39600</v>
      </c>
      <c r="AL6" s="449">
        <v>39630</v>
      </c>
      <c r="AM6" s="449">
        <v>39661</v>
      </c>
      <c r="AN6" s="449">
        <v>39692</v>
      </c>
      <c r="AO6" s="449">
        <v>39722</v>
      </c>
      <c r="AP6" s="449">
        <v>39753</v>
      </c>
      <c r="AQ6" s="449">
        <v>39783</v>
      </c>
      <c r="AR6" s="449">
        <v>39814</v>
      </c>
      <c r="AS6" s="449">
        <v>39845</v>
      </c>
      <c r="AT6" s="449">
        <v>39873</v>
      </c>
      <c r="AU6" s="449">
        <v>39904</v>
      </c>
      <c r="AV6" s="449">
        <v>39934</v>
      </c>
      <c r="AW6" s="449">
        <v>39965</v>
      </c>
      <c r="AX6" s="449">
        <v>39995</v>
      </c>
      <c r="AY6" s="449">
        <v>40026</v>
      </c>
      <c r="AZ6" s="449">
        <v>40057</v>
      </c>
      <c r="BA6" s="449">
        <v>40087</v>
      </c>
      <c r="BB6" s="449">
        <v>40118</v>
      </c>
      <c r="BC6" s="449">
        <v>40148</v>
      </c>
      <c r="BD6" s="449">
        <v>40179</v>
      </c>
      <c r="BE6" s="449">
        <v>40210</v>
      </c>
      <c r="BF6" s="449">
        <v>40238</v>
      </c>
      <c r="BG6" s="449">
        <v>40269</v>
      </c>
      <c r="BH6" s="449">
        <v>40299</v>
      </c>
      <c r="BI6" s="449">
        <v>40330</v>
      </c>
      <c r="BJ6" s="449">
        <v>40360</v>
      </c>
      <c r="BK6" s="449">
        <v>40391</v>
      </c>
      <c r="BL6" s="449">
        <v>40422</v>
      </c>
      <c r="BM6" s="449">
        <v>40452</v>
      </c>
      <c r="BN6" s="449">
        <v>40483</v>
      </c>
      <c r="BO6" s="449">
        <v>40513</v>
      </c>
      <c r="BP6" s="449">
        <v>40544</v>
      </c>
      <c r="BQ6" s="449">
        <v>40575</v>
      </c>
      <c r="BR6" s="449">
        <v>40603</v>
      </c>
      <c r="BS6" s="449">
        <v>40634</v>
      </c>
      <c r="BT6" s="449">
        <v>40664</v>
      </c>
      <c r="BU6" s="449">
        <v>40695</v>
      </c>
      <c r="BV6" s="449">
        <v>40725</v>
      </c>
      <c r="BW6" s="449">
        <v>40756</v>
      </c>
      <c r="BX6" s="449">
        <v>40787</v>
      </c>
      <c r="BY6" s="449">
        <v>40817</v>
      </c>
      <c r="BZ6" s="449">
        <v>40848</v>
      </c>
      <c r="CA6" s="449">
        <v>40878</v>
      </c>
      <c r="CB6" s="449">
        <v>40909</v>
      </c>
      <c r="CC6" s="449">
        <v>40940</v>
      </c>
      <c r="CD6" s="449">
        <v>40969</v>
      </c>
      <c r="CE6" s="449">
        <v>41000</v>
      </c>
      <c r="CF6" s="449">
        <v>41030</v>
      </c>
      <c r="CG6" s="449">
        <v>41061</v>
      </c>
      <c r="CH6" s="449">
        <v>41091</v>
      </c>
      <c r="CI6" s="449">
        <v>41122</v>
      </c>
      <c r="CJ6" s="449">
        <v>41153</v>
      </c>
      <c r="CK6" s="449">
        <v>41183</v>
      </c>
      <c r="CL6" s="449">
        <v>41214</v>
      </c>
      <c r="CM6" s="449">
        <v>41244</v>
      </c>
      <c r="CN6" s="449">
        <v>41275</v>
      </c>
      <c r="CO6" s="449">
        <v>41306</v>
      </c>
      <c r="CP6" s="449">
        <v>41334</v>
      </c>
      <c r="CQ6" s="449">
        <v>41365</v>
      </c>
      <c r="CR6" s="449">
        <v>41395</v>
      </c>
      <c r="CS6" s="449">
        <v>41426</v>
      </c>
      <c r="CT6" s="449">
        <v>41456</v>
      </c>
      <c r="CU6" s="449">
        <v>41487</v>
      </c>
      <c r="CV6" s="449">
        <v>41518</v>
      </c>
      <c r="CW6" s="449">
        <v>41548</v>
      </c>
      <c r="CX6" s="449">
        <v>41579</v>
      </c>
      <c r="CY6" s="449">
        <v>41609</v>
      </c>
      <c r="CZ6" s="449">
        <v>41640</v>
      </c>
      <c r="DA6" s="449">
        <v>41671</v>
      </c>
      <c r="DB6" s="449">
        <v>41699</v>
      </c>
      <c r="DC6" s="449">
        <v>41730</v>
      </c>
      <c r="DD6" s="449">
        <v>41760</v>
      </c>
      <c r="DE6" s="449">
        <v>41791</v>
      </c>
      <c r="DF6" s="449">
        <v>41821</v>
      </c>
      <c r="DG6" s="449">
        <v>41852</v>
      </c>
      <c r="DH6" s="449">
        <v>41883</v>
      </c>
      <c r="DI6" s="449">
        <v>41913</v>
      </c>
      <c r="DJ6" s="449">
        <v>41944</v>
      </c>
      <c r="DK6" s="449">
        <v>41974</v>
      </c>
      <c r="DL6" s="449">
        <v>42005</v>
      </c>
      <c r="DM6" s="449">
        <v>42036</v>
      </c>
      <c r="DN6" s="449">
        <v>42064</v>
      </c>
      <c r="DO6" s="449">
        <v>42095</v>
      </c>
      <c r="DP6" s="449">
        <v>42125</v>
      </c>
      <c r="DQ6" s="449">
        <v>42156</v>
      </c>
      <c r="DR6" s="449">
        <v>42186</v>
      </c>
      <c r="DS6" s="449">
        <v>42217</v>
      </c>
      <c r="DT6" s="449">
        <v>42248</v>
      </c>
      <c r="DU6" s="449">
        <v>42278</v>
      </c>
      <c r="DV6" s="449">
        <v>42309</v>
      </c>
      <c r="DW6" s="449">
        <v>42339</v>
      </c>
      <c r="DX6" s="449">
        <v>42370</v>
      </c>
      <c r="DY6" s="449">
        <v>42401</v>
      </c>
      <c r="DZ6" s="449">
        <v>42430</v>
      </c>
      <c r="EA6" s="449">
        <v>42461</v>
      </c>
      <c r="EB6" s="449">
        <v>42491</v>
      </c>
      <c r="EC6" s="449">
        <v>42522</v>
      </c>
      <c r="ED6" s="449">
        <v>42552</v>
      </c>
      <c r="EE6" s="449">
        <v>42583</v>
      </c>
      <c r="EF6" s="449">
        <v>42614</v>
      </c>
      <c r="EG6" s="449">
        <v>42644</v>
      </c>
      <c r="EH6" s="449">
        <v>42675</v>
      </c>
      <c r="EI6" s="449">
        <v>42705</v>
      </c>
      <c r="EJ6" s="449">
        <v>42736</v>
      </c>
      <c r="EK6" s="449">
        <v>42767</v>
      </c>
      <c r="EL6" s="449">
        <v>42795</v>
      </c>
      <c r="EM6" s="449">
        <v>42826</v>
      </c>
      <c r="EN6" s="449">
        <v>42856</v>
      </c>
      <c r="EO6" s="449">
        <v>42887</v>
      </c>
      <c r="EP6" s="449">
        <v>42917</v>
      </c>
      <c r="EQ6" s="449">
        <v>42948</v>
      </c>
      <c r="ER6" s="449">
        <v>42979</v>
      </c>
      <c r="ES6" s="449">
        <v>43009</v>
      </c>
      <c r="ET6" s="449">
        <v>43040</v>
      </c>
      <c r="EU6" s="449">
        <v>43070</v>
      </c>
      <c r="EV6" s="449">
        <v>43101</v>
      </c>
      <c r="EW6" s="449">
        <v>43132</v>
      </c>
      <c r="EX6" s="449">
        <v>43160</v>
      </c>
      <c r="EY6" s="449">
        <v>43191</v>
      </c>
      <c r="EZ6" s="449">
        <v>43221</v>
      </c>
      <c r="FA6" s="449">
        <v>43252</v>
      </c>
      <c r="FB6" s="449">
        <v>43282</v>
      </c>
      <c r="FC6" s="449">
        <v>43313</v>
      </c>
      <c r="FD6" s="449">
        <v>43344</v>
      </c>
      <c r="FE6" s="449">
        <v>43374</v>
      </c>
      <c r="FF6" s="449">
        <v>43405</v>
      </c>
      <c r="FG6" s="449">
        <v>43435</v>
      </c>
      <c r="FH6" s="449">
        <v>43466</v>
      </c>
      <c r="FI6" s="449">
        <v>43497</v>
      </c>
      <c r="FJ6" s="449">
        <v>43525</v>
      </c>
      <c r="FK6" s="449">
        <v>43556</v>
      </c>
      <c r="FL6" s="449">
        <v>43586</v>
      </c>
      <c r="FM6" s="449">
        <v>43617</v>
      </c>
      <c r="FN6" s="449">
        <v>43647</v>
      </c>
      <c r="FO6" s="449">
        <v>43678</v>
      </c>
      <c r="FP6" s="449">
        <v>43709</v>
      </c>
      <c r="FQ6" s="449">
        <v>43739</v>
      </c>
      <c r="FR6" s="449">
        <v>43770</v>
      </c>
      <c r="FS6" s="449">
        <v>43800</v>
      </c>
      <c r="FT6" s="449">
        <v>43831</v>
      </c>
      <c r="FU6" s="449">
        <v>43862</v>
      </c>
      <c r="FV6" s="449">
        <v>43891</v>
      </c>
      <c r="FW6" s="449">
        <v>43922</v>
      </c>
      <c r="FX6" s="449">
        <v>43952</v>
      </c>
      <c r="FY6" s="449">
        <v>43983</v>
      </c>
      <c r="FZ6" s="449">
        <v>44013</v>
      </c>
      <c r="GA6" s="449">
        <v>44044</v>
      </c>
      <c r="GB6" s="449">
        <v>44075</v>
      </c>
      <c r="GC6" s="449">
        <v>44105</v>
      </c>
      <c r="GD6" s="449">
        <v>44136</v>
      </c>
      <c r="GE6" s="449">
        <v>44166</v>
      </c>
      <c r="GF6" s="449">
        <v>44197</v>
      </c>
      <c r="GG6" s="449">
        <v>44228</v>
      </c>
      <c r="GH6" s="449">
        <v>44256</v>
      </c>
      <c r="GI6" s="449">
        <v>44287</v>
      </c>
      <c r="GJ6" s="449">
        <v>44317</v>
      </c>
      <c r="GK6" s="449">
        <v>44348</v>
      </c>
      <c r="GL6" s="449">
        <v>44378</v>
      </c>
      <c r="GM6" s="449">
        <v>44409</v>
      </c>
      <c r="GN6" s="449">
        <v>44440</v>
      </c>
      <c r="GO6" s="449">
        <v>44470</v>
      </c>
      <c r="GP6" s="449">
        <v>44501</v>
      </c>
      <c r="GQ6" s="449">
        <v>44531</v>
      </c>
      <c r="GR6" s="449">
        <v>44562</v>
      </c>
      <c r="GS6" s="449">
        <v>44593</v>
      </c>
      <c r="GT6" s="449">
        <v>44621</v>
      </c>
      <c r="GU6" s="449">
        <v>44652</v>
      </c>
      <c r="GV6" s="449">
        <v>44682</v>
      </c>
      <c r="GW6" s="449">
        <v>44713</v>
      </c>
      <c r="GX6" s="449">
        <v>44743</v>
      </c>
      <c r="GY6" s="449">
        <v>44774</v>
      </c>
      <c r="GZ6" s="449">
        <v>44805</v>
      </c>
      <c r="HA6" s="449">
        <v>44835</v>
      </c>
      <c r="HB6" s="449">
        <v>44866</v>
      </c>
      <c r="HC6" s="449">
        <v>44896</v>
      </c>
      <c r="HD6" s="449">
        <v>44927</v>
      </c>
      <c r="HE6" s="449">
        <v>44958</v>
      </c>
      <c r="HF6" s="449">
        <v>44986</v>
      </c>
      <c r="HG6" s="449">
        <v>45017</v>
      </c>
      <c r="HH6" s="449">
        <v>45047</v>
      </c>
      <c r="HI6" s="449">
        <v>45078</v>
      </c>
      <c r="HJ6" s="449">
        <v>45108</v>
      </c>
      <c r="HK6" s="449">
        <v>45139</v>
      </c>
      <c r="HL6" s="449">
        <v>45170</v>
      </c>
      <c r="HM6" s="449">
        <v>45200</v>
      </c>
      <c r="HN6" s="449">
        <v>45231</v>
      </c>
      <c r="HO6" s="449">
        <v>45261</v>
      </c>
      <c r="HP6" s="449">
        <v>45292</v>
      </c>
      <c r="HQ6" s="449">
        <v>45323</v>
      </c>
      <c r="HR6" s="449">
        <v>45352</v>
      </c>
      <c r="HS6" s="449">
        <v>45383</v>
      </c>
      <c r="HT6" s="449">
        <v>45413</v>
      </c>
      <c r="HU6" s="449">
        <v>45444</v>
      </c>
      <c r="HV6" s="449">
        <v>45474</v>
      </c>
      <c r="HW6" s="449">
        <v>45505</v>
      </c>
      <c r="HX6" s="449">
        <v>45536</v>
      </c>
      <c r="HY6" s="449">
        <v>45566</v>
      </c>
      <c r="HZ6" s="449">
        <v>45597</v>
      </c>
      <c r="IA6" s="449">
        <v>45627</v>
      </c>
      <c r="IB6" s="449">
        <v>45658</v>
      </c>
      <c r="IC6" s="449">
        <v>45689</v>
      </c>
      <c r="ID6" s="449">
        <v>45717</v>
      </c>
      <c r="IE6" s="449">
        <v>45748</v>
      </c>
      <c r="IF6" s="449">
        <v>45778</v>
      </c>
      <c r="IG6" s="449">
        <v>45809</v>
      </c>
      <c r="IH6" s="449">
        <v>45839</v>
      </c>
      <c r="II6" s="449">
        <v>45870</v>
      </c>
      <c r="IJ6" s="449">
        <v>45901</v>
      </c>
      <c r="IK6" s="449">
        <v>45931</v>
      </c>
    </row>
    <row r="7" spans="1:245" s="102" customFormat="1" ht="11.25">
      <c r="A7" s="314" t="s">
        <v>433</v>
      </c>
      <c r="B7" s="450">
        <v>103.8333333333333</v>
      </c>
      <c r="C7" s="450">
        <v>106.0277777777778</v>
      </c>
      <c r="D7" s="450">
        <v>105.1213636363636</v>
      </c>
      <c r="E7" s="450">
        <v>105.0461904761905</v>
      </c>
      <c r="F7" s="450">
        <v>105.58380952380951</v>
      </c>
      <c r="G7" s="450">
        <v>103.5028571428571</v>
      </c>
      <c r="H7" s="450">
        <v>102.8486363636364</v>
      </c>
      <c r="I7" s="450">
        <v>104.1865</v>
      </c>
      <c r="J7" s="450">
        <v>102.8152173913043</v>
      </c>
      <c r="K7" s="450">
        <v>103.3794736842105</v>
      </c>
      <c r="L7" s="450">
        <v>108.0245</v>
      </c>
      <c r="M7" s="450">
        <v>104.792380952381</v>
      </c>
      <c r="N7" s="450">
        <v>115.654</v>
      </c>
      <c r="O7" s="450">
        <v>125.1521739130435</v>
      </c>
      <c r="P7" s="450">
        <v>137.69666666666669</v>
      </c>
      <c r="Q7" s="450">
        <v>154.34090909090909</v>
      </c>
      <c r="R7" s="450">
        <v>152.0952380952381</v>
      </c>
      <c r="S7" s="450">
        <v>144.05000000000001</v>
      </c>
      <c r="T7" s="450">
        <v>143.77272727272731</v>
      </c>
      <c r="U7" s="450">
        <v>142.69999999999999</v>
      </c>
      <c r="V7" s="450">
        <v>145.09090909090909</v>
      </c>
      <c r="W7" s="450">
        <v>149.55000000000001</v>
      </c>
      <c r="X7" s="450">
        <v>147.04761904761901</v>
      </c>
      <c r="Y7" s="450">
        <v>162.76190476190479</v>
      </c>
      <c r="Z7" s="450">
        <v>196.57499999999999</v>
      </c>
      <c r="AA7" s="450">
        <v>236.68181818181819</v>
      </c>
      <c r="AB7" s="450">
        <v>273.95</v>
      </c>
      <c r="AC7" s="450">
        <v>249.86956521739131</v>
      </c>
      <c r="AD7" s="450">
        <v>230.73809523809521</v>
      </c>
      <c r="AE7" s="450">
        <v>254.15</v>
      </c>
      <c r="AF7" s="450">
        <v>249.2608695652174</v>
      </c>
      <c r="AG7" s="450">
        <v>270.6904761904762</v>
      </c>
      <c r="AH7" s="450">
        <v>276.45</v>
      </c>
      <c r="AI7" s="450">
        <v>220.90909090909091</v>
      </c>
      <c r="AJ7" s="450">
        <v>194.85</v>
      </c>
      <c r="AK7" s="450">
        <v>195.33333333333329</v>
      </c>
      <c r="AL7" s="450">
        <v>190.9545454545455</v>
      </c>
      <c r="AM7" s="450">
        <v>191.2</v>
      </c>
      <c r="AN7" s="450">
        <v>171.22727272727269</v>
      </c>
      <c r="AO7" s="450">
        <v>145.14130434782609</v>
      </c>
      <c r="AP7" s="450">
        <v>133.625</v>
      </c>
      <c r="AQ7" s="450">
        <v>122.40625</v>
      </c>
      <c r="AR7" s="450">
        <v>139.96250000000001</v>
      </c>
      <c r="AS7" s="450">
        <v>136.75</v>
      </c>
      <c r="AT7" s="450">
        <v>127.4431818181818</v>
      </c>
      <c r="AU7" s="450">
        <v>128.83333333333329</v>
      </c>
      <c r="AV7" s="450">
        <v>136.5588235294118</v>
      </c>
      <c r="AW7" s="450">
        <v>129.92857142857139</v>
      </c>
      <c r="AX7" s="450">
        <v>132.2608695652174</v>
      </c>
      <c r="AY7" s="450">
        <v>121.61904761904761</v>
      </c>
      <c r="AZ7" s="450">
        <v>115.59090909090909</v>
      </c>
      <c r="BA7" s="450">
        <v>121.15909090909091</v>
      </c>
      <c r="BB7" s="450">
        <v>122.61904761904761</v>
      </c>
      <c r="BC7" s="450">
        <v>120.96875</v>
      </c>
      <c r="BD7" s="450">
        <v>117.3125</v>
      </c>
      <c r="BE7" s="450">
        <v>113.22499999999999</v>
      </c>
      <c r="BF7" s="450">
        <v>110.5217391304348</v>
      </c>
      <c r="BG7" s="450">
        <v>116.9285714285714</v>
      </c>
      <c r="BH7" s="450">
        <v>123.06578947368421</v>
      </c>
      <c r="BI7" s="450">
        <v>128.10227272727269</v>
      </c>
      <c r="BJ7" s="450">
        <v>164.52380952380949</v>
      </c>
      <c r="BK7" s="450">
        <v>214.81818181818181</v>
      </c>
      <c r="BL7" s="450">
        <v>225.68181818181819</v>
      </c>
      <c r="BM7" s="450">
        <v>210.0952380952381</v>
      </c>
      <c r="BN7" s="450">
        <v>215.67500000000001</v>
      </c>
      <c r="BO7" s="450">
        <v>234.5</v>
      </c>
      <c r="BP7" s="450">
        <v>253.71428571428569</v>
      </c>
      <c r="BQ7" s="450">
        <v>259.57499999999999</v>
      </c>
      <c r="BR7" s="450">
        <v>231.60869565217391</v>
      </c>
      <c r="BS7" s="450">
        <v>239.8</v>
      </c>
      <c r="BT7" s="450">
        <v>237.59090909090909</v>
      </c>
      <c r="BU7" s="450">
        <v>214.57499999999999</v>
      </c>
      <c r="BV7" s="450">
        <v>196.21428571428569</v>
      </c>
      <c r="BW7" s="450">
        <v>200.9545454545455</v>
      </c>
      <c r="BX7" s="450">
        <v>201.09090909090909</v>
      </c>
      <c r="BY7" s="450">
        <v>185.35714285714289</v>
      </c>
      <c r="BZ7" s="450">
        <v>182.8095238095238</v>
      </c>
      <c r="CA7" s="450">
        <v>177</v>
      </c>
      <c r="CB7" s="450">
        <v>197</v>
      </c>
      <c r="CC7" s="450">
        <v>204.5</v>
      </c>
      <c r="CD7" s="450">
        <v>207.47727272727269</v>
      </c>
      <c r="CE7" s="450">
        <v>206.34210526315789</v>
      </c>
      <c r="CF7" s="450">
        <v>208.23684210526321</v>
      </c>
      <c r="CG7" s="450">
        <v>212.21428571428569</v>
      </c>
      <c r="CH7" s="450">
        <v>254.2045454545455</v>
      </c>
      <c r="CI7" s="450">
        <v>260.63636363636363</v>
      </c>
      <c r="CJ7" s="450">
        <v>260.8</v>
      </c>
      <c r="CK7" s="450">
        <v>258.6521739130435</v>
      </c>
      <c r="CL7" s="450">
        <v>267.02499999999998</v>
      </c>
      <c r="CM7" s="450">
        <v>258.73333333333329</v>
      </c>
      <c r="CN7" s="450">
        <v>246.84210526315789</v>
      </c>
      <c r="CO7" s="450">
        <v>239.5</v>
      </c>
      <c r="CP7" s="450">
        <v>235.8</v>
      </c>
      <c r="CQ7" s="450">
        <v>238.33333333333329</v>
      </c>
      <c r="CR7" s="450">
        <v>228.7777777777778</v>
      </c>
      <c r="CS7" s="450">
        <v>204.47499999999999</v>
      </c>
      <c r="CT7" s="450">
        <v>191.2352941176471</v>
      </c>
      <c r="CU7" s="450">
        <v>183.125</v>
      </c>
      <c r="CV7" s="450">
        <v>184.76190476190479</v>
      </c>
      <c r="CW7" s="450">
        <v>194.6904761904762</v>
      </c>
      <c r="CX7" s="450">
        <v>199.92105263157899</v>
      </c>
      <c r="CY7" s="450">
        <v>203.1</v>
      </c>
      <c r="CZ7" s="450">
        <v>191.65789473684211</v>
      </c>
      <c r="DA7" s="450">
        <v>189.52500000000001</v>
      </c>
      <c r="DB7" s="450">
        <v>202.3095238095238</v>
      </c>
      <c r="DC7" s="450">
        <v>201.6</v>
      </c>
      <c r="DD7" s="450">
        <v>189.31578947368419</v>
      </c>
      <c r="DE7" s="450">
        <v>180.35</v>
      </c>
      <c r="DF7" s="450">
        <v>177.68181818181819</v>
      </c>
      <c r="DG7" s="450">
        <v>173.65</v>
      </c>
      <c r="DH7" s="450">
        <v>163</v>
      </c>
      <c r="DI7" s="450">
        <v>164.36956521739131</v>
      </c>
      <c r="DJ7" s="450">
        <v>174</v>
      </c>
      <c r="DK7" s="450">
        <v>185.6</v>
      </c>
      <c r="DL7" s="450">
        <v>190.625</v>
      </c>
      <c r="DM7" s="450">
        <v>178.95</v>
      </c>
      <c r="DN7" s="450">
        <v>178.27272727272731</v>
      </c>
      <c r="DO7" s="450">
        <v>171.95</v>
      </c>
      <c r="DP7" s="450">
        <v>152.25</v>
      </c>
      <c r="DQ7" s="450">
        <v>167.92500000000001</v>
      </c>
      <c r="DR7" s="450">
        <v>178.13266666666669</v>
      </c>
      <c r="DS7" s="450">
        <v>161.5277777777778</v>
      </c>
      <c r="DT7" s="450">
        <v>153.1363636363636</v>
      </c>
      <c r="DU7" s="450">
        <v>164.40909090909091</v>
      </c>
      <c r="DV7" s="450">
        <v>178.51</v>
      </c>
      <c r="DW7" s="450">
        <v>163.71428571428569</v>
      </c>
      <c r="DX7" s="450">
        <v>152.35</v>
      </c>
      <c r="DY7" s="450">
        <v>142.61904761904759</v>
      </c>
      <c r="DZ7" s="450">
        <v>138.65909090909091</v>
      </c>
      <c r="EA7" s="450">
        <v>138.9047619047619</v>
      </c>
      <c r="EB7" s="450">
        <v>142.07499999999999</v>
      </c>
      <c r="EC7" s="450">
        <v>149.57142857142861</v>
      </c>
      <c r="ED7" s="450">
        <v>159.9736842105263</v>
      </c>
      <c r="EE7" s="450">
        <v>162.19318181818181</v>
      </c>
      <c r="EF7" s="450">
        <v>157.8863636363636</v>
      </c>
      <c r="EG7" s="450">
        <v>161.33333333333329</v>
      </c>
      <c r="EH7" s="450">
        <v>165.42500000000001</v>
      </c>
      <c r="EI7" s="450">
        <v>162.875</v>
      </c>
      <c r="EJ7" s="450">
        <v>168.5952380952381</v>
      </c>
      <c r="EK7" s="450">
        <v>169.22499999999999</v>
      </c>
      <c r="EL7" s="450">
        <v>165.97826086956519</v>
      </c>
      <c r="EM7" s="450">
        <v>157.79411764705881</v>
      </c>
      <c r="EN7" s="450">
        <v>155.60526315789471</v>
      </c>
      <c r="EO7" s="450">
        <v>156.80000000000001</v>
      </c>
      <c r="EP7" s="450">
        <v>166.8</v>
      </c>
      <c r="EQ7" s="450">
        <v>155.88095238095241</v>
      </c>
      <c r="ER7" s="450">
        <v>154.38095238095241</v>
      </c>
      <c r="ES7" s="450">
        <v>156.55000000000001</v>
      </c>
      <c r="ET7" s="450">
        <v>155.08809523809521</v>
      </c>
      <c r="EU7" s="450">
        <v>153.234375</v>
      </c>
      <c r="EV7" s="450">
        <v>151.09090909090909</v>
      </c>
      <c r="EW7" s="450">
        <v>154.25</v>
      </c>
      <c r="EX7" s="450">
        <v>155.57142857142861</v>
      </c>
      <c r="EY7" s="450">
        <v>157.875</v>
      </c>
      <c r="EZ7" s="450">
        <v>161.55000000000001</v>
      </c>
      <c r="FA7" s="450">
        <v>167.32499999999999</v>
      </c>
      <c r="FB7" s="450">
        <v>189.5113636363636</v>
      </c>
      <c r="FC7" s="450">
        <v>208.35227272727269</v>
      </c>
      <c r="FD7" s="450">
        <v>198.58850000000001</v>
      </c>
      <c r="FE7" s="450">
        <v>198.3095238095238</v>
      </c>
      <c r="FF7" s="450">
        <v>197.53571428571431</v>
      </c>
      <c r="FG7" s="450">
        <v>200.18333333333331</v>
      </c>
      <c r="FH7" s="450">
        <v>200.46136363636359</v>
      </c>
      <c r="FI7" s="450">
        <v>192.36250000000001</v>
      </c>
      <c r="FJ7" s="450">
        <v>181.60714285714289</v>
      </c>
      <c r="FK7" s="450">
        <v>180.625</v>
      </c>
      <c r="FL7" s="450">
        <v>175.4473684210526</v>
      </c>
      <c r="FM7" s="450">
        <v>177.13157894736841</v>
      </c>
      <c r="FN7" s="450">
        <v>170.2386363636364</v>
      </c>
      <c r="FO7" s="450">
        <v>163.91428571428571</v>
      </c>
      <c r="FP7" s="450">
        <v>161.9785714285714</v>
      </c>
      <c r="FQ7" s="450">
        <v>172.31869565217389</v>
      </c>
      <c r="FR7" s="450">
        <v>175.51263157894741</v>
      </c>
      <c r="FS7" s="450">
        <v>179.68333333333331</v>
      </c>
      <c r="FT7" s="450">
        <v>189.01</v>
      </c>
      <c r="FU7" s="450">
        <v>187.625</v>
      </c>
      <c r="FV7" s="450">
        <v>181.20090909090911</v>
      </c>
      <c r="FW7" s="450">
        <v>192.11523809523811</v>
      </c>
      <c r="FX7" s="450">
        <v>187.98</v>
      </c>
      <c r="FY7" s="450">
        <v>177.68210526315789</v>
      </c>
      <c r="FZ7" s="450">
        <v>184.67565217391305</v>
      </c>
      <c r="GA7" s="450">
        <v>181.53476190476192</v>
      </c>
      <c r="GB7" s="450">
        <v>188.405</v>
      </c>
      <c r="GC7" s="450">
        <v>201.03500000000003</v>
      </c>
      <c r="GD7" s="450">
        <v>207.58249999999998</v>
      </c>
      <c r="GE7" s="450">
        <v>205.28</v>
      </c>
      <c r="GF7" s="450">
        <v>224.39499999999998</v>
      </c>
      <c r="GG7" s="450">
        <v>226.18949999999995</v>
      </c>
      <c r="GH7" s="450">
        <v>220.78739130434781</v>
      </c>
      <c r="GI7" s="450">
        <v>216.01190476190476</v>
      </c>
      <c r="GJ7" s="450">
        <v>225.14444444444447</v>
      </c>
      <c r="GK7" s="450">
        <v>209.02681818181819</v>
      </c>
      <c r="GL7" s="450">
        <v>207.88333333333335</v>
      </c>
      <c r="GM7" s="450">
        <v>243.72363636363636</v>
      </c>
      <c r="GN7" s="450">
        <v>248.46136363636367</v>
      </c>
      <c r="GO7" s="450">
        <v>270.04047619047623</v>
      </c>
      <c r="GP7" s="450">
        <v>291.72750000000002</v>
      </c>
      <c r="GQ7" s="450">
        <v>280.73846153846154</v>
      </c>
      <c r="GR7" s="450">
        <v>271.10857142857139</v>
      </c>
      <c r="GS7" s="450">
        <v>270.84550000000002</v>
      </c>
      <c r="GT7" s="450">
        <v>378.84565217391309</v>
      </c>
      <c r="GU7" s="450">
        <v>386.50842105263155</v>
      </c>
      <c r="GV7" s="450">
        <v>402.48714285714294</v>
      </c>
      <c r="GW7" s="450">
        <v>382.88166666500001</v>
      </c>
      <c r="GX7" s="450">
        <v>345.62399999999997</v>
      </c>
      <c r="GY7" s="450">
        <v>330.31681818181818</v>
      </c>
      <c r="GZ7" s="450">
        <v>333.70300000000003</v>
      </c>
      <c r="HA7" s="450">
        <v>344.16300000000001</v>
      </c>
      <c r="HB7" s="450">
        <v>325.29000000000008</v>
      </c>
      <c r="HC7" s="450">
        <v>304.89470588235292</v>
      </c>
      <c r="HD7" s="450">
        <v>291.34117647058832</v>
      </c>
      <c r="HE7" s="450">
        <v>283.88849999999996</v>
      </c>
      <c r="HF7" s="450">
        <v>259.35749999999996</v>
      </c>
      <c r="HG7" s="450">
        <v>241.60333333333335</v>
      </c>
      <c r="HH7" s="450">
        <v>221.85277777777776</v>
      </c>
      <c r="HI7" s="450">
        <v>230.72500000000002</v>
      </c>
      <c r="HJ7" s="450">
        <v>234.72300000000001</v>
      </c>
      <c r="HK7" s="450">
        <v>227.42105263157896</v>
      </c>
      <c r="HL7" s="450">
        <v>227.70714285714288</v>
      </c>
      <c r="HM7" s="450">
        <v>229.88941176470587</v>
      </c>
      <c r="HN7" s="450">
        <v>221.76315789473685</v>
      </c>
      <c r="HO7" s="450">
        <v>218.34230769230771</v>
      </c>
      <c r="HP7" s="450">
        <v>211.66428571428574</v>
      </c>
      <c r="HQ7" s="450">
        <v>198.59842105263158</v>
      </c>
      <c r="HR7" s="450">
        <v>183.01307692307694</v>
      </c>
      <c r="HS7" s="450">
        <v>194.59857142857146</v>
      </c>
      <c r="HT7" s="450">
        <v>226.39210526315787</v>
      </c>
      <c r="HU7" s="450">
        <v>230.27399999999997</v>
      </c>
      <c r="HV7" s="450">
        <v>219.18181818181819</v>
      </c>
      <c r="HW7" s="450">
        <v>208.43000000000004</v>
      </c>
      <c r="HX7" s="450">
        <v>214.64380952380955</v>
      </c>
      <c r="HY7" s="461">
        <v>223.77500000000001</v>
      </c>
      <c r="HZ7" s="830">
        <v>217.42500000000001</v>
      </c>
      <c r="IA7" s="830">
        <v>225.55</v>
      </c>
      <c r="IB7" s="830">
        <v>224.35888888888891</v>
      </c>
      <c r="IC7" s="830">
        <v>224.84299999999993</v>
      </c>
      <c r="ID7" s="830">
        <v>215.52500000000003</v>
      </c>
      <c r="IE7" s="830">
        <v>206.25078947368422</v>
      </c>
      <c r="IF7" s="830">
        <v>192.38444444444445</v>
      </c>
      <c r="IG7" s="830">
        <v>194.76444444444445</v>
      </c>
      <c r="IH7" s="830">
        <v>196.45857142857147</v>
      </c>
      <c r="II7" s="830">
        <v>195.28947368421052</v>
      </c>
      <c r="IJ7" s="830">
        <v>188.23204545454544</v>
      </c>
      <c r="IK7" s="830">
        <v>187.24250000000001</v>
      </c>
    </row>
    <row r="8" spans="1:245" s="102" customFormat="1" ht="11.25">
      <c r="A8" s="314" t="s">
        <v>434</v>
      </c>
      <c r="B8" s="450">
        <v>106</v>
      </c>
      <c r="C8" s="450">
        <v>106.6</v>
      </c>
      <c r="D8" s="450">
        <v>104.875</v>
      </c>
      <c r="E8" s="450">
        <v>105.375</v>
      </c>
      <c r="F8" s="450">
        <v>105.9</v>
      </c>
      <c r="G8" s="450">
        <v>105.0833333333333</v>
      </c>
      <c r="H8" s="450">
        <v>103.3125</v>
      </c>
      <c r="I8" s="450">
        <v>102.75</v>
      </c>
      <c r="J8" s="450">
        <v>100.4</v>
      </c>
      <c r="K8" s="450">
        <v>95.125</v>
      </c>
      <c r="L8" s="450">
        <v>94.75</v>
      </c>
      <c r="M8" s="450">
        <v>93</v>
      </c>
      <c r="N8" s="450">
        <v>100.375</v>
      </c>
      <c r="O8" s="450">
        <v>107.45</v>
      </c>
      <c r="P8" s="450">
        <v>120.375</v>
      </c>
      <c r="Q8" s="450">
        <v>133.375</v>
      </c>
      <c r="R8" s="450">
        <v>144.30000000000001</v>
      </c>
      <c r="S8" s="450">
        <v>142</v>
      </c>
      <c r="T8" s="450">
        <v>143.5</v>
      </c>
      <c r="U8" s="450">
        <v>136.5</v>
      </c>
      <c r="V8" s="450">
        <v>131.25</v>
      </c>
      <c r="W8" s="450">
        <v>132.5</v>
      </c>
      <c r="X8" s="450">
        <v>134.4375</v>
      </c>
      <c r="Y8" s="450">
        <v>162.23809523809521</v>
      </c>
      <c r="Z8" s="450">
        <v>184.31578947368419</v>
      </c>
      <c r="AA8" s="450">
        <v>210.18181818181819</v>
      </c>
      <c r="AB8" s="450">
        <v>256.95</v>
      </c>
      <c r="AC8" s="450">
        <v>242.60869565217391</v>
      </c>
      <c r="AD8" s="450">
        <v>219.23809523809521</v>
      </c>
      <c r="AE8" s="450">
        <v>231.7</v>
      </c>
      <c r="AF8" s="450">
        <v>220.40909090909091</v>
      </c>
      <c r="AG8" s="450">
        <v>201.47619047619051</v>
      </c>
      <c r="AH8" s="450">
        <v>203.45</v>
      </c>
      <c r="AI8" s="450">
        <v>182.72727272727269</v>
      </c>
      <c r="AJ8" s="450">
        <v>173.45</v>
      </c>
      <c r="AK8" s="450">
        <v>168.76190476190479</v>
      </c>
      <c r="AL8" s="450">
        <v>162.6363636363636</v>
      </c>
      <c r="AM8" s="450">
        <v>162.32499999999999</v>
      </c>
      <c r="AN8" s="450">
        <v>148.3863636363636</v>
      </c>
      <c r="AO8" s="450">
        <v>127.6521739130435</v>
      </c>
      <c r="AP8" s="450">
        <v>110.175</v>
      </c>
      <c r="AQ8" s="450">
        <v>102.75</v>
      </c>
      <c r="AR8" s="450">
        <v>110.2</v>
      </c>
      <c r="AS8" s="450">
        <v>109.65</v>
      </c>
      <c r="AT8" s="450">
        <v>101.09090909090909</v>
      </c>
      <c r="AU8" s="450">
        <v>98.285714285714292</v>
      </c>
      <c r="AV8" s="450">
        <v>106.8235294117647</v>
      </c>
      <c r="AW8" s="450">
        <v>104.6666666666667</v>
      </c>
      <c r="AX8" s="450">
        <v>101.65909090909091</v>
      </c>
      <c r="AY8" s="450">
        <v>98.404761904761898</v>
      </c>
      <c r="AZ8" s="450">
        <v>94.5</v>
      </c>
      <c r="BA8" s="450">
        <v>96.590909090909093</v>
      </c>
      <c r="BB8" s="450">
        <v>98.30952380952381</v>
      </c>
      <c r="BC8" s="450">
        <v>97.25</v>
      </c>
      <c r="BD8" s="450">
        <v>95.8</v>
      </c>
      <c r="BE8" s="450">
        <v>92.325000000000003</v>
      </c>
      <c r="BF8" s="450">
        <v>90.217391304347828</v>
      </c>
      <c r="BG8" s="450">
        <v>94.047619047619051</v>
      </c>
      <c r="BH8" s="450">
        <v>96.10526315789474</v>
      </c>
      <c r="BI8" s="450">
        <v>96.5</v>
      </c>
      <c r="BJ8" s="450">
        <v>128.1904761904762</v>
      </c>
      <c r="BK8" s="450">
        <v>190.22727272727269</v>
      </c>
      <c r="BL8" s="450">
        <v>189.18181818181819</v>
      </c>
      <c r="BM8" s="450">
        <v>181.52380952380949</v>
      </c>
      <c r="BN8" s="450">
        <v>182.5</v>
      </c>
      <c r="BO8" s="450">
        <v>197.52941176470591</v>
      </c>
      <c r="BP8" s="450">
        <v>212.57142857142861</v>
      </c>
      <c r="BQ8" s="450">
        <v>205.5</v>
      </c>
      <c r="BR8" s="450">
        <v>182.9130434782609</v>
      </c>
      <c r="BS8" s="450">
        <v>178.6</v>
      </c>
      <c r="BT8" s="450">
        <v>183.35590909090911</v>
      </c>
      <c r="BU8" s="450">
        <v>186.7</v>
      </c>
      <c r="BV8" s="450">
        <v>185.47619047619051</v>
      </c>
      <c r="BW8" s="450">
        <v>195.2045454545455</v>
      </c>
      <c r="BX8" s="450">
        <v>197.09090909090909</v>
      </c>
      <c r="BY8" s="450">
        <v>187.83333333333329</v>
      </c>
      <c r="BZ8" s="450">
        <v>182.95</v>
      </c>
      <c r="CA8" s="450">
        <v>176.58333333333329</v>
      </c>
      <c r="CB8" s="450">
        <v>196.14285714285711</v>
      </c>
      <c r="CC8" s="450">
        <v>198.5</v>
      </c>
      <c r="CD8" s="450">
        <v>198.8636363636364</v>
      </c>
      <c r="CE8" s="450">
        <v>201</v>
      </c>
      <c r="CF8" s="450">
        <v>200.47058823529409</v>
      </c>
      <c r="CG8" s="450">
        <v>200.4047619047619</v>
      </c>
      <c r="CH8" s="450">
        <v>235.77272727272731</v>
      </c>
      <c r="CI8" s="450">
        <v>235.3636363636364</v>
      </c>
      <c r="CJ8" s="450">
        <v>237.4</v>
      </c>
      <c r="CK8" s="450">
        <v>234.39130434782609</v>
      </c>
      <c r="CL8" s="450">
        <v>240.55</v>
      </c>
      <c r="CM8" s="450">
        <v>231</v>
      </c>
      <c r="CN8" s="450">
        <v>222.78947368421049</v>
      </c>
      <c r="CO8" s="450">
        <v>215.3</v>
      </c>
      <c r="CP8" s="450">
        <v>209.3</v>
      </c>
      <c r="CQ8" s="450">
        <v>207.57142857142861</v>
      </c>
      <c r="CR8" s="450">
        <v>193.9</v>
      </c>
      <c r="CS8" s="450">
        <v>183.55</v>
      </c>
      <c r="CT8" s="450">
        <v>177.4130434782609</v>
      </c>
      <c r="CU8" s="450">
        <v>173.85</v>
      </c>
      <c r="CV8" s="450">
        <v>175.38095238095241</v>
      </c>
      <c r="CW8" s="450">
        <v>178.04761904761901</v>
      </c>
      <c r="CX8" s="450">
        <v>177.0526315789474</v>
      </c>
      <c r="CY8" s="450">
        <v>176.5333333333333</v>
      </c>
      <c r="CZ8" s="450">
        <v>167</v>
      </c>
      <c r="DA8" s="450">
        <v>166.55</v>
      </c>
      <c r="DB8" s="450">
        <v>173.78571428571431</v>
      </c>
      <c r="DC8" s="450">
        <v>168.25</v>
      </c>
      <c r="DD8" s="450">
        <v>157.4736842105263</v>
      </c>
      <c r="DE8" s="450">
        <v>156.55000000000001</v>
      </c>
      <c r="DF8" s="450">
        <v>150.77272727272731</v>
      </c>
      <c r="DG8" s="450">
        <v>149.05000000000001</v>
      </c>
      <c r="DH8" s="450">
        <v>144.43181818181819</v>
      </c>
      <c r="DI8" s="450">
        <v>154.21739130434781</v>
      </c>
      <c r="DJ8" s="450">
        <v>163.5</v>
      </c>
      <c r="DK8" s="450">
        <v>170.9</v>
      </c>
      <c r="DL8" s="450">
        <v>174.9</v>
      </c>
      <c r="DM8" s="450">
        <v>171.3</v>
      </c>
      <c r="DN8" s="450">
        <v>172.59090909090909</v>
      </c>
      <c r="DO8" s="450">
        <v>171.52500000000001</v>
      </c>
      <c r="DP8" s="450">
        <v>162.4666666666667</v>
      </c>
      <c r="DQ8" s="450">
        <v>171.21428571428569</v>
      </c>
      <c r="DR8" s="450">
        <v>175.43181818181819</v>
      </c>
      <c r="DS8" s="450">
        <v>157.94444444444451</v>
      </c>
      <c r="DT8" s="450">
        <v>150.72727272727269</v>
      </c>
      <c r="DU8" s="450">
        <v>159.09090909090909</v>
      </c>
      <c r="DV8" s="450">
        <v>158.57499999999999</v>
      </c>
      <c r="DW8" s="450">
        <v>155</v>
      </c>
      <c r="DX8" s="450">
        <v>144.02500000000001</v>
      </c>
      <c r="DY8" s="450">
        <v>137.26190476190479</v>
      </c>
      <c r="DZ8" s="450">
        <v>135.6136363636364</v>
      </c>
      <c r="EA8" s="450">
        <v>133.19999999999999</v>
      </c>
      <c r="EB8" s="450">
        <v>131.28571428571431</v>
      </c>
      <c r="EC8" s="450">
        <v>138.17500000000001</v>
      </c>
      <c r="ED8" s="450">
        <v>135.55555555555549</v>
      </c>
      <c r="EE8" s="450">
        <v>134.6363636363636</v>
      </c>
      <c r="EF8" s="450">
        <v>129.88095238095241</v>
      </c>
      <c r="EG8" s="450">
        <v>132.1</v>
      </c>
      <c r="EH8" s="450">
        <v>135.57894736842101</v>
      </c>
      <c r="EI8" s="450">
        <v>136.625</v>
      </c>
      <c r="EJ8" s="450">
        <v>141.83333333333329</v>
      </c>
      <c r="EK8" s="450">
        <v>143.55000000000001</v>
      </c>
      <c r="EL8" s="450">
        <v>140.89130434782609</v>
      </c>
      <c r="EM8" s="450">
        <v>136.14705882352939</v>
      </c>
      <c r="EN8" s="450">
        <v>138.625</v>
      </c>
      <c r="EO8" s="450">
        <v>140.7222222222222</v>
      </c>
      <c r="EP8" s="450">
        <v>144.84210526315789</v>
      </c>
      <c r="EQ8" s="450">
        <v>140.80000000000001</v>
      </c>
      <c r="ER8" s="450">
        <v>146.85714285714289</v>
      </c>
      <c r="ES8" s="450">
        <v>151.4</v>
      </c>
      <c r="ET8" s="450">
        <v>149.85</v>
      </c>
      <c r="EU8" s="450">
        <v>147.203125</v>
      </c>
      <c r="EV8" s="450">
        <v>148.93181818181819</v>
      </c>
      <c r="EW8" s="450">
        <v>156.27500000000001</v>
      </c>
      <c r="EX8" s="450">
        <v>162.02380952380949</v>
      </c>
      <c r="EY8" s="450">
        <v>163.97499999999999</v>
      </c>
      <c r="EZ8" s="450">
        <v>159.4545454545455</v>
      </c>
      <c r="FA8" s="450">
        <v>161.57142857142861</v>
      </c>
      <c r="FB8" s="450">
        <v>182.69318181818181</v>
      </c>
      <c r="FC8" s="450">
        <v>207.81818181818181</v>
      </c>
      <c r="FD8" s="450">
        <v>199.196</v>
      </c>
      <c r="FE8" s="450">
        <v>201.67500000000001</v>
      </c>
      <c r="FF8" s="450">
        <v>199.497619047619</v>
      </c>
      <c r="FG8" s="450">
        <v>200.45</v>
      </c>
      <c r="FH8" s="450">
        <v>195.0625</v>
      </c>
      <c r="FI8" s="450">
        <v>173.38749999999999</v>
      </c>
      <c r="FJ8" s="450">
        <v>165.97619047619051</v>
      </c>
      <c r="FK8" s="450">
        <v>162.8425</v>
      </c>
      <c r="FL8" s="450">
        <v>152.73333333333329</v>
      </c>
      <c r="FM8" s="450">
        <v>151.72727272727269</v>
      </c>
      <c r="FN8" s="450">
        <v>156.90909090909091</v>
      </c>
      <c r="FO8" s="450">
        <v>152.86904761904759</v>
      </c>
      <c r="FP8" s="450">
        <v>150.12380952380951</v>
      </c>
      <c r="FQ8" s="450">
        <v>162.1373913043478</v>
      </c>
      <c r="FR8" s="450">
        <v>160.95421052631579</v>
      </c>
      <c r="FS8" s="450">
        <v>161.91666666666671</v>
      </c>
      <c r="FT8" s="450">
        <v>163.02368421052634</v>
      </c>
      <c r="FU8" s="450">
        <v>162.54850000000002</v>
      </c>
      <c r="FV8" s="450">
        <v>156.65857142857143</v>
      </c>
      <c r="FW8" s="450">
        <v>155.0985</v>
      </c>
      <c r="FX8" s="450">
        <v>152.25</v>
      </c>
      <c r="FY8" s="450">
        <v>154.24210526315792</v>
      </c>
      <c r="FZ8" s="450">
        <v>164.03636363636363</v>
      </c>
      <c r="GA8" s="450">
        <v>164.46666666666667</v>
      </c>
      <c r="GB8" s="450">
        <v>170.35954545454544</v>
      </c>
      <c r="GC8" s="450">
        <v>185.88476190476189</v>
      </c>
      <c r="GD8" s="450">
        <v>195.8955</v>
      </c>
      <c r="GE8" s="450">
        <v>192.21</v>
      </c>
      <c r="GF8" s="450">
        <v>210.40444444444447</v>
      </c>
      <c r="GG8" s="450">
        <v>209.69411764705885</v>
      </c>
      <c r="GH8" s="450">
        <v>203.67</v>
      </c>
      <c r="GI8" s="450">
        <v>196.421875</v>
      </c>
      <c r="GJ8" s="450">
        <v>211.20785714285714</v>
      </c>
      <c r="GK8" s="450">
        <v>206.84333333333333</v>
      </c>
      <c r="GL8" s="450">
        <v>199.97857142857143</v>
      </c>
      <c r="GM8" s="450">
        <v>225.60849999999999</v>
      </c>
      <c r="GN8" s="450">
        <v>227.44590909090911</v>
      </c>
      <c r="GO8" s="450">
        <v>245.71428571428572</v>
      </c>
      <c r="GP8" s="450">
        <v>266.18421052631578</v>
      </c>
      <c r="GQ8" s="450">
        <v>256.90000000000003</v>
      </c>
      <c r="GR8" s="450">
        <v>252.89285714285714</v>
      </c>
      <c r="GS8" s="450">
        <v>258.78722222222223</v>
      </c>
      <c r="GT8" s="450">
        <v>370.9434782608696</v>
      </c>
      <c r="GU8" s="450">
        <v>374.03125</v>
      </c>
      <c r="GV8" s="450">
        <v>377.37874999999997</v>
      </c>
      <c r="GW8" s="450">
        <v>339.479375</v>
      </c>
      <c r="GX8" s="450">
        <v>299.98444444444448</v>
      </c>
      <c r="GY8" s="450">
        <v>291.92941176470589</v>
      </c>
      <c r="GZ8" s="450">
        <v>300.7525</v>
      </c>
      <c r="HA8" s="450">
        <v>305.06388888888893</v>
      </c>
      <c r="HB8" s="450">
        <v>290.87894736842105</v>
      </c>
      <c r="HC8" s="450">
        <v>274.23333333333335</v>
      </c>
      <c r="HD8" s="450">
        <v>266.51058823529411</v>
      </c>
      <c r="HE8" s="450">
        <v>268.49249999999995</v>
      </c>
      <c r="HF8" s="450">
        <v>257.83249999999998</v>
      </c>
      <c r="HG8" s="450">
        <v>228.88928571428571</v>
      </c>
      <c r="HH8" s="450">
        <v>207.68666666666667</v>
      </c>
      <c r="HI8" s="450">
        <v>213.78437500000001</v>
      </c>
      <c r="HJ8" s="450">
        <v>219.35</v>
      </c>
      <c r="HK8" s="450">
        <v>208.68684210526317</v>
      </c>
      <c r="HL8" s="450">
        <v>213.04761904761904</v>
      </c>
      <c r="HM8" s="450">
        <v>209.796875</v>
      </c>
      <c r="HN8" s="450">
        <v>199.33421052631581</v>
      </c>
      <c r="HO8" s="450">
        <v>197.53461538461536</v>
      </c>
      <c r="HP8" s="450">
        <v>189.77857142857141</v>
      </c>
      <c r="HQ8" s="450">
        <v>177.18</v>
      </c>
      <c r="HR8" s="450">
        <v>171.34999999999997</v>
      </c>
      <c r="HS8" s="450">
        <v>183.49571428571429</v>
      </c>
      <c r="HT8" s="450">
        <v>206.45394736842104</v>
      </c>
      <c r="HU8" s="450">
        <v>195.82368421052635</v>
      </c>
      <c r="HV8" s="450">
        <v>189.70095238095237</v>
      </c>
      <c r="HW8" s="450">
        <v>178.88249999999999</v>
      </c>
      <c r="HX8" s="450">
        <v>188.11904761904765</v>
      </c>
      <c r="HY8" s="461">
        <v>195.74227272727273</v>
      </c>
      <c r="HZ8" s="830">
        <v>192.97312500000001</v>
      </c>
      <c r="IA8" s="830">
        <v>202.60833333333332</v>
      </c>
      <c r="IB8" s="830">
        <v>205.49444444444444</v>
      </c>
      <c r="IC8" s="830">
        <v>211.51999999999998</v>
      </c>
      <c r="ID8" s="830">
        <v>201.67249999999999</v>
      </c>
      <c r="IE8" s="830">
        <v>190.91368421052636</v>
      </c>
      <c r="IF8" s="830">
        <v>183.50454545454545</v>
      </c>
      <c r="IG8" s="830">
        <v>184.845</v>
      </c>
      <c r="IH8" s="830">
        <v>186.42500000000001</v>
      </c>
      <c r="II8" s="830">
        <v>187.315</v>
      </c>
      <c r="IJ8" s="830">
        <v>183.37892857142856</v>
      </c>
      <c r="IK8" s="830">
        <v>184.29000000000002</v>
      </c>
    </row>
    <row r="9" spans="1:245" s="102" customFormat="1" ht="11.25">
      <c r="A9" s="190" t="s">
        <v>435</v>
      </c>
      <c r="B9" s="450">
        <v>117.25</v>
      </c>
      <c r="C9" s="450">
        <v>116.6</v>
      </c>
      <c r="D9" s="450">
        <v>116.75</v>
      </c>
      <c r="E9" s="450">
        <v>118.6875</v>
      </c>
      <c r="F9" s="450">
        <v>117.95</v>
      </c>
      <c r="G9" s="450">
        <v>116.3333333333333</v>
      </c>
      <c r="H9" s="450">
        <v>116.375</v>
      </c>
      <c r="I9" s="450">
        <v>115.875</v>
      </c>
      <c r="J9" s="450">
        <v>113.3</v>
      </c>
      <c r="K9" s="450">
        <v>114.125</v>
      </c>
      <c r="L9" s="450">
        <v>118.4</v>
      </c>
      <c r="M9" s="450">
        <v>119.875</v>
      </c>
      <c r="N9" s="450">
        <v>122.875</v>
      </c>
      <c r="O9" s="450">
        <v>133.4</v>
      </c>
      <c r="P9" s="450">
        <v>138.75</v>
      </c>
      <c r="Q9" s="450">
        <v>150</v>
      </c>
      <c r="R9" s="450">
        <v>153</v>
      </c>
      <c r="S9" s="450">
        <v>149.33333333333329</v>
      </c>
      <c r="T9" s="450">
        <v>148.75</v>
      </c>
      <c r="U9" s="450">
        <v>145.5</v>
      </c>
      <c r="V9" s="450">
        <v>149.75</v>
      </c>
      <c r="W9" s="450">
        <v>150.25</v>
      </c>
      <c r="X9" s="450">
        <v>155.4</v>
      </c>
      <c r="Y9" s="450">
        <v>172.125</v>
      </c>
      <c r="Z9" s="450">
        <v>185.75</v>
      </c>
      <c r="AA9" s="450">
        <v>221</v>
      </c>
      <c r="AB9" s="450">
        <v>245.25</v>
      </c>
      <c r="AC9" s="450">
        <v>213.8</v>
      </c>
      <c r="AD9" s="450">
        <v>194.25</v>
      </c>
      <c r="AE9" s="450">
        <v>211</v>
      </c>
      <c r="AF9" s="450">
        <v>210.3</v>
      </c>
      <c r="AG9" s="450">
        <v>192</v>
      </c>
      <c r="AH9" s="450">
        <v>193.75</v>
      </c>
      <c r="AI9" s="450">
        <v>185.1</v>
      </c>
      <c r="AJ9" s="450">
        <v>183.5</v>
      </c>
      <c r="AK9" s="450">
        <v>189.125</v>
      </c>
      <c r="AL9" s="450">
        <v>197.4</v>
      </c>
      <c r="AM9" s="450">
        <v>171.33333333333329</v>
      </c>
      <c r="AN9" s="450">
        <v>152</v>
      </c>
      <c r="AO9" s="450">
        <v>125.8</v>
      </c>
      <c r="AP9" s="450">
        <v>118.75</v>
      </c>
      <c r="AQ9" s="450">
        <v>107.6666666666667</v>
      </c>
      <c r="AR9" s="450">
        <v>124.75</v>
      </c>
      <c r="AS9" s="450">
        <v>126.625</v>
      </c>
      <c r="AT9" s="450">
        <v>121.25</v>
      </c>
      <c r="AU9" s="450">
        <v>126.2</v>
      </c>
      <c r="AV9" s="450">
        <v>142.75</v>
      </c>
      <c r="AW9" s="450">
        <v>136.125</v>
      </c>
      <c r="AX9" s="450">
        <v>130.6</v>
      </c>
      <c r="AY9" s="450">
        <v>117.5</v>
      </c>
      <c r="AZ9" s="450">
        <v>112</v>
      </c>
      <c r="BA9" s="450">
        <v>118.75</v>
      </c>
      <c r="BB9" s="450">
        <v>128.5</v>
      </c>
      <c r="BC9" s="450">
        <v>127.6</v>
      </c>
      <c r="BD9" s="450">
        <v>127.375</v>
      </c>
      <c r="BE9" s="450">
        <v>123.625</v>
      </c>
      <c r="BF9" s="450">
        <v>121.5</v>
      </c>
      <c r="BG9" s="450">
        <v>130.25</v>
      </c>
      <c r="BH9" s="450">
        <v>136.875</v>
      </c>
      <c r="BI9" s="450">
        <v>138</v>
      </c>
      <c r="BJ9" s="450">
        <v>158.33333333333329</v>
      </c>
      <c r="BK9" s="450">
        <v>179</v>
      </c>
      <c r="BL9" s="450">
        <v>196.2</v>
      </c>
      <c r="BM9" s="450">
        <v>194.875</v>
      </c>
      <c r="BN9" s="450">
        <v>196.25</v>
      </c>
      <c r="BO9" s="450">
        <v>210.2</v>
      </c>
      <c r="BP9" s="450">
        <v>226.75</v>
      </c>
      <c r="BQ9" s="450">
        <v>224.25</v>
      </c>
      <c r="BR9" s="450">
        <v>206.7</v>
      </c>
      <c r="BS9" s="450">
        <v>231</v>
      </c>
      <c r="BT9" s="450">
        <v>224</v>
      </c>
      <c r="BU9" s="450">
        <v>229.4</v>
      </c>
      <c r="BV9" s="450">
        <v>195.66666666666671</v>
      </c>
      <c r="BW9" s="450">
        <v>203.4</v>
      </c>
      <c r="BX9" s="450">
        <v>203.5</v>
      </c>
      <c r="BY9" s="450">
        <v>183.625</v>
      </c>
      <c r="BZ9" s="450">
        <v>181.4</v>
      </c>
      <c r="CA9" s="450">
        <v>182.125</v>
      </c>
      <c r="CB9" s="450">
        <v>196.5</v>
      </c>
      <c r="CC9" s="450">
        <v>201.3</v>
      </c>
      <c r="CD9" s="450">
        <v>201.25</v>
      </c>
      <c r="CE9" s="450">
        <v>205.75</v>
      </c>
      <c r="CF9" s="450">
        <v>198.9</v>
      </c>
      <c r="CG9" s="450">
        <v>199.625</v>
      </c>
      <c r="CH9" s="450">
        <v>228.125</v>
      </c>
      <c r="CI9" s="450">
        <v>251.8</v>
      </c>
      <c r="CJ9" s="450">
        <v>244.25</v>
      </c>
      <c r="CK9" s="450">
        <v>237.4</v>
      </c>
      <c r="CL9" s="450">
        <v>248.75</v>
      </c>
      <c r="CM9" s="450">
        <v>242.33333333333329</v>
      </c>
      <c r="CN9" s="450">
        <v>230.875</v>
      </c>
      <c r="CO9" s="450">
        <v>217.875</v>
      </c>
      <c r="CP9" s="450">
        <v>218.125</v>
      </c>
      <c r="CQ9" s="450">
        <v>211.75</v>
      </c>
      <c r="CR9" s="450">
        <v>210</v>
      </c>
      <c r="CS9" s="450">
        <v>212.5</v>
      </c>
      <c r="CT9" s="450">
        <v>170.2</v>
      </c>
      <c r="CU9" s="450">
        <v>163.625</v>
      </c>
      <c r="CV9" s="450">
        <v>166.625</v>
      </c>
      <c r="CW9" s="450">
        <v>169.6</v>
      </c>
      <c r="CX9" s="450">
        <v>169.375</v>
      </c>
      <c r="CY9" s="450">
        <v>171</v>
      </c>
      <c r="CZ9" s="450">
        <v>165</v>
      </c>
      <c r="DA9" s="450">
        <v>165.625</v>
      </c>
      <c r="DB9" s="450">
        <v>173.25</v>
      </c>
      <c r="DC9" s="450">
        <v>177.2</v>
      </c>
      <c r="DD9" s="450">
        <v>165.625</v>
      </c>
      <c r="DE9" s="450">
        <v>161</v>
      </c>
      <c r="DF9" s="450">
        <v>158.375</v>
      </c>
      <c r="DG9" s="450">
        <v>146.5</v>
      </c>
      <c r="DH9" s="450">
        <v>132.25</v>
      </c>
      <c r="DI9" s="450">
        <v>134.19999999999999</v>
      </c>
      <c r="DJ9" s="450">
        <v>140.5</v>
      </c>
      <c r="DK9" s="450">
        <v>149.5</v>
      </c>
      <c r="DL9" s="450">
        <v>146.75</v>
      </c>
      <c r="DM9" s="450">
        <v>144.375</v>
      </c>
      <c r="DN9" s="450">
        <v>149</v>
      </c>
      <c r="DO9" s="450">
        <v>148.9</v>
      </c>
      <c r="DP9" s="450">
        <v>141.16666666666671</v>
      </c>
      <c r="DQ9" s="450">
        <v>148.75</v>
      </c>
      <c r="DR9" s="450">
        <v>168.125</v>
      </c>
      <c r="DS9" s="450">
        <v>160</v>
      </c>
      <c r="DT9" s="450">
        <v>150.75</v>
      </c>
      <c r="DU9" s="450">
        <v>155.69999999999999</v>
      </c>
      <c r="DV9" s="450">
        <v>157.5</v>
      </c>
      <c r="DW9" s="450">
        <v>154</v>
      </c>
      <c r="DX9" s="450">
        <v>143.375</v>
      </c>
      <c r="DY9" s="450">
        <v>139.5</v>
      </c>
      <c r="DZ9" s="450">
        <v>140</v>
      </c>
      <c r="EA9" s="450">
        <v>145.875</v>
      </c>
      <c r="EB9" s="450">
        <v>153.83333333333329</v>
      </c>
      <c r="EC9" s="450">
        <v>165.4</v>
      </c>
      <c r="ED9" s="450">
        <v>154.66666666666671</v>
      </c>
      <c r="EE9" s="450">
        <v>152.66666666666671</v>
      </c>
      <c r="EF9" s="450">
        <v>151.69999999999999</v>
      </c>
      <c r="EG9" s="450">
        <v>156.5</v>
      </c>
      <c r="EH9" s="450">
        <v>160.83333333333329</v>
      </c>
      <c r="EI9" s="450">
        <v>159.5</v>
      </c>
      <c r="EJ9" s="450">
        <v>162</v>
      </c>
      <c r="EK9" s="450">
        <v>164.375</v>
      </c>
      <c r="EL9" s="450">
        <v>162.5</v>
      </c>
      <c r="EM9" s="450">
        <v>161.5</v>
      </c>
      <c r="EN9" s="450">
        <v>159.83333333333329</v>
      </c>
      <c r="EO9" s="450">
        <v>157.19999999999999</v>
      </c>
      <c r="EP9" s="450">
        <v>151</v>
      </c>
      <c r="EQ9" s="450">
        <v>149.75</v>
      </c>
      <c r="ER9" s="450">
        <v>146.375</v>
      </c>
      <c r="ES9" s="450">
        <v>143.625</v>
      </c>
      <c r="ET9" s="450">
        <v>146</v>
      </c>
      <c r="EU9" s="450">
        <v>147.75</v>
      </c>
      <c r="EV9" s="450">
        <v>144.5</v>
      </c>
      <c r="EW9" s="450">
        <v>144.125</v>
      </c>
      <c r="EX9" s="450">
        <v>152.1</v>
      </c>
      <c r="EY9" s="450">
        <v>154.375</v>
      </c>
      <c r="EZ9" s="450">
        <v>157.25</v>
      </c>
      <c r="FA9" s="450">
        <v>152.25</v>
      </c>
      <c r="FB9" s="450">
        <v>162.5</v>
      </c>
      <c r="FC9" s="450">
        <v>179</v>
      </c>
      <c r="FD9" s="450">
        <v>170.5</v>
      </c>
      <c r="FE9" s="450">
        <v>164.6875</v>
      </c>
      <c r="FF9" s="450">
        <v>169.125</v>
      </c>
      <c r="FG9" s="450">
        <v>171.5</v>
      </c>
      <c r="FH9" s="450">
        <v>173.75</v>
      </c>
      <c r="FI9" s="450">
        <v>166</v>
      </c>
      <c r="FJ9" s="450">
        <v>159.375</v>
      </c>
      <c r="FK9" s="450">
        <v>156.41666666666671</v>
      </c>
      <c r="FL9" s="450">
        <v>152.25</v>
      </c>
      <c r="FM9" s="450">
        <v>165.25</v>
      </c>
      <c r="FN9" s="450">
        <v>171.83333333333329</v>
      </c>
      <c r="FO9" s="450">
        <v>162.5</v>
      </c>
      <c r="FP9" s="450">
        <v>157.25</v>
      </c>
      <c r="FQ9" s="450">
        <v>158</v>
      </c>
      <c r="FR9" s="450">
        <v>158</v>
      </c>
      <c r="FS9" s="450">
        <v>160.66666666666671</v>
      </c>
      <c r="FT9" s="450">
        <v>164.375</v>
      </c>
      <c r="FU9" s="450">
        <v>161.66666666666666</v>
      </c>
      <c r="FV9" s="450">
        <v>158</v>
      </c>
      <c r="FW9" s="450">
        <v>154.5</v>
      </c>
      <c r="FX9" s="450">
        <v>155.33333333333334</v>
      </c>
      <c r="FY9" s="450">
        <v>157</v>
      </c>
      <c r="FZ9" s="450">
        <v>159.875</v>
      </c>
      <c r="GA9" s="450">
        <v>159.66666666666666</v>
      </c>
      <c r="GB9" s="450">
        <v>165</v>
      </c>
      <c r="GC9" s="450">
        <v>177.25</v>
      </c>
      <c r="GD9" s="450">
        <v>190.25</v>
      </c>
      <c r="GE9" s="450">
        <v>187.16666666666666</v>
      </c>
      <c r="GF9" s="450">
        <v>205.5</v>
      </c>
      <c r="GG9" s="450">
        <v>214.75</v>
      </c>
      <c r="GH9" s="450">
        <v>212</v>
      </c>
      <c r="GI9" s="450">
        <v>216.3</v>
      </c>
      <c r="GJ9" s="450">
        <v>249.66666666666666</v>
      </c>
      <c r="GK9" s="450">
        <v>242</v>
      </c>
      <c r="GL9" s="450">
        <v>203.5</v>
      </c>
      <c r="GM9" s="450">
        <v>214.375</v>
      </c>
      <c r="GN9" s="450">
        <v>222.7</v>
      </c>
      <c r="GO9" s="450">
        <v>241.25</v>
      </c>
      <c r="GP9" s="450">
        <v>246.66666666666666</v>
      </c>
      <c r="GQ9" s="450">
        <v>239.33333333333334</v>
      </c>
      <c r="GR9" s="450">
        <v>244.125</v>
      </c>
      <c r="GS9" s="450">
        <v>249.75</v>
      </c>
      <c r="GT9" s="450">
        <v>341.9</v>
      </c>
      <c r="GU9" s="450">
        <v>334.125</v>
      </c>
      <c r="GV9" s="450">
        <v>351</v>
      </c>
      <c r="GW9" s="450">
        <v>321.25</v>
      </c>
      <c r="GX9" s="450">
        <v>312.5</v>
      </c>
      <c r="GY9" s="450">
        <v>327.75</v>
      </c>
      <c r="GZ9" s="450">
        <v>338.8</v>
      </c>
      <c r="HA9" s="450">
        <v>337.125</v>
      </c>
      <c r="HB9" s="450">
        <v>315.625</v>
      </c>
      <c r="HC9" s="450">
        <v>288.33333333333331</v>
      </c>
      <c r="HD9" s="450">
        <v>279.5</v>
      </c>
      <c r="HE9" s="450">
        <v>287.875</v>
      </c>
      <c r="HF9" s="450">
        <v>261.7</v>
      </c>
      <c r="HG9" s="450">
        <v>246.75</v>
      </c>
      <c r="HH9" s="450">
        <v>219.83333333333334</v>
      </c>
      <c r="HI9" s="450">
        <v>218.8</v>
      </c>
      <c r="HJ9" s="450">
        <v>229.83333333333334</v>
      </c>
      <c r="HK9" s="450">
        <v>221.5</v>
      </c>
      <c r="HL9" s="450">
        <v>207.375</v>
      </c>
      <c r="HM9" s="450">
        <v>195.875</v>
      </c>
      <c r="HN9" s="450">
        <v>195.75</v>
      </c>
      <c r="HO9" s="450">
        <v>193.5</v>
      </c>
      <c r="HP9" s="450">
        <v>184.5</v>
      </c>
      <c r="HQ9" s="450">
        <v>169.1</v>
      </c>
      <c r="HR9" s="450">
        <v>172.625</v>
      </c>
      <c r="HS9" s="450">
        <v>187.625</v>
      </c>
      <c r="HT9" s="450">
        <v>205</v>
      </c>
      <c r="HU9" s="450">
        <v>200.25</v>
      </c>
      <c r="HV9" s="450">
        <v>203.875</v>
      </c>
      <c r="HW9" s="450">
        <v>197</v>
      </c>
      <c r="HX9" s="450">
        <v>199</v>
      </c>
      <c r="HY9" s="461">
        <v>206.4</v>
      </c>
      <c r="HZ9" s="830">
        <v>199.25</v>
      </c>
      <c r="IA9" s="830">
        <v>199</v>
      </c>
      <c r="IB9" s="830">
        <v>206</v>
      </c>
      <c r="IC9" s="830">
        <v>204.75</v>
      </c>
      <c r="ID9" s="830">
        <v>201.625</v>
      </c>
      <c r="IE9" s="830">
        <v>196.75</v>
      </c>
      <c r="IF9" s="830">
        <v>188.75</v>
      </c>
      <c r="IG9" s="830">
        <v>180.625</v>
      </c>
      <c r="IH9" s="830">
        <v>187.83333333333334</v>
      </c>
      <c r="II9" s="830">
        <v>184.33333333333334</v>
      </c>
      <c r="IJ9" s="830">
        <v>182.875</v>
      </c>
      <c r="IK9" s="830">
        <v>179.875</v>
      </c>
    </row>
    <row r="10" spans="1:245" ht="15">
      <c r="GL10" s="372"/>
    </row>
    <row r="12" spans="1:245">
      <c r="GY12" s="130"/>
      <c r="GZ12" s="130"/>
      <c r="HA12" s="135"/>
    </row>
    <row r="13" spans="1:245">
      <c r="GP13" s="130"/>
      <c r="GS13" s="130"/>
      <c r="HA13" s="130"/>
    </row>
    <row r="14" spans="1:245">
      <c r="GP14" s="130"/>
      <c r="GS14" s="130"/>
      <c r="HA14" s="130"/>
    </row>
    <row r="16" spans="1:245">
      <c r="GS16" s="130"/>
    </row>
    <row r="20" spans="1:169"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</row>
    <row r="21" spans="1:169" s="139" customFormat="1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217"/>
      <c r="DJ21" s="217"/>
      <c r="DK21" s="217"/>
      <c r="DL21" s="217"/>
      <c r="DM21" s="217"/>
      <c r="DN21" s="217"/>
      <c r="DO21" s="217"/>
      <c r="DP21" s="217"/>
      <c r="DQ21" s="217"/>
      <c r="DR21" s="217"/>
      <c r="DS21" s="217"/>
      <c r="DT21" s="217"/>
      <c r="DU21" s="217"/>
      <c r="DV21" s="217"/>
      <c r="DW21" s="217"/>
      <c r="DX21" s="217"/>
      <c r="DY21" s="217"/>
      <c r="DZ21" s="217"/>
      <c r="EA21" s="217"/>
      <c r="EB21" s="217"/>
      <c r="EC21" s="217"/>
      <c r="ED21" s="217"/>
      <c r="EE21" s="217"/>
      <c r="EF21" s="217"/>
      <c r="EG21" s="217"/>
      <c r="EH21" s="217"/>
      <c r="EI21" s="217"/>
      <c r="EJ21" s="217"/>
      <c r="EK21" s="217"/>
      <c r="EL21" s="217"/>
      <c r="EM21" s="217"/>
      <c r="EN21" s="217"/>
      <c r="EO21" s="217"/>
      <c r="EP21" s="217"/>
      <c r="EQ21" s="217"/>
      <c r="ER21" s="217"/>
      <c r="ES21" s="217"/>
      <c r="ET21" s="217"/>
      <c r="EU21" s="217"/>
      <c r="EV21" s="217"/>
      <c r="EW21" s="217"/>
      <c r="EX21" s="217"/>
      <c r="EY21" s="217"/>
      <c r="EZ21" s="217"/>
      <c r="FA21" s="217"/>
      <c r="FB21" s="217"/>
      <c r="FC21" s="217"/>
      <c r="FD21" s="217"/>
      <c r="FE21" s="217"/>
      <c r="FF21" s="217"/>
      <c r="FG21" s="217"/>
      <c r="FH21" s="217"/>
      <c r="FI21" s="217"/>
      <c r="FJ21" s="217"/>
      <c r="FK21" s="217"/>
      <c r="FL21" s="217"/>
      <c r="FM21" s="217"/>
    </row>
    <row r="22" spans="1:169">
      <c r="DI22" s="218"/>
      <c r="DJ22" s="218"/>
      <c r="DK22" s="218"/>
      <c r="DL22" s="218"/>
      <c r="DM22" s="218"/>
      <c r="DN22" s="218"/>
      <c r="DO22" s="218"/>
      <c r="DP22" s="218"/>
      <c r="DQ22" s="218"/>
      <c r="DR22" s="218"/>
      <c r="DS22" s="218"/>
      <c r="DT22" s="218"/>
      <c r="DU22" s="218"/>
      <c r="DV22" s="218"/>
      <c r="DW22" s="218"/>
      <c r="DX22" s="218"/>
      <c r="DY22" s="218"/>
      <c r="DZ22" s="218"/>
      <c r="EA22" s="218"/>
      <c r="EB22" s="218"/>
      <c r="EC22" s="218"/>
      <c r="ED22" s="218"/>
      <c r="EE22" s="218"/>
      <c r="EF22" s="218"/>
      <c r="EG22" s="218"/>
      <c r="EH22" s="218"/>
      <c r="EI22" s="218"/>
      <c r="EJ22" s="218"/>
      <c r="EK22" s="218"/>
      <c r="EL22" s="218"/>
      <c r="EM22" s="218"/>
      <c r="EN22" s="218"/>
      <c r="EO22" s="218"/>
      <c r="EP22" s="218"/>
      <c r="EQ22" s="218"/>
      <c r="ER22" s="218"/>
      <c r="ES22" s="218"/>
      <c r="ET22" s="218"/>
      <c r="EU22" s="218"/>
      <c r="EV22" s="218"/>
      <c r="EW22" s="218"/>
      <c r="EX22" s="218"/>
      <c r="EY22" s="218"/>
      <c r="EZ22" s="218"/>
      <c r="FA22" s="218"/>
      <c r="FB22" s="218"/>
      <c r="FC22" s="218"/>
      <c r="FD22" s="218"/>
      <c r="FE22" s="218"/>
      <c r="FF22" s="218"/>
      <c r="FG22" s="218"/>
      <c r="FH22" s="218"/>
      <c r="FI22" s="218"/>
      <c r="FJ22" s="218"/>
      <c r="FK22" s="218"/>
      <c r="FL22" s="218"/>
      <c r="FM22" s="218"/>
    </row>
    <row r="23" spans="1:169">
      <c r="DI23" s="101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  <c r="DT23" s="101"/>
      <c r="DU23" s="101"/>
      <c r="DV23" s="101"/>
      <c r="DW23" s="101"/>
      <c r="DX23" s="101"/>
      <c r="DY23" s="101"/>
      <c r="DZ23" s="101"/>
      <c r="EA23" s="101"/>
      <c r="EB23" s="101"/>
      <c r="EC23" s="101"/>
      <c r="ED23" s="101"/>
      <c r="EE23" s="101"/>
      <c r="EF23" s="101"/>
      <c r="EG23" s="101"/>
      <c r="EH23" s="101"/>
      <c r="EI23" s="101"/>
      <c r="EJ23" s="101"/>
      <c r="EK23" s="101"/>
      <c r="EL23" s="101"/>
      <c r="EM23" s="101"/>
      <c r="EN23" s="101"/>
      <c r="EO23" s="101"/>
      <c r="EP23" s="101"/>
      <c r="EQ23" s="101"/>
      <c r="ER23" s="101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1"/>
      <c r="FF23" s="101"/>
      <c r="FG23" s="101"/>
      <c r="FH23" s="101"/>
      <c r="FI23" s="101"/>
      <c r="FJ23" s="101"/>
      <c r="FK23" s="101"/>
      <c r="FL23" s="101"/>
      <c r="FM23" s="101"/>
    </row>
    <row r="24" spans="1:169">
      <c r="DI24" s="101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  <c r="DT24" s="101"/>
      <c r="DU24" s="101"/>
      <c r="DV24" s="101"/>
      <c r="DW24" s="101"/>
      <c r="DX24" s="101"/>
      <c r="DY24" s="101"/>
      <c r="DZ24" s="101"/>
      <c r="EA24" s="101"/>
      <c r="EB24" s="101"/>
      <c r="EC24" s="101"/>
      <c r="ED24" s="101"/>
      <c r="EE24" s="101"/>
      <c r="EF24" s="101"/>
      <c r="EG24" s="101"/>
      <c r="EH24" s="101"/>
      <c r="EI24" s="101"/>
      <c r="EJ24" s="101"/>
      <c r="EK24" s="101"/>
      <c r="EL24" s="101"/>
      <c r="EM24" s="101"/>
      <c r="EN24" s="101"/>
      <c r="EO24" s="101"/>
      <c r="EP24" s="101"/>
      <c r="EQ24" s="101"/>
      <c r="ER24" s="101"/>
      <c r="ES24" s="101"/>
      <c r="ET24" s="101"/>
      <c r="EU24" s="101"/>
      <c r="EV24" s="101"/>
      <c r="EW24" s="101"/>
      <c r="EX24" s="101"/>
      <c r="EY24" s="101"/>
      <c r="EZ24" s="101"/>
      <c r="FA24" s="101"/>
      <c r="FB24" s="101"/>
      <c r="FC24" s="101"/>
      <c r="FD24" s="101"/>
      <c r="FE24" s="101"/>
      <c r="FF24" s="101"/>
      <c r="FG24" s="101"/>
      <c r="FH24" s="101"/>
      <c r="FI24" s="101"/>
      <c r="FJ24" s="101"/>
      <c r="FK24" s="101"/>
      <c r="FL24" s="101"/>
      <c r="FM24" s="101"/>
    </row>
    <row r="25" spans="1:169">
      <c r="L25" s="311"/>
      <c r="DI25" s="101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  <c r="EO25" s="101"/>
      <c r="EP25" s="101"/>
      <c r="EQ25" s="101"/>
      <c r="ER25" s="101"/>
      <c r="ES25" s="101"/>
      <c r="ET25" s="101"/>
      <c r="EU25" s="101"/>
      <c r="EV25" s="101"/>
      <c r="EW25" s="101"/>
      <c r="EX25" s="101"/>
      <c r="EY25" s="101"/>
      <c r="EZ25" s="101"/>
      <c r="FA25" s="101"/>
      <c r="FB25" s="101"/>
      <c r="FC25" s="101"/>
      <c r="FD25" s="101"/>
      <c r="FE25" s="101"/>
      <c r="FF25" s="101"/>
      <c r="FG25" s="101"/>
      <c r="FH25" s="101"/>
      <c r="FI25" s="101"/>
      <c r="FJ25" s="101"/>
      <c r="FK25" s="101"/>
      <c r="FL25" s="101"/>
      <c r="FM25" s="101"/>
    </row>
  </sheetData>
  <hyperlinks>
    <hyperlink ref="A3" location="Sommaire!A1" display="Sommaire général" xr:uid="{F3C0A304-9556-4347-AE85-4D1211942FCE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O34"/>
  <sheetViews>
    <sheetView showGridLines="0" zoomScaleNormal="100" workbookViewId="0">
      <selection activeCell="H3" sqref="H3"/>
    </sheetView>
  </sheetViews>
  <sheetFormatPr baseColWidth="10" defaultRowHeight="15"/>
  <cols>
    <col min="2" max="2" width="10.28515625" customWidth="1"/>
    <col min="3" max="3" width="12.42578125" customWidth="1"/>
    <col min="13" max="13" width="5" customWidth="1"/>
    <col min="14" max="14" width="8.140625" customWidth="1"/>
  </cols>
  <sheetData>
    <row r="1" spans="1:15" s="1" customFormat="1" ht="15" customHeight="1">
      <c r="A1" s="452" t="s">
        <v>66</v>
      </c>
      <c r="B1" s="731"/>
      <c r="C1" s="731"/>
      <c r="D1" s="731"/>
      <c r="E1" s="731"/>
      <c r="F1" s="731"/>
      <c r="G1" s="731"/>
      <c r="H1" s="731"/>
      <c r="I1" s="731"/>
      <c r="J1" s="731"/>
      <c r="K1" s="731"/>
      <c r="L1" s="451"/>
      <c r="M1" s="451"/>
      <c r="N1" s="451"/>
      <c r="O1" s="451"/>
    </row>
    <row r="2" spans="1:15" s="693" customFormat="1">
      <c r="A2" s="728" t="s">
        <v>739</v>
      </c>
    </row>
    <row r="3" spans="1:15" s="1" customFormat="1"/>
    <row r="4" spans="1:15" s="697" customFormat="1">
      <c r="B4" s="831" t="s">
        <v>843</v>
      </c>
      <c r="C4" s="832"/>
      <c r="D4" s="832"/>
      <c r="E4" s="832"/>
      <c r="F4" s="832"/>
      <c r="G4" s="832"/>
      <c r="H4" s="832"/>
      <c r="I4" s="832"/>
      <c r="J4" s="832"/>
      <c r="K4" s="832"/>
    </row>
    <row r="5" spans="1:15" s="697" customFormat="1">
      <c r="B5" s="833"/>
      <c r="C5" s="20"/>
      <c r="D5" s="834"/>
      <c r="E5" s="834"/>
      <c r="F5" s="834"/>
      <c r="G5" s="835"/>
      <c r="H5" s="835"/>
      <c r="I5" s="835"/>
      <c r="J5" s="834"/>
      <c r="K5" s="834"/>
    </row>
    <row r="6" spans="1:15" s="697" customFormat="1">
      <c r="B6" s="836"/>
      <c r="C6" s="837"/>
      <c r="D6" s="838"/>
      <c r="E6" s="839" t="s">
        <v>844</v>
      </c>
      <c r="F6" s="840"/>
      <c r="G6" s="841"/>
      <c r="H6" s="842" t="s">
        <v>845</v>
      </c>
      <c r="I6" s="843"/>
      <c r="J6" s="844" t="s">
        <v>383</v>
      </c>
      <c r="K6" s="845"/>
    </row>
    <row r="7" spans="1:15" s="697" customFormat="1">
      <c r="B7" s="846"/>
      <c r="C7" s="847"/>
      <c r="D7" s="848" t="s">
        <v>384</v>
      </c>
      <c r="E7" s="848" t="s">
        <v>385</v>
      </c>
      <c r="F7" s="849" t="s">
        <v>0</v>
      </c>
      <c r="G7" s="850" t="str">
        <f t="shared" ref="G7:I8" si="0">D7</f>
        <v>Superficie</v>
      </c>
      <c r="H7" s="850" t="str">
        <f t="shared" si="0"/>
        <v>Rendement</v>
      </c>
      <c r="I7" s="851" t="str">
        <f t="shared" si="0"/>
        <v>Production</v>
      </c>
      <c r="J7" s="852" t="s">
        <v>846</v>
      </c>
      <c r="K7" s="852" t="s">
        <v>847</v>
      </c>
    </row>
    <row r="8" spans="1:15" s="697" customFormat="1">
      <c r="B8" s="853"/>
      <c r="C8" s="854"/>
      <c r="D8" s="855" t="s">
        <v>386</v>
      </c>
      <c r="E8" s="855" t="s">
        <v>387</v>
      </c>
      <c r="F8" s="856" t="s">
        <v>388</v>
      </c>
      <c r="G8" s="857" t="str">
        <f t="shared" si="0"/>
        <v>(1 000 ha)</v>
      </c>
      <c r="H8" s="857" t="str">
        <f t="shared" si="0"/>
        <v>(q/ha)</v>
      </c>
      <c r="I8" s="858" t="str">
        <f t="shared" si="0"/>
        <v>(1 000 t)</v>
      </c>
      <c r="J8" s="855" t="s">
        <v>389</v>
      </c>
      <c r="K8" s="855" t="str">
        <f>J8</f>
        <v>(%)</v>
      </c>
    </row>
    <row r="9" spans="1:15" s="697" customFormat="1">
      <c r="B9" s="859" t="s">
        <v>635</v>
      </c>
      <c r="C9" s="860"/>
      <c r="D9" s="861">
        <v>8526.2840000000015</v>
      </c>
      <c r="E9" s="862">
        <v>63.539230689477392</v>
      </c>
      <c r="F9" s="863">
        <v>54175.352600000013</v>
      </c>
      <c r="G9" s="864">
        <v>8764.3229999999985</v>
      </c>
      <c r="H9" s="865">
        <v>71.770224465711735</v>
      </c>
      <c r="I9" s="866">
        <v>62901.742899999997</v>
      </c>
      <c r="J9" s="867">
        <v>16.107676057838873</v>
      </c>
      <c r="K9" s="867">
        <v>3.0627641806194372</v>
      </c>
      <c r="O9" s="868"/>
    </row>
    <row r="10" spans="1:15" s="697" customFormat="1">
      <c r="B10" s="846" t="s">
        <v>287</v>
      </c>
      <c r="C10" s="847"/>
      <c r="D10" s="869">
        <v>4214.5740000000005</v>
      </c>
      <c r="E10" s="870">
        <v>60.91646154510515</v>
      </c>
      <c r="F10" s="871">
        <v>25673.693500000005</v>
      </c>
      <c r="G10" s="872">
        <v>4492.0479999999998</v>
      </c>
      <c r="H10" s="873">
        <v>74.193714314717909</v>
      </c>
      <c r="I10" s="874">
        <v>33328.172599999998</v>
      </c>
      <c r="J10" s="875">
        <v>29.814483451709005</v>
      </c>
      <c r="K10" s="875">
        <v>4.7448949033233268</v>
      </c>
    </row>
    <row r="11" spans="1:15" s="697" customFormat="1">
      <c r="B11" s="846"/>
      <c r="C11" s="847" t="s">
        <v>391</v>
      </c>
      <c r="D11" s="869">
        <v>4177.1260000000002</v>
      </c>
      <c r="E11" s="870">
        <v>60.927606923995114</v>
      </c>
      <c r="F11" s="871">
        <v>25450.2291</v>
      </c>
      <c r="G11" s="872">
        <v>4462.4180000000006</v>
      </c>
      <c r="H11" s="873">
        <v>74.242772416210229</v>
      </c>
      <c r="I11" s="874">
        <v>33130.228400000007</v>
      </c>
      <c r="J11" s="875">
        <v>30.176542890138492</v>
      </c>
      <c r="K11" s="875">
        <v>4.7191537349323243</v>
      </c>
    </row>
    <row r="12" spans="1:15" s="697" customFormat="1">
      <c r="B12" s="876"/>
      <c r="C12" s="877" t="s">
        <v>392</v>
      </c>
      <c r="D12" s="878">
        <v>37.447999999999993</v>
      </c>
      <c r="E12" s="879">
        <v>59.67325357829526</v>
      </c>
      <c r="F12" s="880">
        <v>223.46440000000004</v>
      </c>
      <c r="G12" s="881">
        <v>29.63</v>
      </c>
      <c r="H12" s="882">
        <v>66.805332433344574</v>
      </c>
      <c r="I12" s="883">
        <v>197.94419999999997</v>
      </c>
      <c r="J12" s="884">
        <v>-11.420253069392739</v>
      </c>
      <c r="K12" s="884">
        <v>9.2391971988913255</v>
      </c>
    </row>
    <row r="13" spans="1:15" s="697" customFormat="1">
      <c r="B13" s="846" t="s">
        <v>288</v>
      </c>
      <c r="C13" s="847"/>
      <c r="D13" s="869">
        <v>239.607</v>
      </c>
      <c r="E13" s="870">
        <v>51.658995772243713</v>
      </c>
      <c r="F13" s="871">
        <v>1237.7856999999999</v>
      </c>
      <c r="G13" s="872">
        <v>221.71600000000001</v>
      </c>
      <c r="H13" s="873">
        <v>57.648753360154437</v>
      </c>
      <c r="I13" s="874">
        <v>1278.1651000000002</v>
      </c>
      <c r="J13" s="875">
        <v>3.2622286717321369</v>
      </c>
      <c r="K13" s="875">
        <v>-6.0727802831109345</v>
      </c>
      <c r="O13" s="868"/>
    </row>
    <row r="14" spans="1:15" s="697" customFormat="1">
      <c r="B14" s="846"/>
      <c r="C14" s="847" t="s">
        <v>391</v>
      </c>
      <c r="D14" s="869">
        <v>209.42</v>
      </c>
      <c r="E14" s="870">
        <v>50.891829815681419</v>
      </c>
      <c r="F14" s="871">
        <v>1065.7767000000001</v>
      </c>
      <c r="G14" s="872">
        <v>197.36799999999997</v>
      </c>
      <c r="H14" s="873">
        <v>57.580068704146584</v>
      </c>
      <c r="I14" s="874">
        <v>1136.4463000000001</v>
      </c>
      <c r="J14" s="875">
        <v>6.6308073726888406</v>
      </c>
      <c r="K14" s="875">
        <v>-10.326698784139854</v>
      </c>
    </row>
    <row r="15" spans="1:15" s="697" customFormat="1">
      <c r="B15" s="876"/>
      <c r="C15" s="877" t="s">
        <v>392</v>
      </c>
      <c r="D15" s="878">
        <v>30.187000000000001</v>
      </c>
      <c r="E15" s="879">
        <v>56.981150826514728</v>
      </c>
      <c r="F15" s="880">
        <v>172.00900000000001</v>
      </c>
      <c r="G15" s="881">
        <v>24.347999999999999</v>
      </c>
      <c r="H15" s="882">
        <v>58.205519960571706</v>
      </c>
      <c r="I15" s="883">
        <v>141.71879999999999</v>
      </c>
      <c r="J15" s="884">
        <v>-17.609659959653289</v>
      </c>
      <c r="K15" s="884">
        <v>51.594807566454826</v>
      </c>
    </row>
    <row r="16" spans="1:15" s="697" customFormat="1">
      <c r="B16" s="846" t="s">
        <v>427</v>
      </c>
      <c r="C16" s="847"/>
      <c r="D16" s="869">
        <v>1808.4999999999995</v>
      </c>
      <c r="E16" s="870">
        <v>54.094603815316574</v>
      </c>
      <c r="F16" s="871">
        <v>9783.0090999999993</v>
      </c>
      <c r="G16" s="872">
        <v>1787.9359999999999</v>
      </c>
      <c r="H16" s="873">
        <v>66.417613941438631</v>
      </c>
      <c r="I16" s="874">
        <v>11875.044300000001</v>
      </c>
      <c r="J16" s="875">
        <v>21.384373443953987</v>
      </c>
      <c r="K16" s="875">
        <v>7.2912734305581095</v>
      </c>
    </row>
    <row r="17" spans="2:11" s="697" customFormat="1">
      <c r="B17" s="846"/>
      <c r="C17" s="847" t="s">
        <v>391</v>
      </c>
      <c r="D17" s="869">
        <v>1244.567</v>
      </c>
      <c r="E17" s="870">
        <v>55.8325489909342</v>
      </c>
      <c r="F17" s="871">
        <v>6948.7348000000011</v>
      </c>
      <c r="G17" s="872">
        <v>1189.866</v>
      </c>
      <c r="H17" s="873">
        <v>70.251925006681432</v>
      </c>
      <c r="I17" s="874">
        <v>8359.0377000000008</v>
      </c>
      <c r="J17" s="875">
        <v>20.295822773377381</v>
      </c>
      <c r="K17" s="875">
        <v>4.8789629078921148</v>
      </c>
    </row>
    <row r="18" spans="2:11" s="697" customFormat="1">
      <c r="B18" s="876"/>
      <c r="C18" s="877" t="s">
        <v>392</v>
      </c>
      <c r="D18" s="878">
        <v>563.93299999999999</v>
      </c>
      <c r="E18" s="879">
        <v>50.259060916811045</v>
      </c>
      <c r="F18" s="880">
        <v>2834.2743</v>
      </c>
      <c r="G18" s="881">
        <v>598.06999999999994</v>
      </c>
      <c r="H18" s="882">
        <v>58.789215309244739</v>
      </c>
      <c r="I18" s="883">
        <v>3516.0066000000002</v>
      </c>
      <c r="J18" s="884">
        <v>24.053151806795835</v>
      </c>
      <c r="K18" s="884">
        <v>13.497652662481418</v>
      </c>
    </row>
    <row r="19" spans="2:11" s="697" customFormat="1">
      <c r="B19" s="846" t="s">
        <v>289</v>
      </c>
      <c r="C19" s="847"/>
      <c r="D19" s="869">
        <v>78.201999999999998</v>
      </c>
      <c r="E19" s="870">
        <v>39.163090458044557</v>
      </c>
      <c r="F19" s="871">
        <v>306.26320000000004</v>
      </c>
      <c r="G19" s="872">
        <v>107.806</v>
      </c>
      <c r="H19" s="873">
        <v>44.23740793647849</v>
      </c>
      <c r="I19" s="874">
        <v>476.9058</v>
      </c>
      <c r="J19" s="875">
        <v>55.717631109450934</v>
      </c>
      <c r="K19" s="875">
        <v>24.965228173407382</v>
      </c>
    </row>
    <row r="20" spans="2:11" s="697" customFormat="1">
      <c r="B20" s="846"/>
      <c r="C20" s="847" t="s">
        <v>391</v>
      </c>
      <c r="D20" s="869">
        <v>39.846000000000004</v>
      </c>
      <c r="E20" s="870">
        <v>38.716985393765995</v>
      </c>
      <c r="F20" s="871">
        <v>154.27170000000001</v>
      </c>
      <c r="G20" s="872">
        <v>56.055000000000007</v>
      </c>
      <c r="H20" s="873">
        <v>44.458870751940054</v>
      </c>
      <c r="I20" s="874">
        <v>249.21420000000001</v>
      </c>
      <c r="J20" s="875">
        <v>61.54239565649435</v>
      </c>
      <c r="K20" s="875">
        <v>20.365073707332471</v>
      </c>
    </row>
    <row r="21" spans="2:11" s="697" customFormat="1">
      <c r="B21" s="876"/>
      <c r="C21" s="877" t="s">
        <v>392</v>
      </c>
      <c r="D21" s="878">
        <v>38.356000000000002</v>
      </c>
      <c r="E21" s="879">
        <v>39.626525185107937</v>
      </c>
      <c r="F21" s="880">
        <v>151.9915</v>
      </c>
      <c r="G21" s="881">
        <v>51.751000000000005</v>
      </c>
      <c r="H21" s="882">
        <v>43.997526617843128</v>
      </c>
      <c r="I21" s="883">
        <v>227.69160000000002</v>
      </c>
      <c r="J21" s="884">
        <v>49.805482543431708</v>
      </c>
      <c r="K21" s="884">
        <v>30.420856192670275</v>
      </c>
    </row>
    <row r="22" spans="2:11" s="697" customFormat="1">
      <c r="B22" s="885" t="s">
        <v>428</v>
      </c>
      <c r="C22" s="886"/>
      <c r="D22" s="887">
        <v>29.323999999999995</v>
      </c>
      <c r="E22" s="888">
        <v>37.385452189332987</v>
      </c>
      <c r="F22" s="889">
        <v>109.62910000000004</v>
      </c>
      <c r="G22" s="890">
        <v>26.959999999999997</v>
      </c>
      <c r="H22" s="891">
        <v>39.572737388724036</v>
      </c>
      <c r="I22" s="892">
        <v>106.68809999999999</v>
      </c>
      <c r="J22" s="893">
        <v>-2.6826818791726326</v>
      </c>
      <c r="K22" s="893">
        <v>-30.719187769475308</v>
      </c>
    </row>
    <row r="23" spans="2:11" s="697" customFormat="1">
      <c r="B23" s="885" t="s">
        <v>290</v>
      </c>
      <c r="C23" s="886"/>
      <c r="D23" s="887">
        <v>255.16300000000001</v>
      </c>
      <c r="E23" s="888">
        <v>43.133984942958037</v>
      </c>
      <c r="F23" s="889">
        <v>1100.6197000000002</v>
      </c>
      <c r="G23" s="890">
        <v>299.57499999999999</v>
      </c>
      <c r="H23" s="891">
        <v>51.975602102979224</v>
      </c>
      <c r="I23" s="892">
        <v>1557.0590999999999</v>
      </c>
      <c r="J23" s="893">
        <v>41.471127583851143</v>
      </c>
      <c r="K23" s="893">
        <v>5.5308195974178576</v>
      </c>
    </row>
    <row r="24" spans="2:11" s="697" customFormat="1">
      <c r="B24" s="894" t="s">
        <v>429</v>
      </c>
      <c r="C24" s="895"/>
      <c r="D24" s="887">
        <v>193.35900000000001</v>
      </c>
      <c r="E24" s="888">
        <v>30.804927621677809</v>
      </c>
      <c r="F24" s="889">
        <v>595.64099999999996</v>
      </c>
      <c r="G24" s="890">
        <v>150.35700000000003</v>
      </c>
      <c r="H24" s="891">
        <v>33.332249246792635</v>
      </c>
      <c r="I24" s="892">
        <v>501.17370000000011</v>
      </c>
      <c r="J24" s="896">
        <v>-15.859771238044374</v>
      </c>
      <c r="K24" s="896">
        <v>-27.078352020461949</v>
      </c>
    </row>
    <row r="25" spans="2:11" s="697" customFormat="1">
      <c r="B25" s="885" t="s">
        <v>430</v>
      </c>
      <c r="C25" s="886"/>
      <c r="D25" s="887">
        <v>13.227</v>
      </c>
      <c r="E25" s="888">
        <v>55.388750283510994</v>
      </c>
      <c r="F25" s="889">
        <v>73.262699999999995</v>
      </c>
      <c r="G25" s="890">
        <v>15.99</v>
      </c>
      <c r="H25" s="891">
        <v>58.351907442151337</v>
      </c>
      <c r="I25" s="892">
        <v>93.304699999999997</v>
      </c>
      <c r="J25" s="893">
        <v>27.356349138101656</v>
      </c>
      <c r="K25" s="893">
        <v>32.555382770259421</v>
      </c>
    </row>
    <row r="26" spans="2:11" s="697" customFormat="1">
      <c r="B26" s="846" t="s">
        <v>425</v>
      </c>
      <c r="C26" s="847"/>
      <c r="D26" s="869">
        <v>1593.846</v>
      </c>
      <c r="E26" s="870">
        <v>93.127428245890769</v>
      </c>
      <c r="F26" s="871">
        <v>14843.0779</v>
      </c>
      <c r="G26" s="872">
        <v>1598.444</v>
      </c>
      <c r="H26" s="873">
        <v>83.811545477977347</v>
      </c>
      <c r="I26" s="874">
        <v>13396.806200000001</v>
      </c>
      <c r="J26" s="875">
        <v>-9.7437452645855789</v>
      </c>
      <c r="K26" s="875">
        <v>-1.9058278282476082</v>
      </c>
    </row>
    <row r="27" spans="2:11" s="697" customFormat="1">
      <c r="B27" s="846"/>
      <c r="C27" s="847" t="s">
        <v>524</v>
      </c>
      <c r="D27" s="869">
        <v>1529.4010000000001</v>
      </c>
      <c r="E27" s="870">
        <v>95.489567484263461</v>
      </c>
      <c r="F27" s="871">
        <v>14604.184000000001</v>
      </c>
      <c r="G27" s="872">
        <v>1535.7809999999999</v>
      </c>
      <c r="H27" s="873">
        <v>85.860723631819909</v>
      </c>
      <c r="I27" s="874">
        <v>13186.326800000001</v>
      </c>
      <c r="J27" s="875">
        <v>-9.7085684486034936</v>
      </c>
      <c r="K27" s="875">
        <v>-1.4199282802522806</v>
      </c>
    </row>
    <row r="28" spans="2:11" s="697" customFormat="1">
      <c r="B28" s="846"/>
      <c r="C28" s="847" t="s">
        <v>431</v>
      </c>
      <c r="D28" s="869">
        <v>64.445000000000007</v>
      </c>
      <c r="E28" s="870">
        <v>37.069423539452245</v>
      </c>
      <c r="F28" s="871">
        <v>238.8939</v>
      </c>
      <c r="G28" s="872">
        <v>62.663000000000011</v>
      </c>
      <c r="H28" s="873">
        <v>33.58910361776487</v>
      </c>
      <c r="I28" s="874">
        <v>210.47940000000003</v>
      </c>
      <c r="J28" s="875">
        <v>-11.894192359034694</v>
      </c>
      <c r="K28" s="875">
        <v>-25.050064691151487</v>
      </c>
    </row>
    <row r="29" spans="2:11" s="697" customFormat="1">
      <c r="B29" s="876" t="s">
        <v>432</v>
      </c>
      <c r="C29" s="877"/>
      <c r="D29" s="897">
        <v>100.482</v>
      </c>
      <c r="E29" s="879">
        <v>45.020073246949707</v>
      </c>
      <c r="F29" s="880">
        <v>452.3707</v>
      </c>
      <c r="G29" s="881">
        <v>63.491</v>
      </c>
      <c r="H29" s="882">
        <v>45.427430659463553</v>
      </c>
      <c r="I29" s="883">
        <v>288.42330000000004</v>
      </c>
      <c r="J29" s="884">
        <v>-36.241825564741468</v>
      </c>
      <c r="K29" s="884">
        <v>-19.740173960528594</v>
      </c>
    </row>
    <row r="30" spans="2:11" s="697" customFormat="1">
      <c r="B30" s="898" t="s">
        <v>525</v>
      </c>
      <c r="C30" s="899"/>
      <c r="D30" s="900">
        <v>1274.68</v>
      </c>
      <c r="E30" s="901">
        <v>134.67351178334954</v>
      </c>
      <c r="F30" s="902">
        <v>17166.563200000001</v>
      </c>
      <c r="G30" s="903">
        <v>1210.538</v>
      </c>
      <c r="H30" s="904">
        <v>123.25263560499548</v>
      </c>
      <c r="I30" s="905">
        <v>14920.1999</v>
      </c>
      <c r="J30" s="906">
        <v>-13.085690326180144</v>
      </c>
      <c r="K30" s="906">
        <v>-8.6479663697651592</v>
      </c>
    </row>
    <row r="31" spans="2:11" s="697" customFormat="1" ht="15" customHeight="1">
      <c r="B31" s="907" t="s">
        <v>225</v>
      </c>
      <c r="C31" s="908"/>
      <c r="D31" s="909"/>
      <c r="E31" s="907"/>
      <c r="G31" s="846"/>
      <c r="H31" s="846"/>
      <c r="I31" s="910"/>
      <c r="J31" s="911" t="s">
        <v>660</v>
      </c>
    </row>
    <row r="32" spans="2:11" s="697" customFormat="1" ht="11.25" customHeight="1">
      <c r="B32" s="912" t="s">
        <v>661</v>
      </c>
      <c r="C32" s="912"/>
      <c r="D32" s="912"/>
      <c r="E32" s="912"/>
      <c r="H32" s="699"/>
      <c r="I32" s="913"/>
      <c r="J32" s="914" t="s">
        <v>526</v>
      </c>
    </row>
    <row r="33" spans="2:11" s="697" customFormat="1" ht="12.75" customHeight="1">
      <c r="B33" s="915" t="s">
        <v>848</v>
      </c>
      <c r="C33" s="915"/>
      <c r="D33" s="915"/>
      <c r="E33" s="914"/>
      <c r="G33" s="699"/>
      <c r="H33" s="699"/>
      <c r="I33" s="910"/>
      <c r="J33" s="916" t="s">
        <v>849</v>
      </c>
    </row>
    <row r="34" spans="2:11" s="697" customFormat="1" ht="12" customHeight="1">
      <c r="B34" s="915" t="s">
        <v>523</v>
      </c>
      <c r="C34" s="915"/>
      <c r="D34" s="907"/>
      <c r="E34" s="917"/>
      <c r="F34" s="679"/>
      <c r="G34" s="679"/>
      <c r="H34" s="679"/>
      <c r="I34" s="679"/>
      <c r="J34" s="918"/>
      <c r="K34" s="919"/>
    </row>
  </sheetData>
  <mergeCells count="2">
    <mergeCell ref="B1:K1"/>
    <mergeCell ref="B32:E32"/>
  </mergeCells>
  <conditionalFormatting sqref="K9">
    <cfRule type="cellIs" dxfId="69" priority="1" operator="greaterThan">
      <formula>0</formula>
    </cfRule>
  </conditionalFormatting>
  <conditionalFormatting sqref="J10:K24 J28:K30">
    <cfRule type="cellIs" dxfId="68" priority="39" stopIfTrue="1" operator="equal">
      <formula>"…"</formula>
    </cfRule>
    <cfRule type="cellIs" dxfId="67" priority="40" stopIfTrue="1" operator="greaterThan">
      <formula>0</formula>
    </cfRule>
  </conditionalFormatting>
  <conditionalFormatting sqref="K12:K24 K28:K30">
    <cfRule type="cellIs" dxfId="66" priority="36" operator="equal">
      <formula>"– 100,0"</formula>
    </cfRule>
    <cfRule type="cellIs" dxfId="65" priority="37" operator="equal">
      <formula>"– 100,0 "</formula>
    </cfRule>
    <cfRule type="cellIs" dxfId="64" priority="38" operator="equal">
      <formula>"– 100,0 "</formula>
    </cfRule>
  </conditionalFormatting>
  <conditionalFormatting sqref="J11">
    <cfRule type="cellIs" dxfId="63" priority="35" operator="greaterThan">
      <formula>0</formula>
    </cfRule>
  </conditionalFormatting>
  <conditionalFormatting sqref="J10:K24 J28:K30">
    <cfRule type="cellIs" dxfId="62" priority="34" operator="greaterThan">
      <formula>0</formula>
    </cfRule>
  </conditionalFormatting>
  <conditionalFormatting sqref="J25">
    <cfRule type="cellIs" dxfId="61" priority="32" stopIfTrue="1" operator="equal">
      <formula>"…"</formula>
    </cfRule>
    <cfRule type="cellIs" dxfId="60" priority="33" stopIfTrue="1" operator="greaterThan">
      <formula>0</formula>
    </cfRule>
  </conditionalFormatting>
  <conditionalFormatting sqref="J25">
    <cfRule type="cellIs" dxfId="59" priority="31" operator="greaterThan">
      <formula>0</formula>
    </cfRule>
  </conditionalFormatting>
  <conditionalFormatting sqref="J26">
    <cfRule type="cellIs" dxfId="58" priority="29" stopIfTrue="1" operator="equal">
      <formula>"…"</formula>
    </cfRule>
    <cfRule type="cellIs" dxfId="57" priority="30" stopIfTrue="1" operator="greaterThan">
      <formula>0</formula>
    </cfRule>
  </conditionalFormatting>
  <conditionalFormatting sqref="J26">
    <cfRule type="cellIs" dxfId="56" priority="28" operator="greaterThan">
      <formula>0</formula>
    </cfRule>
  </conditionalFormatting>
  <conditionalFormatting sqref="J27">
    <cfRule type="cellIs" dxfId="55" priority="26" stopIfTrue="1" operator="equal">
      <formula>"…"</formula>
    </cfRule>
    <cfRule type="cellIs" dxfId="54" priority="27" stopIfTrue="1" operator="greaterThan">
      <formula>0</formula>
    </cfRule>
  </conditionalFormatting>
  <conditionalFormatting sqref="J27">
    <cfRule type="cellIs" dxfId="53" priority="25" operator="greaterThan">
      <formula>0</formula>
    </cfRule>
  </conditionalFormatting>
  <conditionalFormatting sqref="K25">
    <cfRule type="cellIs" dxfId="52" priority="23" stopIfTrue="1" operator="equal">
      <formula>"…"</formula>
    </cfRule>
    <cfRule type="cellIs" dxfId="51" priority="24" stopIfTrue="1" operator="greaterThan">
      <formula>0</formula>
    </cfRule>
  </conditionalFormatting>
  <conditionalFormatting sqref="K25">
    <cfRule type="cellIs" dxfId="50" priority="20" operator="equal">
      <formula>"– 100,0"</formula>
    </cfRule>
    <cfRule type="cellIs" dxfId="49" priority="21" operator="equal">
      <formula>"– 100,0 "</formula>
    </cfRule>
    <cfRule type="cellIs" dxfId="48" priority="22" operator="equal">
      <formula>"– 100,0 "</formula>
    </cfRule>
  </conditionalFormatting>
  <conditionalFormatting sqref="K25">
    <cfRule type="cellIs" dxfId="47" priority="19" operator="greaterThan">
      <formula>0</formula>
    </cfRule>
  </conditionalFormatting>
  <conditionalFormatting sqref="K26">
    <cfRule type="cellIs" dxfId="46" priority="17" stopIfTrue="1" operator="equal">
      <formula>"…"</formula>
    </cfRule>
    <cfRule type="cellIs" dxfId="45" priority="18" stopIfTrue="1" operator="greaterThan">
      <formula>0</formula>
    </cfRule>
  </conditionalFormatting>
  <conditionalFormatting sqref="K26">
    <cfRule type="cellIs" dxfId="44" priority="14" operator="equal">
      <formula>"– 100,0"</formula>
    </cfRule>
    <cfRule type="cellIs" dxfId="43" priority="15" operator="equal">
      <formula>"– 100,0 "</formula>
    </cfRule>
    <cfRule type="cellIs" dxfId="42" priority="16" operator="equal">
      <formula>"– 100,0 "</formula>
    </cfRule>
  </conditionalFormatting>
  <conditionalFormatting sqref="K26">
    <cfRule type="cellIs" dxfId="41" priority="13" operator="greaterThan">
      <formula>0</formula>
    </cfRule>
  </conditionalFormatting>
  <conditionalFormatting sqref="K27">
    <cfRule type="cellIs" dxfId="40" priority="11" stopIfTrue="1" operator="equal">
      <formula>"…"</formula>
    </cfRule>
    <cfRule type="cellIs" dxfId="39" priority="12" stopIfTrue="1" operator="greaterThan">
      <formula>0</formula>
    </cfRule>
  </conditionalFormatting>
  <conditionalFormatting sqref="K27">
    <cfRule type="cellIs" dxfId="38" priority="8" operator="equal">
      <formula>"– 100,0"</formula>
    </cfRule>
    <cfRule type="cellIs" dxfId="37" priority="9" operator="equal">
      <formula>"– 100,0 "</formula>
    </cfRule>
    <cfRule type="cellIs" dxfId="36" priority="10" operator="equal">
      <formula>"– 100,0 "</formula>
    </cfRule>
  </conditionalFormatting>
  <conditionalFormatting sqref="K27">
    <cfRule type="cellIs" dxfId="35" priority="7" operator="greaterThan">
      <formula>0</formula>
    </cfRule>
  </conditionalFormatting>
  <conditionalFormatting sqref="J9">
    <cfRule type="cellIs" dxfId="34" priority="4" operator="greaterThan">
      <formula>0</formula>
    </cfRule>
  </conditionalFormatting>
  <conditionalFormatting sqref="J9">
    <cfRule type="cellIs" dxfId="33" priority="5" stopIfTrue="1" operator="equal">
      <formula>"…"</formula>
    </cfRule>
    <cfRule type="cellIs" dxfId="32" priority="6" stopIfTrue="1" operator="greaterThan">
      <formula>0</formula>
    </cfRule>
  </conditionalFormatting>
  <conditionalFormatting sqref="K9">
    <cfRule type="cellIs" dxfId="31" priority="2" stopIfTrue="1" operator="equal">
      <formula>"…"</formula>
    </cfRule>
    <cfRule type="cellIs" dxfId="30" priority="3" stopIfTrue="1" operator="greaterThan">
      <formula>0</formula>
    </cfRule>
  </conditionalFormatting>
  <hyperlinks>
    <hyperlink ref="A2" location="Sommaire!A1" display="Sommaire général" xr:uid="{4066CCDA-D5E2-4AC7-89E6-226166B7FED4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T33"/>
  <sheetViews>
    <sheetView showGridLines="0" zoomScaleNormal="100" workbookViewId="0">
      <selection activeCell="E2" sqref="E2"/>
    </sheetView>
  </sheetViews>
  <sheetFormatPr baseColWidth="10" defaultRowHeight="15"/>
  <cols>
    <col min="2" max="2" width="23.7109375" customWidth="1"/>
    <col min="3" max="3" width="7.7109375" customWidth="1"/>
    <col min="4" max="5" width="6.7109375" customWidth="1"/>
    <col min="6" max="6" width="8.7109375" customWidth="1"/>
    <col min="7" max="7" width="7.7109375" customWidth="1"/>
    <col min="8" max="9" width="6.7109375" customWidth="1"/>
    <col min="10" max="10" width="8.7109375" customWidth="1"/>
    <col min="11" max="11" width="7.7109375" customWidth="1"/>
    <col min="12" max="13" width="6.7109375" customWidth="1"/>
    <col min="14" max="14" width="8.7109375" customWidth="1"/>
    <col min="15" max="15" width="7.7109375" customWidth="1"/>
    <col min="16" max="17" width="6.7109375" customWidth="1"/>
    <col min="18" max="18" width="8.7109375" customWidth="1"/>
    <col min="19" max="19" width="5" customWidth="1"/>
  </cols>
  <sheetData>
    <row r="1" spans="1:20" s="694" customFormat="1"/>
    <row r="2" spans="1:20" s="693" customFormat="1">
      <c r="A2" s="728" t="s">
        <v>739</v>
      </c>
    </row>
    <row r="3" spans="1:20">
      <c r="A3" s="451"/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</row>
    <row r="4" spans="1:20" s="922" customFormat="1" ht="12.75">
      <c r="A4" s="920" t="s">
        <v>662</v>
      </c>
      <c r="B4" s="921"/>
      <c r="C4" s="921"/>
      <c r="D4" s="921"/>
      <c r="E4" s="921"/>
      <c r="F4" s="921"/>
      <c r="G4" s="921"/>
      <c r="H4" s="921"/>
      <c r="I4" s="921"/>
      <c r="J4" s="921"/>
      <c r="K4" s="921"/>
      <c r="L4" s="921"/>
      <c r="M4" s="921"/>
      <c r="N4" s="921"/>
      <c r="O4" s="921"/>
      <c r="P4" s="921"/>
      <c r="Q4" s="921"/>
    </row>
    <row r="5" spans="1:20" s="922" customFormat="1" ht="7.5" customHeight="1">
      <c r="A5" s="923"/>
      <c r="B5" s="924"/>
      <c r="C5" s="924"/>
      <c r="D5" s="924"/>
      <c r="E5" s="924"/>
      <c r="F5" s="924"/>
      <c r="G5" s="924"/>
      <c r="H5" s="924"/>
      <c r="I5" s="924"/>
      <c r="J5" s="924"/>
      <c r="K5" s="924"/>
      <c r="L5" s="924"/>
      <c r="M5" s="924"/>
      <c r="N5" s="924"/>
      <c r="O5" s="924"/>
      <c r="P5" s="924"/>
      <c r="Q5" s="924"/>
    </row>
    <row r="6" spans="1:20" s="922" customFormat="1" ht="13.5">
      <c r="A6" s="925"/>
      <c r="B6" s="926" t="s">
        <v>287</v>
      </c>
      <c r="C6" s="926"/>
      <c r="D6" s="926"/>
      <c r="E6" s="927"/>
      <c r="F6" s="926" t="s">
        <v>288</v>
      </c>
      <c r="G6" s="926"/>
      <c r="H6" s="926"/>
      <c r="I6" s="927"/>
      <c r="J6" s="928" t="s">
        <v>424</v>
      </c>
      <c r="K6" s="929"/>
      <c r="L6" s="929"/>
      <c r="M6" s="930"/>
      <c r="N6" s="928" t="s">
        <v>663</v>
      </c>
      <c r="O6" s="929"/>
      <c r="P6" s="929"/>
      <c r="Q6" s="929"/>
    </row>
    <row r="7" spans="1:20" s="922" customFormat="1" ht="38.25">
      <c r="A7" s="931"/>
      <c r="B7" s="932" t="s">
        <v>850</v>
      </c>
      <c r="C7" s="933" t="s">
        <v>851</v>
      </c>
      <c r="D7" s="934" t="s">
        <v>852</v>
      </c>
      <c r="E7" s="935" t="s">
        <v>853</v>
      </c>
      <c r="F7" s="932" t="str">
        <f t="shared" ref="F7:I7" si="0">B7</f>
        <v>Moy 2020-2024 (1)</v>
      </c>
      <c r="G7" s="933" t="str">
        <f t="shared" si="0"/>
        <v>2024 (1)</v>
      </c>
      <c r="H7" s="934" t="str">
        <f t="shared" si="0"/>
        <v>2025 (2)</v>
      </c>
      <c r="I7" s="935" t="str">
        <f t="shared" si="0"/>
        <v>Variation 2025/2024 (%)</v>
      </c>
      <c r="J7" s="932" t="s">
        <v>850</v>
      </c>
      <c r="K7" s="933" t="s">
        <v>851</v>
      </c>
      <c r="L7" s="934" t="s">
        <v>852</v>
      </c>
      <c r="M7" s="935" t="s">
        <v>853</v>
      </c>
      <c r="N7" s="932" t="s">
        <v>850</v>
      </c>
      <c r="O7" s="933" t="s">
        <v>851</v>
      </c>
      <c r="P7" s="934" t="s">
        <v>852</v>
      </c>
      <c r="Q7" s="935" t="s">
        <v>853</v>
      </c>
    </row>
    <row r="8" spans="1:20" s="922" customFormat="1" ht="13.5">
      <c r="A8" s="936" t="s">
        <v>360</v>
      </c>
      <c r="B8" s="937"/>
      <c r="C8" s="937"/>
      <c r="D8" s="938"/>
      <c r="E8" s="939"/>
      <c r="F8" s="937"/>
      <c r="G8" s="937"/>
      <c r="H8" s="938"/>
      <c r="I8" s="939"/>
      <c r="J8" s="940"/>
      <c r="K8" s="937"/>
      <c r="L8" s="938"/>
      <c r="M8" s="939"/>
      <c r="N8" s="940"/>
      <c r="O8" s="937"/>
      <c r="P8" s="938"/>
      <c r="Q8" s="937"/>
      <c r="S8" s="941"/>
    </row>
    <row r="9" spans="1:20" s="922" customFormat="1" ht="13.5">
      <c r="A9" s="942" t="s">
        <v>368</v>
      </c>
      <c r="B9" s="943">
        <v>1569.8726799999999</v>
      </c>
      <c r="C9" s="943">
        <v>1123.8835999999999</v>
      </c>
      <c r="D9" s="944">
        <v>1574.5034000000001</v>
      </c>
      <c r="E9" s="945">
        <v>40.094881711949547</v>
      </c>
      <c r="F9" s="943">
        <v>26.119079999999997</v>
      </c>
      <c r="G9" s="943">
        <v>26.399500000000003</v>
      </c>
      <c r="H9" s="944">
        <v>29.998200000000001</v>
      </c>
      <c r="I9" s="945">
        <v>13.631697570029733</v>
      </c>
      <c r="J9" s="943">
        <v>615.21792000000005</v>
      </c>
      <c r="K9" s="943">
        <v>547.0775000000001</v>
      </c>
      <c r="L9" s="944">
        <v>679.99610000000007</v>
      </c>
      <c r="M9" s="945">
        <v>24.296118922821709</v>
      </c>
      <c r="N9" s="943">
        <v>451.2724</v>
      </c>
      <c r="O9" s="943">
        <v>572.6155</v>
      </c>
      <c r="P9" s="944">
        <v>630.80140000000006</v>
      </c>
      <c r="Q9" s="945">
        <v>10.161425948127501</v>
      </c>
      <c r="S9" s="941"/>
    </row>
    <row r="10" spans="1:20" s="922" customFormat="1" ht="13.5">
      <c r="A10" s="946" t="s">
        <v>363</v>
      </c>
      <c r="B10" s="947">
        <v>3054.9404800000002</v>
      </c>
      <c r="C10" s="947">
        <v>2443.25</v>
      </c>
      <c r="D10" s="948">
        <v>3199.61</v>
      </c>
      <c r="E10" s="949">
        <v>30.957126777857358</v>
      </c>
      <c r="F10" s="947">
        <v>3.0245800000000003</v>
      </c>
      <c r="G10" s="947">
        <v>2.5589000000000004</v>
      </c>
      <c r="H10" s="948">
        <v>5.0772000000000004</v>
      </c>
      <c r="I10" s="949">
        <v>98.413380749540806</v>
      </c>
      <c r="J10" s="947">
        <v>1767.2679000000001</v>
      </c>
      <c r="K10" s="947">
        <v>1484.5</v>
      </c>
      <c r="L10" s="948">
        <v>1857.9</v>
      </c>
      <c r="M10" s="949">
        <v>25.153250252610306</v>
      </c>
      <c r="N10" s="947">
        <v>341.24522000000007</v>
      </c>
      <c r="O10" s="947">
        <v>440.87910000000005</v>
      </c>
      <c r="P10" s="948">
        <v>384.72500000000002</v>
      </c>
      <c r="Q10" s="949">
        <v>-12.736847811565577</v>
      </c>
      <c r="S10" s="941"/>
    </row>
    <row r="11" spans="1:20" s="922" customFormat="1" ht="13.5">
      <c r="A11" s="946" t="s">
        <v>362</v>
      </c>
      <c r="B11" s="947">
        <v>4206.6793000000007</v>
      </c>
      <c r="C11" s="947">
        <v>3249.3672999999999</v>
      </c>
      <c r="D11" s="948">
        <v>4351.0308000000005</v>
      </c>
      <c r="E11" s="949">
        <v>33.903938776019579</v>
      </c>
      <c r="F11" s="947">
        <v>2.7535400000000001</v>
      </c>
      <c r="G11" s="947">
        <v>2.4384000000000001</v>
      </c>
      <c r="H11" s="948">
        <v>3.0588000000000002</v>
      </c>
      <c r="I11" s="949">
        <v>25.442913385826781</v>
      </c>
      <c r="J11" s="947">
        <v>855.14778000000001</v>
      </c>
      <c r="K11" s="947">
        <v>770.33510000000001</v>
      </c>
      <c r="L11" s="948">
        <v>908.1422</v>
      </c>
      <c r="M11" s="949">
        <v>17.889240669417774</v>
      </c>
      <c r="N11" s="947">
        <v>414.34456</v>
      </c>
      <c r="O11" s="947">
        <v>465.8852</v>
      </c>
      <c r="P11" s="948">
        <v>508.0172</v>
      </c>
      <c r="Q11" s="949">
        <v>9.0434295830818421</v>
      </c>
      <c r="S11" s="941"/>
    </row>
    <row r="12" spans="1:20" s="922" customFormat="1" ht="13.5">
      <c r="A12" s="946" t="s">
        <v>364</v>
      </c>
      <c r="B12" s="947">
        <v>2078.7722399999998</v>
      </c>
      <c r="C12" s="947">
        <v>1697.1271999999999</v>
      </c>
      <c r="D12" s="948">
        <v>1996.0480000000002</v>
      </c>
      <c r="E12" s="949">
        <v>17.61334094462692</v>
      </c>
      <c r="F12" s="947">
        <v>3.6472000000000002</v>
      </c>
      <c r="G12" s="947">
        <v>3.1500000000000004</v>
      </c>
      <c r="H12" s="948">
        <v>2.1960000000000002</v>
      </c>
      <c r="I12" s="949">
        <v>-30.285714285714292</v>
      </c>
      <c r="J12" s="947">
        <v>498.68608000000006</v>
      </c>
      <c r="K12" s="947">
        <v>484.33500000000004</v>
      </c>
      <c r="L12" s="948">
        <v>521.79300000000001</v>
      </c>
      <c r="M12" s="949">
        <v>7.7339031868438157</v>
      </c>
      <c r="N12" s="947">
        <v>90.931280000000015</v>
      </c>
      <c r="O12" s="947">
        <v>109.36000000000001</v>
      </c>
      <c r="P12" s="948">
        <v>105.879</v>
      </c>
      <c r="Q12" s="949">
        <v>-3.1830651060716919</v>
      </c>
      <c r="S12" s="941"/>
    </row>
    <row r="13" spans="1:20" s="922" customFormat="1" ht="13.5">
      <c r="A13" s="946" t="s">
        <v>370</v>
      </c>
      <c r="B13" s="947">
        <v>3937.0582000000004</v>
      </c>
      <c r="C13" s="947">
        <v>3303.0810000000001</v>
      </c>
      <c r="D13" s="948">
        <v>3514.7350999999999</v>
      </c>
      <c r="E13" s="949">
        <v>6.4077780714429933</v>
      </c>
      <c r="F13" s="947">
        <v>460.92099999999999</v>
      </c>
      <c r="G13" s="947">
        <v>381.19349999999997</v>
      </c>
      <c r="H13" s="948">
        <v>418.95400000000006</v>
      </c>
      <c r="I13" s="949">
        <v>9.9058614588129359</v>
      </c>
      <c r="J13" s="947">
        <v>1898.5088000000003</v>
      </c>
      <c r="K13" s="947">
        <v>1708.8620000000001</v>
      </c>
      <c r="L13" s="948">
        <v>1977.1205</v>
      </c>
      <c r="M13" s="949">
        <v>15.698078604357747</v>
      </c>
      <c r="N13" s="947">
        <v>1167.79414</v>
      </c>
      <c r="O13" s="947">
        <v>1211.7949000000001</v>
      </c>
      <c r="P13" s="948">
        <v>1402.1035000000002</v>
      </c>
      <c r="Q13" s="949">
        <v>15.70468731961161</v>
      </c>
      <c r="S13" s="941"/>
    </row>
    <row r="14" spans="1:20" s="922" customFormat="1" ht="13.5">
      <c r="A14" s="946" t="s">
        <v>365</v>
      </c>
      <c r="B14" s="947">
        <v>1397.3090999999999</v>
      </c>
      <c r="C14" s="947">
        <v>1199.0165000000002</v>
      </c>
      <c r="D14" s="948">
        <v>1522.6420000000001</v>
      </c>
      <c r="E14" s="949">
        <v>26.990912969087578</v>
      </c>
      <c r="F14" s="947">
        <v>1.9400000000000002</v>
      </c>
      <c r="G14" s="950">
        <v>1.0820000000000001</v>
      </c>
      <c r="H14" s="948">
        <v>0.92400000000000004</v>
      </c>
      <c r="I14" s="949">
        <v>-14.602587800369694</v>
      </c>
      <c r="J14" s="947">
        <v>423.0847</v>
      </c>
      <c r="K14" s="947">
        <v>399.12450000000001</v>
      </c>
      <c r="L14" s="948">
        <v>446.30599999999998</v>
      </c>
      <c r="M14" s="949">
        <v>11.82124875821955</v>
      </c>
      <c r="N14" s="947">
        <v>268.80830000000003</v>
      </c>
      <c r="O14" s="947">
        <v>323.33800000000008</v>
      </c>
      <c r="P14" s="948">
        <v>276.767</v>
      </c>
      <c r="Q14" s="949">
        <v>-14.403194180702572</v>
      </c>
      <c r="S14" s="941"/>
    </row>
    <row r="15" spans="1:20" s="922" customFormat="1" ht="13.5">
      <c r="A15" s="946" t="s">
        <v>369</v>
      </c>
      <c r="B15" s="947">
        <v>1734.0974000000001</v>
      </c>
      <c r="C15" s="947">
        <v>1417.96</v>
      </c>
      <c r="D15" s="948">
        <v>1854.8400000000001</v>
      </c>
      <c r="E15" s="949">
        <v>30.81046009760502</v>
      </c>
      <c r="F15" s="947">
        <v>4.9261999999999997</v>
      </c>
      <c r="G15" s="947">
        <v>3.6100000000000003</v>
      </c>
      <c r="H15" s="948">
        <v>5.22</v>
      </c>
      <c r="I15" s="949">
        <v>44.598337950138479</v>
      </c>
      <c r="J15" s="947">
        <v>945.96100000000001</v>
      </c>
      <c r="K15" s="947">
        <v>800.97</v>
      </c>
      <c r="L15" s="948">
        <v>1068.0900000000001</v>
      </c>
      <c r="M15" s="949">
        <v>33.349563654069449</v>
      </c>
      <c r="N15" s="947">
        <v>379.69020000000006</v>
      </c>
      <c r="O15" s="947">
        <v>450.70750000000004</v>
      </c>
      <c r="P15" s="948">
        <v>444.67</v>
      </c>
      <c r="Q15" s="949">
        <v>-1.3395605797551724</v>
      </c>
      <c r="S15" s="941"/>
    </row>
    <row r="16" spans="1:20" s="922" customFormat="1" ht="13.5">
      <c r="A16" s="946" t="s">
        <v>361</v>
      </c>
      <c r="B16" s="947">
        <v>2397.0612200000005</v>
      </c>
      <c r="C16" s="947">
        <v>1890.6315</v>
      </c>
      <c r="D16" s="948">
        <v>2625.9861000000001</v>
      </c>
      <c r="E16" s="949">
        <v>38.894655039863665</v>
      </c>
      <c r="F16" s="947">
        <v>2.4159000000000002</v>
      </c>
      <c r="G16" s="947">
        <v>1.7445000000000002</v>
      </c>
      <c r="H16" s="948">
        <v>2.1734000000000004</v>
      </c>
      <c r="I16" s="949">
        <v>24.585841215247939</v>
      </c>
      <c r="J16" s="947">
        <v>346.70924000000002</v>
      </c>
      <c r="K16" s="947">
        <v>311.05020000000002</v>
      </c>
      <c r="L16" s="948">
        <v>319.21510000000001</v>
      </c>
      <c r="M16" s="949">
        <v>2.6249460697983729</v>
      </c>
      <c r="N16" s="947">
        <v>268.47814000000005</v>
      </c>
      <c r="O16" s="947">
        <v>275.72989999999999</v>
      </c>
      <c r="P16" s="948">
        <v>258.02470000000005</v>
      </c>
      <c r="Q16" s="949">
        <v>-6.4212114826864735</v>
      </c>
      <c r="S16" s="941"/>
    </row>
    <row r="17" spans="1:19" s="922" customFormat="1" ht="13.5">
      <c r="A17" s="946" t="s">
        <v>366</v>
      </c>
      <c r="B17" s="947">
        <v>1524.59258</v>
      </c>
      <c r="C17" s="947">
        <v>1264.9540000000002</v>
      </c>
      <c r="D17" s="948">
        <v>1640.42</v>
      </c>
      <c r="E17" s="949">
        <v>29.682186071588369</v>
      </c>
      <c r="F17" s="947">
        <v>0.30840000000000006</v>
      </c>
      <c r="G17" s="950">
        <v>0.70000000000000007</v>
      </c>
      <c r="H17" s="948">
        <v>0.32600000000000001</v>
      </c>
      <c r="I17" s="949">
        <v>-53.428571428571423</v>
      </c>
      <c r="J17" s="947">
        <v>797.28162000000009</v>
      </c>
      <c r="K17" s="947">
        <v>629.16000000000008</v>
      </c>
      <c r="L17" s="948">
        <v>900.2600000000001</v>
      </c>
      <c r="M17" s="949">
        <v>43.089198296140886</v>
      </c>
      <c r="N17" s="947">
        <v>124.54352000000002</v>
      </c>
      <c r="O17" s="947">
        <v>169.15</v>
      </c>
      <c r="P17" s="948">
        <v>248.05</v>
      </c>
      <c r="Q17" s="949">
        <v>46.644989654153115</v>
      </c>
      <c r="S17" s="941"/>
    </row>
    <row r="18" spans="1:19" s="922" customFormat="1" ht="13.5">
      <c r="A18" s="946" t="s">
        <v>367</v>
      </c>
      <c r="B18" s="947">
        <v>362.76920000000007</v>
      </c>
      <c r="C18" s="947">
        <v>314.91000000000003</v>
      </c>
      <c r="D18" s="948">
        <v>404.05250000000001</v>
      </c>
      <c r="E18" s="949">
        <v>28.307294147534211</v>
      </c>
      <c r="F18" s="947">
        <v>3.1687000000000003</v>
      </c>
      <c r="G18" s="947">
        <v>2.496</v>
      </c>
      <c r="H18" s="948">
        <v>2.5830000000000002</v>
      </c>
      <c r="I18" s="949">
        <v>3.4855769230769384</v>
      </c>
      <c r="J18" s="947">
        <v>39.976200000000006</v>
      </c>
      <c r="K18" s="947">
        <v>37.335000000000001</v>
      </c>
      <c r="L18" s="948">
        <v>36.369999999999997</v>
      </c>
      <c r="M18" s="949">
        <v>-2.5847060399089461</v>
      </c>
      <c r="N18" s="947">
        <v>1267.2959599999999</v>
      </c>
      <c r="O18" s="947">
        <v>1368.4604999999999</v>
      </c>
      <c r="P18" s="948">
        <v>1395.5036000000002</v>
      </c>
      <c r="Q18" s="949">
        <v>1.9761695715733385</v>
      </c>
      <c r="S18" s="941"/>
    </row>
    <row r="19" spans="1:19" s="922" customFormat="1" ht="13.5">
      <c r="A19" s="946" t="s">
        <v>372</v>
      </c>
      <c r="B19" s="947">
        <v>390.02980000000002</v>
      </c>
      <c r="C19" s="947">
        <v>298.61300000000006</v>
      </c>
      <c r="D19" s="948">
        <v>426.89000000000004</v>
      </c>
      <c r="E19" s="949">
        <v>42.957607337925666</v>
      </c>
      <c r="F19" s="947">
        <v>0.89769999999999983</v>
      </c>
      <c r="G19" s="947">
        <v>0.34800000000000003</v>
      </c>
      <c r="H19" s="948">
        <v>2.15</v>
      </c>
      <c r="I19" s="949">
        <v>517.81609195402291</v>
      </c>
      <c r="J19" s="947">
        <v>181.86260000000001</v>
      </c>
      <c r="K19" s="947">
        <v>157.51000000000002</v>
      </c>
      <c r="L19" s="948">
        <v>205.71</v>
      </c>
      <c r="M19" s="949">
        <v>30.601231667830596</v>
      </c>
      <c r="N19" s="947">
        <v>189.9496</v>
      </c>
      <c r="O19" s="947">
        <v>201.80100000000002</v>
      </c>
      <c r="P19" s="948">
        <v>241.23000000000002</v>
      </c>
      <c r="Q19" s="949">
        <v>19.538555309438511</v>
      </c>
      <c r="S19" s="941"/>
    </row>
    <row r="20" spans="1:19" s="922" customFormat="1" ht="13.5">
      <c r="A20" s="946" t="s">
        <v>633</v>
      </c>
      <c r="B20" s="947">
        <v>2271.2004400000005</v>
      </c>
      <c r="C20" s="947">
        <v>1612.7818</v>
      </c>
      <c r="D20" s="948">
        <v>2317.2674000000002</v>
      </c>
      <c r="E20" s="949">
        <v>43.681395710194671</v>
      </c>
      <c r="F20" s="947">
        <v>139.11256</v>
      </c>
      <c r="G20" s="947">
        <v>127.37230000000001</v>
      </c>
      <c r="H20" s="948">
        <v>153.94630000000001</v>
      </c>
      <c r="I20" s="949">
        <v>20.863248916758192</v>
      </c>
      <c r="J20" s="947">
        <v>472.45816000000002</v>
      </c>
      <c r="K20" s="947">
        <v>400.15359999999998</v>
      </c>
      <c r="L20" s="948">
        <v>560.83889999999997</v>
      </c>
      <c r="M20" s="949">
        <v>40.155905132429147</v>
      </c>
      <c r="N20" s="947">
        <v>1202.0762199999999</v>
      </c>
      <c r="O20" s="947">
        <v>1365.1394</v>
      </c>
      <c r="P20" s="948">
        <v>842.49560000000008</v>
      </c>
      <c r="Q20" s="949">
        <v>-38.285013237475965</v>
      </c>
      <c r="S20" s="941"/>
    </row>
    <row r="21" spans="1:19" s="922" customFormat="1" ht="13.5">
      <c r="A21" s="946" t="s">
        <v>371</v>
      </c>
      <c r="B21" s="947">
        <v>1990.7727599999998</v>
      </c>
      <c r="C21" s="947">
        <v>1787.5770000000002</v>
      </c>
      <c r="D21" s="948">
        <v>2256.6679999999997</v>
      </c>
      <c r="E21" s="949">
        <v>26.241722734181483</v>
      </c>
      <c r="F21" s="947">
        <v>2.4046200000000004</v>
      </c>
      <c r="G21" s="947">
        <v>1.8648</v>
      </c>
      <c r="H21" s="948">
        <v>2.2765</v>
      </c>
      <c r="I21" s="949">
        <v>22.077434577434584</v>
      </c>
      <c r="J21" s="947">
        <v>615.88084000000003</v>
      </c>
      <c r="K21" s="947">
        <v>569.97170000000006</v>
      </c>
      <c r="L21" s="948">
        <v>683.95870000000014</v>
      </c>
      <c r="M21" s="949">
        <v>19.99871221676446</v>
      </c>
      <c r="N21" s="947">
        <v>1403.5885999999998</v>
      </c>
      <c r="O21" s="947">
        <v>1485.616</v>
      </c>
      <c r="P21" s="948">
        <v>1342.9135000000001</v>
      </c>
      <c r="Q21" s="949">
        <v>-9.6056114096778611</v>
      </c>
      <c r="S21" s="941"/>
    </row>
    <row r="22" spans="1:19" s="922" customFormat="1" ht="13.5">
      <c r="A22" s="946" t="s">
        <v>374</v>
      </c>
      <c r="B22" s="947">
        <v>1966.0436000000002</v>
      </c>
      <c r="C22" s="947">
        <v>1580.9690000000003</v>
      </c>
      <c r="D22" s="948">
        <v>2290.2923000000001</v>
      </c>
      <c r="E22" s="949">
        <v>44.866363603587402</v>
      </c>
      <c r="F22" s="947">
        <v>181.6121</v>
      </c>
      <c r="G22" s="947">
        <v>163.21699999999998</v>
      </c>
      <c r="H22" s="948">
        <v>174.81960000000001</v>
      </c>
      <c r="I22" s="949">
        <v>7.1086957853655042</v>
      </c>
      <c r="J22" s="947">
        <v>619.73919999999998</v>
      </c>
      <c r="K22" s="947">
        <v>582.66100000000006</v>
      </c>
      <c r="L22" s="948">
        <v>714.35800000000006</v>
      </c>
      <c r="M22" s="949">
        <v>22.602679774345624</v>
      </c>
      <c r="N22" s="947">
        <v>1146.4012</v>
      </c>
      <c r="O22" s="947">
        <v>1147.2612999999999</v>
      </c>
      <c r="P22" s="948">
        <v>904.5535000000001</v>
      </c>
      <c r="Q22" s="949">
        <v>-21.155407229373104</v>
      </c>
      <c r="S22" s="941"/>
    </row>
    <row r="23" spans="1:19" s="922" customFormat="1" ht="13.5">
      <c r="A23" s="946" t="s">
        <v>378</v>
      </c>
      <c r="B23" s="947">
        <v>423.21343999999999</v>
      </c>
      <c r="C23" s="947">
        <v>244.64500000000001</v>
      </c>
      <c r="D23" s="948">
        <v>457.33300000000003</v>
      </c>
      <c r="E23" s="949">
        <v>86.937399088475132</v>
      </c>
      <c r="F23" s="947">
        <v>6.4757000000000007</v>
      </c>
      <c r="G23" s="947">
        <v>4.6450000000000005</v>
      </c>
      <c r="H23" s="948">
        <v>6.301000000000001</v>
      </c>
      <c r="I23" s="949">
        <v>35.651237890204527</v>
      </c>
      <c r="J23" s="947">
        <v>96.693039999999996</v>
      </c>
      <c r="K23" s="947">
        <v>66.934600000000003</v>
      </c>
      <c r="L23" s="948">
        <v>86.544899999999998</v>
      </c>
      <c r="M23" s="949">
        <v>29.297702533517779</v>
      </c>
      <c r="N23" s="947">
        <v>2475.9693600000001</v>
      </c>
      <c r="O23" s="947">
        <v>2518.7264999999998</v>
      </c>
      <c r="P23" s="948">
        <v>2147.2028</v>
      </c>
      <c r="Q23" s="949">
        <v>-14.750458217674678</v>
      </c>
      <c r="S23" s="941"/>
    </row>
    <row r="24" spans="1:19" s="922" customFormat="1" ht="13.5">
      <c r="A24" s="946" t="s">
        <v>379</v>
      </c>
      <c r="B24" s="947">
        <v>1101.7053800000001</v>
      </c>
      <c r="C24" s="947">
        <v>985.00450000000001</v>
      </c>
      <c r="D24" s="948">
        <v>1328.9259999999999</v>
      </c>
      <c r="E24" s="949">
        <v>34.915728811391197</v>
      </c>
      <c r="F24" s="947">
        <v>249.07552000000001</v>
      </c>
      <c r="G24" s="947">
        <v>228.779</v>
      </c>
      <c r="H24" s="948">
        <v>193.78100000000001</v>
      </c>
      <c r="I24" s="949">
        <v>-15.297732746449622</v>
      </c>
      <c r="J24" s="947">
        <v>403.1121</v>
      </c>
      <c r="K24" s="947">
        <v>377.26000000000005</v>
      </c>
      <c r="L24" s="948">
        <v>402.33200000000005</v>
      </c>
      <c r="M24" s="949">
        <v>6.6458145575995387</v>
      </c>
      <c r="N24" s="947">
        <v>1209.28898</v>
      </c>
      <c r="O24" s="947">
        <v>1371.1484000000003</v>
      </c>
      <c r="P24" s="948">
        <v>1130.6370000000002</v>
      </c>
      <c r="Q24" s="949">
        <v>-17.540873037520967</v>
      </c>
      <c r="S24" s="941"/>
    </row>
    <row r="25" spans="1:19" s="922" customFormat="1" ht="13.5">
      <c r="A25" s="946" t="s">
        <v>376</v>
      </c>
      <c r="B25" s="947">
        <v>123.31161999999999</v>
      </c>
      <c r="C25" s="947">
        <v>85.977000000000004</v>
      </c>
      <c r="D25" s="948">
        <v>143.43199999999999</v>
      </c>
      <c r="E25" s="949">
        <v>66.826011607755547</v>
      </c>
      <c r="F25" s="947">
        <v>1.0329200000000001</v>
      </c>
      <c r="G25" s="947">
        <v>0.79300000000000004</v>
      </c>
      <c r="H25" s="948">
        <v>0.79200000000000004</v>
      </c>
      <c r="I25" s="949">
        <v>-0.12610340479193294</v>
      </c>
      <c r="J25" s="947">
        <v>53.612940000000002</v>
      </c>
      <c r="K25" s="947">
        <v>41.736999999999995</v>
      </c>
      <c r="L25" s="948">
        <v>61.640500000000003</v>
      </c>
      <c r="M25" s="949">
        <v>47.68790282003981</v>
      </c>
      <c r="N25" s="947">
        <v>50.561700000000002</v>
      </c>
      <c r="O25" s="947">
        <v>63.803500000000007</v>
      </c>
      <c r="P25" s="948">
        <v>45.654000000000003</v>
      </c>
      <c r="Q25" s="949">
        <v>-28.445931649517664</v>
      </c>
      <c r="S25" s="941"/>
    </row>
    <row r="26" spans="1:19" s="922" customFormat="1" ht="13.5">
      <c r="A26" s="946" t="s">
        <v>377</v>
      </c>
      <c r="B26" s="947">
        <v>614.96060000000011</v>
      </c>
      <c r="C26" s="947">
        <v>515.67300000000012</v>
      </c>
      <c r="D26" s="948">
        <v>683.70450000000005</v>
      </c>
      <c r="E26" s="949">
        <v>32.584893915330035</v>
      </c>
      <c r="F26" s="947">
        <v>51.974499999999999</v>
      </c>
      <c r="G26" s="947">
        <v>53.332500000000003</v>
      </c>
      <c r="H26" s="948">
        <v>57.344000000000001</v>
      </c>
      <c r="I26" s="949">
        <v>7.5216800262503991</v>
      </c>
      <c r="J26" s="947">
        <v>204.38210000000001</v>
      </c>
      <c r="K26" s="947">
        <v>180.78700000000001</v>
      </c>
      <c r="L26" s="948">
        <v>207.55450000000002</v>
      </c>
      <c r="M26" s="949">
        <v>14.806097783579574</v>
      </c>
      <c r="N26" s="947">
        <v>828.25476000000003</v>
      </c>
      <c r="O26" s="947">
        <v>888.72599999999989</v>
      </c>
      <c r="P26" s="948">
        <v>723.61599999999987</v>
      </c>
      <c r="Q26" s="949">
        <v>-18.578279469712832</v>
      </c>
      <c r="S26" s="941"/>
    </row>
    <row r="27" spans="1:19" s="922" customFormat="1" ht="13.5">
      <c r="A27" s="946" t="s">
        <v>375</v>
      </c>
      <c r="B27" s="947">
        <v>572.32140000000004</v>
      </c>
      <c r="C27" s="947">
        <v>549.76300000000003</v>
      </c>
      <c r="D27" s="948">
        <v>610.33350000000007</v>
      </c>
      <c r="E27" s="949">
        <v>11.01756575106001</v>
      </c>
      <c r="F27" s="947">
        <v>1.3608</v>
      </c>
      <c r="G27" s="947">
        <v>1.395</v>
      </c>
      <c r="H27" s="948">
        <v>1.383</v>
      </c>
      <c r="I27" s="949">
        <v>-0.86021505376344676</v>
      </c>
      <c r="J27" s="947">
        <v>130.72790000000001</v>
      </c>
      <c r="K27" s="947">
        <v>125.092</v>
      </c>
      <c r="L27" s="948">
        <v>135.1765</v>
      </c>
      <c r="M27" s="949">
        <v>8.0616666133725534</v>
      </c>
      <c r="N27" s="947">
        <v>333.28884000000005</v>
      </c>
      <c r="O27" s="947">
        <v>374.8313</v>
      </c>
      <c r="P27" s="948">
        <v>327.34360000000004</v>
      </c>
      <c r="Q27" s="949">
        <v>-12.669086066184965</v>
      </c>
      <c r="S27" s="941"/>
    </row>
    <row r="28" spans="1:19" s="922" customFormat="1" ht="13.5">
      <c r="A28" s="946" t="s">
        <v>381</v>
      </c>
      <c r="B28" s="947">
        <v>65.406500000000008</v>
      </c>
      <c r="C28" s="947">
        <v>67.922000000000011</v>
      </c>
      <c r="D28" s="948">
        <v>88.331500000000005</v>
      </c>
      <c r="E28" s="949">
        <v>30.048437914077898</v>
      </c>
      <c r="F28" s="947">
        <v>133.0498</v>
      </c>
      <c r="G28" s="947">
        <v>131.93350000000001</v>
      </c>
      <c r="H28" s="948">
        <v>126.67850000000001</v>
      </c>
      <c r="I28" s="949">
        <v>-3.9830672270499856</v>
      </c>
      <c r="J28" s="947">
        <v>52.292299999999997</v>
      </c>
      <c r="K28" s="947">
        <v>52.380500000000005</v>
      </c>
      <c r="L28" s="948">
        <v>50.077500000000008</v>
      </c>
      <c r="M28" s="949">
        <v>-4.3966743349147075</v>
      </c>
      <c r="N28" s="947">
        <v>16.3962</v>
      </c>
      <c r="O28" s="947">
        <v>12.608500000000001</v>
      </c>
      <c r="P28" s="948">
        <v>13.7797</v>
      </c>
      <c r="Q28" s="949">
        <v>9.2889717254233126</v>
      </c>
      <c r="S28" s="941"/>
    </row>
    <row r="29" spans="1:19" s="922" customFormat="1" ht="13.5">
      <c r="A29" s="946" t="s">
        <v>634</v>
      </c>
      <c r="B29" s="947">
        <v>35.914380000000001</v>
      </c>
      <c r="C29" s="947">
        <v>40.326099999999997</v>
      </c>
      <c r="D29" s="948">
        <v>40.865500000000004</v>
      </c>
      <c r="E29" s="949">
        <v>1.3375952546861969</v>
      </c>
      <c r="F29" s="947">
        <v>84.511899999999997</v>
      </c>
      <c r="G29" s="947">
        <v>98.665300000000002</v>
      </c>
      <c r="H29" s="948">
        <v>88.115099999999998</v>
      </c>
      <c r="I29" s="949">
        <v>-10.69291838163975</v>
      </c>
      <c r="J29" s="947">
        <v>47.79010000000001</v>
      </c>
      <c r="K29" s="947">
        <v>54.352400000000003</v>
      </c>
      <c r="L29" s="948">
        <v>50.239900000000006</v>
      </c>
      <c r="M29" s="949">
        <v>-7.5663632148718296</v>
      </c>
      <c r="N29" s="947">
        <v>22.21538</v>
      </c>
      <c r="O29" s="947">
        <v>21.319400000000002</v>
      </c>
      <c r="P29" s="948">
        <v>18.6631</v>
      </c>
      <c r="Q29" s="949">
        <v>-12.459543889602909</v>
      </c>
      <c r="S29" s="941"/>
    </row>
    <row r="30" spans="1:19" s="922" customFormat="1" ht="13.5">
      <c r="A30" s="951" t="s">
        <v>331</v>
      </c>
      <c r="B30" s="952">
        <v>31818.421920000004</v>
      </c>
      <c r="C30" s="952">
        <v>25673.693500000005</v>
      </c>
      <c r="D30" s="953">
        <v>33328.172599999998</v>
      </c>
      <c r="E30" s="954">
        <v>29.814483451709005</v>
      </c>
      <c r="F30" s="952">
        <v>1360.8037200000003</v>
      </c>
      <c r="G30" s="952">
        <v>1237.7856999999999</v>
      </c>
      <c r="H30" s="953">
        <v>1278.1651000000002</v>
      </c>
      <c r="I30" s="954">
        <v>3.2622286717321369</v>
      </c>
      <c r="J30" s="952">
        <v>11068.043020000001</v>
      </c>
      <c r="K30" s="952">
        <v>9783.0090999999993</v>
      </c>
      <c r="L30" s="953">
        <v>11875.044300000001</v>
      </c>
      <c r="M30" s="954">
        <v>21.384373443953987</v>
      </c>
      <c r="N30" s="952">
        <v>13657.08676</v>
      </c>
      <c r="O30" s="952">
        <v>14843.0779</v>
      </c>
      <c r="P30" s="953">
        <v>13396.806200000001</v>
      </c>
      <c r="Q30" s="954">
        <v>-9.7437452645855789</v>
      </c>
      <c r="S30" s="941"/>
    </row>
    <row r="31" spans="1:19" s="922" customFormat="1" ht="13.5">
      <c r="A31" s="955" t="s">
        <v>225</v>
      </c>
      <c r="B31" s="956"/>
      <c r="C31" s="956"/>
      <c r="D31" s="957"/>
      <c r="E31" s="957"/>
      <c r="F31" s="957"/>
      <c r="G31" s="958"/>
      <c r="H31" s="959"/>
      <c r="I31" s="960"/>
      <c r="J31" s="960"/>
      <c r="K31" s="960"/>
      <c r="L31" s="960"/>
      <c r="M31" s="960"/>
      <c r="O31" s="960"/>
      <c r="P31" s="960"/>
      <c r="Q31" s="961" t="s">
        <v>426</v>
      </c>
    </row>
    <row r="32" spans="1:19" s="922" customFormat="1" ht="12.75" customHeight="1">
      <c r="A32" s="962" t="s">
        <v>661</v>
      </c>
      <c r="B32" s="962"/>
      <c r="C32" s="962"/>
      <c r="D32" s="962"/>
      <c r="E32" s="963"/>
      <c r="F32" s="963"/>
      <c r="G32" s="959"/>
      <c r="H32" s="959"/>
      <c r="I32" s="924"/>
      <c r="J32" s="924"/>
      <c r="K32" s="924"/>
      <c r="L32" s="924"/>
      <c r="M32" s="924"/>
      <c r="N32" s="964"/>
      <c r="O32" s="924"/>
      <c r="P32" s="924"/>
      <c r="Q32" s="924"/>
    </row>
    <row r="33" spans="1:17" s="922" customFormat="1" ht="21" customHeight="1">
      <c r="A33" s="962" t="s">
        <v>854</v>
      </c>
      <c r="B33" s="965"/>
      <c r="C33" s="965"/>
      <c r="D33" s="966"/>
      <c r="E33" s="966"/>
      <c r="F33" s="966"/>
      <c r="G33" s="967"/>
      <c r="H33" s="924"/>
      <c r="I33" s="924"/>
      <c r="J33" s="924"/>
      <c r="K33" s="924"/>
      <c r="L33" s="924"/>
      <c r="M33" s="924"/>
      <c r="N33" s="923"/>
      <c r="O33" s="924"/>
      <c r="P33" s="924"/>
      <c r="Q33" s="924"/>
    </row>
  </sheetData>
  <mergeCells count="5">
    <mergeCell ref="J6:M6"/>
    <mergeCell ref="N6:Q6"/>
    <mergeCell ref="D31:F31"/>
    <mergeCell ref="A32:D32"/>
    <mergeCell ref="A33:F33"/>
  </mergeCells>
  <conditionalFormatting sqref="E9:E30">
    <cfRule type="cellIs" dxfId="29" priority="16" operator="greaterThan">
      <formula>0</formula>
    </cfRule>
    <cfRule type="cellIs" dxfId="28" priority="19" operator="equal">
      <formula>"…"</formula>
    </cfRule>
    <cfRule type="cellIs" dxfId="27" priority="20" operator="greaterThan">
      <formula>0</formula>
    </cfRule>
  </conditionalFormatting>
  <conditionalFormatting sqref="E9:E30">
    <cfRule type="cellIs" dxfId="26" priority="17" operator="greaterThan">
      <formula>0</formula>
    </cfRule>
    <cfRule type="cellIs" dxfId="25" priority="18" operator="greaterThan">
      <formula>0</formula>
    </cfRule>
  </conditionalFormatting>
  <conditionalFormatting sqref="I9:I16 I18:I30">
    <cfRule type="cellIs" dxfId="24" priority="11" operator="greaterThan">
      <formula>0</formula>
    </cfRule>
    <cfRule type="cellIs" dxfId="23" priority="14" operator="equal">
      <formula>"…"</formula>
    </cfRule>
    <cfRule type="cellIs" dxfId="22" priority="15" operator="greaterThan">
      <formula>0</formula>
    </cfRule>
  </conditionalFormatting>
  <conditionalFormatting sqref="I9:I16 I18:I30">
    <cfRule type="cellIs" dxfId="21" priority="12" operator="greaterThan">
      <formula>0</formula>
    </cfRule>
    <cfRule type="cellIs" dxfId="20" priority="13" operator="greaterThan">
      <formula>0</formula>
    </cfRule>
  </conditionalFormatting>
  <conditionalFormatting sqref="M9:M30">
    <cfRule type="cellIs" dxfId="19" priority="6" operator="greaterThan">
      <formula>0</formula>
    </cfRule>
    <cfRule type="cellIs" dxfId="18" priority="9" operator="equal">
      <formula>"…"</formula>
    </cfRule>
    <cfRule type="cellIs" dxfId="17" priority="10" operator="greaterThan">
      <formula>0</formula>
    </cfRule>
  </conditionalFormatting>
  <conditionalFormatting sqref="M9:M30">
    <cfRule type="cellIs" dxfId="16" priority="7" operator="greaterThan">
      <formula>0</formula>
    </cfRule>
    <cfRule type="cellIs" dxfId="15" priority="8" operator="greaterThan">
      <formula>0</formula>
    </cfRule>
  </conditionalFormatting>
  <conditionalFormatting sqref="Q9:Q30">
    <cfRule type="cellIs" dxfId="14" priority="1" operator="greaterThan">
      <formula>0</formula>
    </cfRule>
    <cfRule type="cellIs" dxfId="13" priority="4" operator="equal">
      <formula>"…"</formula>
    </cfRule>
    <cfRule type="cellIs" dxfId="12" priority="5" operator="greaterThan">
      <formula>0</formula>
    </cfRule>
  </conditionalFormatting>
  <conditionalFormatting sqref="Q9:Q30">
    <cfRule type="cellIs" dxfId="11" priority="2" operator="greaterThan">
      <formula>0</formula>
    </cfRule>
    <cfRule type="cellIs" dxfId="10" priority="3" operator="greaterThan">
      <formula>0</formula>
    </cfRule>
  </conditionalFormatting>
  <hyperlinks>
    <hyperlink ref="A2" location="Sommaire!A1" display="Sommaire général" xr:uid="{66BFDEBC-48A9-48A2-BA13-E1936077756D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08000"/>
  </sheetPr>
  <dimension ref="A1:AG8"/>
  <sheetViews>
    <sheetView workbookViewId="0">
      <pane xSplit="2" ySplit="5" topLeftCell="C6" activePane="bottomRight" state="frozen"/>
      <selection activeCell="H9" sqref="H9"/>
      <selection pane="topRight" activeCell="H9" sqref="H9"/>
      <selection pane="bottomLeft" activeCell="H9" sqref="H9"/>
      <selection pane="bottomRight" activeCell="I36" sqref="I36"/>
    </sheetView>
  </sheetViews>
  <sheetFormatPr baseColWidth="10" defaultRowHeight="12.75"/>
  <cols>
    <col min="1" max="1" width="11.42578125" style="99"/>
    <col min="2" max="2" width="25.7109375" style="99" customWidth="1"/>
    <col min="3" max="33" width="6.7109375" style="99" customWidth="1"/>
    <col min="34" max="16384" width="11.42578125" style="99"/>
  </cols>
  <sheetData>
    <row r="1" spans="1:33" s="693" customFormat="1"/>
    <row r="2" spans="1:33" s="693" customFormat="1" ht="15">
      <c r="A2" s="728" t="s">
        <v>739</v>
      </c>
    </row>
    <row r="3" spans="1:33" s="693" customFormat="1"/>
    <row r="4" spans="1:33">
      <c r="A4" s="100" t="s">
        <v>653</v>
      </c>
    </row>
    <row r="5" spans="1:33" s="102" customFormat="1" ht="11.25">
      <c r="A5" s="219"/>
      <c r="C5" s="455">
        <v>1995</v>
      </c>
      <c r="D5" s="455">
        <v>1996</v>
      </c>
      <c r="E5" s="455">
        <v>1997</v>
      </c>
      <c r="F5" s="455">
        <v>1998</v>
      </c>
      <c r="G5" s="455">
        <v>1999</v>
      </c>
      <c r="H5" s="455">
        <v>2000</v>
      </c>
      <c r="I5" s="455">
        <v>2001</v>
      </c>
      <c r="J5" s="455">
        <v>2002</v>
      </c>
      <c r="K5" s="455">
        <v>2003</v>
      </c>
      <c r="L5" s="455">
        <v>2004</v>
      </c>
      <c r="M5" s="455">
        <v>2005</v>
      </c>
      <c r="N5" s="455">
        <v>2006</v>
      </c>
      <c r="O5" s="455">
        <v>2007</v>
      </c>
      <c r="P5" s="455">
        <v>2008</v>
      </c>
      <c r="Q5" s="455">
        <v>2009</v>
      </c>
      <c r="R5" s="455">
        <v>2010</v>
      </c>
      <c r="S5" s="455">
        <v>2011</v>
      </c>
      <c r="T5" s="455">
        <v>2012</v>
      </c>
      <c r="U5" s="455">
        <v>2013</v>
      </c>
      <c r="V5" s="455">
        <v>2014</v>
      </c>
      <c r="W5" s="455">
        <v>2015</v>
      </c>
      <c r="X5" s="455">
        <v>2016</v>
      </c>
      <c r="Y5" s="455">
        <v>2017</v>
      </c>
      <c r="Z5" s="455">
        <v>2018</v>
      </c>
      <c r="AA5" s="455">
        <v>2019</v>
      </c>
      <c r="AB5" s="455">
        <v>2020</v>
      </c>
      <c r="AC5" s="455">
        <v>2021</v>
      </c>
      <c r="AD5" s="455">
        <v>2022</v>
      </c>
      <c r="AE5" s="455">
        <v>2023</v>
      </c>
      <c r="AF5" s="455">
        <v>2024</v>
      </c>
      <c r="AG5" s="455">
        <v>2025</v>
      </c>
    </row>
    <row r="6" spans="1:33" s="102" customFormat="1" ht="11.25">
      <c r="A6" s="219" t="s">
        <v>352</v>
      </c>
      <c r="B6" s="115" t="s">
        <v>422</v>
      </c>
      <c r="C6" s="456">
        <v>2.7031640999999995</v>
      </c>
      <c r="D6" s="456">
        <v>2.8775105000000001</v>
      </c>
      <c r="E6" s="456">
        <v>3.4432307000000004</v>
      </c>
      <c r="F6" s="456">
        <v>3.6903104</v>
      </c>
      <c r="G6" s="456">
        <v>4.3917922999999988</v>
      </c>
      <c r="H6" s="456">
        <v>3.4762633999999997</v>
      </c>
      <c r="I6" s="456">
        <v>2.8733666000000002</v>
      </c>
      <c r="J6" s="456">
        <v>3.3182821999999996</v>
      </c>
      <c r="K6" s="456">
        <v>3.3664343000000003</v>
      </c>
      <c r="L6" s="456">
        <v>3.9978132999999993</v>
      </c>
      <c r="M6" s="456">
        <v>4.5292960999999998</v>
      </c>
      <c r="N6" s="456">
        <v>4.1447588000000009</v>
      </c>
      <c r="O6" s="456">
        <v>4.6904714000000007</v>
      </c>
      <c r="P6" s="456">
        <v>4.7158941000000008</v>
      </c>
      <c r="Q6" s="456">
        <v>5.5855034999999997</v>
      </c>
      <c r="R6" s="456">
        <v>4.8110857000000005</v>
      </c>
      <c r="S6" s="456">
        <v>5.3687302000000008</v>
      </c>
      <c r="T6" s="456">
        <v>5.4664674000000009</v>
      </c>
      <c r="U6" s="456">
        <v>4.3677163999999991</v>
      </c>
      <c r="V6" s="456">
        <v>5.5242739000000007</v>
      </c>
      <c r="W6" s="456">
        <v>5.3361030999999999</v>
      </c>
      <c r="X6" s="456">
        <v>4.7429650999999993</v>
      </c>
      <c r="Y6" s="456">
        <v>5.3173771000000007</v>
      </c>
      <c r="Z6" s="456">
        <v>4.9805373000000008</v>
      </c>
      <c r="AA6" s="456">
        <v>3.5232988999999999</v>
      </c>
      <c r="AB6" s="456">
        <v>3.2899624000000003</v>
      </c>
      <c r="AC6" s="456">
        <v>3.3065175000000004</v>
      </c>
      <c r="AD6" s="456">
        <v>4.5165360000000003</v>
      </c>
      <c r="AE6" s="456">
        <v>4.2768938000000007</v>
      </c>
      <c r="AF6" s="456">
        <v>3.9411420000000001</v>
      </c>
      <c r="AG6" s="456">
        <v>4.6304278000000005</v>
      </c>
    </row>
    <row r="7" spans="1:33" s="102" customFormat="1" ht="11.25">
      <c r="A7" s="219" t="s">
        <v>352</v>
      </c>
      <c r="B7" s="115" t="s">
        <v>423</v>
      </c>
      <c r="C7" s="457">
        <v>32.323015627223342</v>
      </c>
      <c r="D7" s="457">
        <v>33.205058228362269</v>
      </c>
      <c r="E7" s="457">
        <v>35.435959686192028</v>
      </c>
      <c r="F7" s="457">
        <v>32.643949921846875</v>
      </c>
      <c r="G7" s="457">
        <v>32.708688246583932</v>
      </c>
      <c r="H7" s="457">
        <v>29.304075874608966</v>
      </c>
      <c r="I7" s="457">
        <v>26.583265873680379</v>
      </c>
      <c r="J7" s="457">
        <v>32.05249090812498</v>
      </c>
      <c r="K7" s="457">
        <v>31.120376687318462</v>
      </c>
      <c r="L7" s="457">
        <v>35.474660343990713</v>
      </c>
      <c r="M7" s="457">
        <v>36.795425447219202</v>
      </c>
      <c r="N7" s="457">
        <v>29.491099857907951</v>
      </c>
      <c r="O7" s="457">
        <v>28.986414215634781</v>
      </c>
      <c r="P7" s="457">
        <v>33.215153239677093</v>
      </c>
      <c r="Q7" s="457">
        <v>37.743331317383671</v>
      </c>
      <c r="R7" s="457">
        <v>32.86729936172582</v>
      </c>
      <c r="S7" s="457">
        <v>34.51214639182416</v>
      </c>
      <c r="T7" s="457">
        <v>34.018270966649887</v>
      </c>
      <c r="U7" s="457">
        <v>30.397816894154708</v>
      </c>
      <c r="V7" s="457">
        <v>36.751486052890506</v>
      </c>
      <c r="W7" s="457">
        <v>35.439327595585048</v>
      </c>
      <c r="X7" s="457">
        <v>30.590716039572801</v>
      </c>
      <c r="Y7" s="457">
        <v>37.942157476258409</v>
      </c>
      <c r="Z7" s="457">
        <v>30.80892731547722</v>
      </c>
      <c r="AA7" s="457">
        <v>31.826272920334482</v>
      </c>
      <c r="AB7" s="457">
        <v>29.561322924753444</v>
      </c>
      <c r="AC7" s="457">
        <v>33.735602631087609</v>
      </c>
      <c r="AD7" s="457">
        <v>36.715297552902044</v>
      </c>
      <c r="AE7" s="457">
        <v>31.78112316401311</v>
      </c>
      <c r="AF7" s="457">
        <v>29.707249785174803</v>
      </c>
      <c r="AG7" s="457">
        <v>36.662368407717544</v>
      </c>
    </row>
    <row r="8" spans="1:33">
      <c r="A8" s="99" t="s">
        <v>66</v>
      </c>
    </row>
  </sheetData>
  <hyperlinks>
    <hyperlink ref="A2" location="Sommaire!A1" display="Sommaire général" xr:uid="{64E2B26E-229B-442B-B82B-CB804559D7F5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08000"/>
  </sheetPr>
  <dimension ref="A1:AG8"/>
  <sheetViews>
    <sheetView workbookViewId="0">
      <pane xSplit="2" ySplit="5" topLeftCell="C6" activePane="bottomRight" state="frozen"/>
      <selection pane="topRight" activeCell="C1" sqref="C1"/>
      <selection pane="bottomLeft" activeCell="A2" sqref="A2"/>
      <selection pane="bottomRight" activeCell="J35" sqref="J34:J35"/>
    </sheetView>
  </sheetViews>
  <sheetFormatPr baseColWidth="10" defaultRowHeight="12.75"/>
  <cols>
    <col min="1" max="1" width="10.28515625" style="99" customWidth="1"/>
    <col min="2" max="2" width="29.5703125" style="99" customWidth="1"/>
    <col min="3" max="33" width="6.7109375" style="99" customWidth="1"/>
    <col min="34" max="16384" width="11.42578125" style="99"/>
  </cols>
  <sheetData>
    <row r="1" spans="1:33" s="693" customFormat="1"/>
    <row r="2" spans="1:33" s="693" customFormat="1" ht="15">
      <c r="A2" s="728" t="s">
        <v>739</v>
      </c>
    </row>
    <row r="3" spans="1:33" s="693" customFormat="1"/>
    <row r="4" spans="1:33">
      <c r="A4" s="100" t="s">
        <v>652</v>
      </c>
    </row>
    <row r="5" spans="1:33" s="102" customFormat="1" ht="11.25">
      <c r="C5" s="455">
        <v>1995</v>
      </c>
      <c r="D5" s="455">
        <v>1996</v>
      </c>
      <c r="E5" s="455">
        <v>1997</v>
      </c>
      <c r="F5" s="455">
        <v>1998</v>
      </c>
      <c r="G5" s="455">
        <v>1999</v>
      </c>
      <c r="H5" s="455">
        <v>2000</v>
      </c>
      <c r="I5" s="455">
        <v>2001</v>
      </c>
      <c r="J5" s="455">
        <v>2002</v>
      </c>
      <c r="K5" s="455">
        <v>2003</v>
      </c>
      <c r="L5" s="455">
        <v>2004</v>
      </c>
      <c r="M5" s="455">
        <v>2005</v>
      </c>
      <c r="N5" s="455">
        <v>2006</v>
      </c>
      <c r="O5" s="455">
        <v>2007</v>
      </c>
      <c r="P5" s="455">
        <v>2008</v>
      </c>
      <c r="Q5" s="455">
        <v>2009</v>
      </c>
      <c r="R5" s="455">
        <v>2010</v>
      </c>
      <c r="S5" s="455">
        <v>2011</v>
      </c>
      <c r="T5" s="455">
        <v>2012</v>
      </c>
      <c r="U5" s="455">
        <v>2013</v>
      </c>
      <c r="V5" s="455">
        <v>2014</v>
      </c>
      <c r="W5" s="455">
        <v>2015</v>
      </c>
      <c r="X5" s="455">
        <v>2016</v>
      </c>
      <c r="Y5" s="455">
        <v>2017</v>
      </c>
      <c r="Z5" s="455">
        <v>2018</v>
      </c>
      <c r="AA5" s="455">
        <v>2019</v>
      </c>
      <c r="AB5" s="455">
        <v>2020</v>
      </c>
      <c r="AC5" s="455">
        <v>2021</v>
      </c>
      <c r="AD5" s="455">
        <v>2022</v>
      </c>
      <c r="AE5" s="455">
        <v>2023</v>
      </c>
      <c r="AF5" s="455">
        <v>2024</v>
      </c>
      <c r="AG5" s="455">
        <v>2025</v>
      </c>
    </row>
    <row r="6" spans="1:33" s="102" customFormat="1" ht="11.25">
      <c r="A6" s="221" t="s">
        <v>353</v>
      </c>
      <c r="B6" s="115" t="s">
        <v>422</v>
      </c>
      <c r="C6" s="457">
        <v>2.0174329000000002</v>
      </c>
      <c r="D6" s="457">
        <v>2.0486105999999999</v>
      </c>
      <c r="E6" s="457">
        <v>2.0441248000000001</v>
      </c>
      <c r="F6" s="457">
        <v>1.7590626</v>
      </c>
      <c r="G6" s="457">
        <v>1.9313271000000003</v>
      </c>
      <c r="H6" s="457">
        <v>1.8330567</v>
      </c>
      <c r="I6" s="457">
        <v>1.5862578999999999</v>
      </c>
      <c r="J6" s="457">
        <v>1.4949250999999999</v>
      </c>
      <c r="K6" s="457">
        <v>1.5128853999999998</v>
      </c>
      <c r="L6" s="457">
        <v>1.4561667</v>
      </c>
      <c r="M6" s="457">
        <v>1.5077114</v>
      </c>
      <c r="N6" s="457">
        <v>1.4368586999999999</v>
      </c>
      <c r="O6" s="457">
        <v>1.309472</v>
      </c>
      <c r="P6" s="457">
        <v>1.5947689000000003</v>
      </c>
      <c r="Q6" s="457">
        <v>1.7162986000000002</v>
      </c>
      <c r="R6" s="457">
        <v>1.6356279999999999</v>
      </c>
      <c r="S6" s="457">
        <v>1.8724968999999998</v>
      </c>
      <c r="T6" s="457">
        <v>1.5860269</v>
      </c>
      <c r="U6" s="457">
        <v>1.5717110000000003</v>
      </c>
      <c r="V6" s="457">
        <v>1.5843451</v>
      </c>
      <c r="W6" s="457">
        <v>1.1911431000000001</v>
      </c>
      <c r="X6" s="457">
        <v>1.1696507</v>
      </c>
      <c r="Y6" s="457">
        <v>1.5943194000000001</v>
      </c>
      <c r="Z6" s="457">
        <v>1.2346803000000002</v>
      </c>
      <c r="AA6" s="457">
        <v>1.2941769000000003</v>
      </c>
      <c r="AB6" s="457">
        <v>1.6081884</v>
      </c>
      <c r="AC6" s="457">
        <v>1.9128855</v>
      </c>
      <c r="AD6" s="457">
        <v>1.7983761000000005</v>
      </c>
      <c r="AE6" s="457">
        <v>2.0614287</v>
      </c>
      <c r="AF6" s="457">
        <v>1.4797699</v>
      </c>
      <c r="AG6" s="457">
        <v>1.4349149000000003</v>
      </c>
    </row>
    <row r="7" spans="1:33" s="102" customFormat="1" ht="11.25">
      <c r="A7" s="221" t="s">
        <v>353</v>
      </c>
      <c r="B7" s="115" t="s">
        <v>423</v>
      </c>
      <c r="C7" s="457">
        <v>20.622286303075409</v>
      </c>
      <c r="D7" s="457">
        <v>22.411132650114212</v>
      </c>
      <c r="E7" s="457">
        <v>22.821355644200612</v>
      </c>
      <c r="F7" s="457">
        <v>21.917543627940823</v>
      </c>
      <c r="G7" s="457">
        <v>23.366295079269829</v>
      </c>
      <c r="H7" s="457">
        <v>25.147777378401297</v>
      </c>
      <c r="I7" s="457">
        <v>22.379390324250881</v>
      </c>
      <c r="J7" s="457">
        <v>24.297453109254626</v>
      </c>
      <c r="K7" s="457">
        <v>21.764972284603243</v>
      </c>
      <c r="L7" s="457">
        <v>23.672272473079126</v>
      </c>
      <c r="M7" s="457">
        <v>23.364684369164493</v>
      </c>
      <c r="N7" s="457">
        <v>22.327834997078604</v>
      </c>
      <c r="O7" s="457">
        <v>25.240887449642436</v>
      </c>
      <c r="P7" s="457">
        <v>25.376346772281515</v>
      </c>
      <c r="Q7" s="457">
        <v>23.73056119373269</v>
      </c>
      <c r="R7" s="457">
        <v>23.627194788123045</v>
      </c>
      <c r="S7" s="457">
        <v>25.279757259926278</v>
      </c>
      <c r="T7" s="457">
        <v>23.312131803910962</v>
      </c>
      <c r="U7" s="457">
        <v>20.412043242007709</v>
      </c>
      <c r="V7" s="457">
        <v>24.10831007733065</v>
      </c>
      <c r="W7" s="457">
        <v>19.277154703643287</v>
      </c>
      <c r="X7" s="457">
        <v>21.831535271258506</v>
      </c>
      <c r="Y7" s="457">
        <v>27.262177459345775</v>
      </c>
      <c r="Z7" s="457">
        <v>22.429443405943616</v>
      </c>
      <c r="AA7" s="457">
        <v>21.49377778737356</v>
      </c>
      <c r="AB7" s="457">
        <v>20.688246130413305</v>
      </c>
      <c r="AC7" s="457">
        <v>27.391148392159327</v>
      </c>
      <c r="AD7" s="457">
        <v>20.65762156213853</v>
      </c>
      <c r="AE7" s="457">
        <v>25.086234403464854</v>
      </c>
      <c r="AF7" s="457">
        <v>19.633823989894964</v>
      </c>
      <c r="AG7" s="457">
        <v>20.921976084835993</v>
      </c>
    </row>
    <row r="8" spans="1:33">
      <c r="AB8" s="118"/>
    </row>
  </sheetData>
  <hyperlinks>
    <hyperlink ref="A2" location="Sommaire!A1" display="Sommaire général" xr:uid="{DD642280-2A32-45C4-939C-2703E01B92DB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08000"/>
  </sheetPr>
  <dimension ref="A1:AG7"/>
  <sheetViews>
    <sheetView workbookViewId="0">
      <pane xSplit="2" ySplit="5" topLeftCell="C6" activePane="bottomRight" state="frozen"/>
      <selection pane="topRight" activeCell="C1" sqref="C1"/>
      <selection pane="bottomLeft" activeCell="A2" sqref="A2"/>
      <selection pane="bottomRight" activeCell="T24" sqref="T24"/>
    </sheetView>
  </sheetViews>
  <sheetFormatPr baseColWidth="10" defaultRowHeight="12.75"/>
  <cols>
    <col min="1" max="1" width="11.42578125" style="139" customWidth="1"/>
    <col min="2" max="2" width="30" style="99" customWidth="1"/>
    <col min="3" max="29" width="6.7109375" style="99" customWidth="1"/>
    <col min="30" max="30" width="7.140625" style="99" customWidth="1"/>
    <col min="31" max="33" width="6.7109375" style="99" customWidth="1"/>
    <col min="34" max="16384" width="11.42578125" style="99"/>
  </cols>
  <sheetData>
    <row r="1" spans="1:33" s="693" customFormat="1">
      <c r="A1" s="139"/>
    </row>
    <row r="2" spans="1:33" s="693" customFormat="1" ht="15">
      <c r="A2" s="728" t="s">
        <v>739</v>
      </c>
    </row>
    <row r="3" spans="1:33" s="693" customFormat="1">
      <c r="A3" s="139"/>
    </row>
    <row r="4" spans="1:33">
      <c r="A4" s="100" t="s">
        <v>651</v>
      </c>
    </row>
    <row r="5" spans="1:33" s="102" customFormat="1" ht="11.25">
      <c r="A5" s="219"/>
      <c r="C5" s="455" t="s">
        <v>409</v>
      </c>
      <c r="D5" s="455" t="s">
        <v>410</v>
      </c>
      <c r="E5" s="455" t="s">
        <v>411</v>
      </c>
      <c r="F5" s="455" t="s">
        <v>412</v>
      </c>
      <c r="G5" s="455" t="s">
        <v>413</v>
      </c>
      <c r="H5" s="455" t="s">
        <v>414</v>
      </c>
      <c r="I5" s="455" t="s">
        <v>415</v>
      </c>
      <c r="J5" s="455" t="s">
        <v>416</v>
      </c>
      <c r="K5" s="455" t="s">
        <v>417</v>
      </c>
      <c r="L5" s="455" t="s">
        <v>418</v>
      </c>
      <c r="M5" s="455" t="s">
        <v>166</v>
      </c>
      <c r="N5" s="455" t="s">
        <v>419</v>
      </c>
      <c r="O5" s="455" t="s">
        <v>420</v>
      </c>
      <c r="P5" s="455" t="s">
        <v>55</v>
      </c>
      <c r="Q5" s="455" t="s">
        <v>56</v>
      </c>
      <c r="R5" s="455" t="s">
        <v>57</v>
      </c>
      <c r="S5" s="455" t="s">
        <v>58</v>
      </c>
      <c r="T5" s="455" t="s">
        <v>59</v>
      </c>
      <c r="U5" s="455" t="s">
        <v>60</v>
      </c>
      <c r="V5" s="455" t="s">
        <v>61</v>
      </c>
      <c r="W5" s="455" t="s">
        <v>62</v>
      </c>
      <c r="X5" s="455" t="s">
        <v>63</v>
      </c>
      <c r="Y5" s="455" t="s">
        <v>64</v>
      </c>
      <c r="Z5" s="455" t="s">
        <v>65</v>
      </c>
      <c r="AA5" s="455" t="s">
        <v>4</v>
      </c>
      <c r="AB5" s="455" t="s">
        <v>5</v>
      </c>
      <c r="AC5" s="455" t="s">
        <v>12</v>
      </c>
      <c r="AD5" s="455" t="s">
        <v>461</v>
      </c>
      <c r="AE5" s="455" t="s">
        <v>532</v>
      </c>
      <c r="AF5" s="455" t="s">
        <v>658</v>
      </c>
      <c r="AG5" s="455" t="s">
        <v>835</v>
      </c>
    </row>
    <row r="6" spans="1:33" s="102" customFormat="1" ht="11.25">
      <c r="A6" s="220" t="s">
        <v>421</v>
      </c>
      <c r="B6" s="115" t="s">
        <v>422</v>
      </c>
      <c r="C6" s="137">
        <v>30.342117400000006</v>
      </c>
      <c r="D6" s="137">
        <v>30.9211472</v>
      </c>
      <c r="E6" s="137">
        <v>34.005438900000001</v>
      </c>
      <c r="F6" s="137">
        <v>30.789879500000001</v>
      </c>
      <c r="G6" s="137">
        <v>32.473614400000002</v>
      </c>
      <c r="H6" s="137">
        <v>31.120736500000003</v>
      </c>
      <c r="I6" s="137">
        <v>26.839243600000003</v>
      </c>
      <c r="J6" s="137">
        <v>33.452418199999997</v>
      </c>
      <c r="K6" s="137">
        <v>29.309703699999993</v>
      </c>
      <c r="L6" s="137">
        <v>30.762608700000001</v>
      </c>
      <c r="M6" s="137">
        <v>31.118168799999999</v>
      </c>
      <c r="N6" s="137">
        <v>29.8451795</v>
      </c>
      <c r="O6" s="137">
        <v>33.197413900000001</v>
      </c>
      <c r="P6" s="137">
        <v>30.294254499999997</v>
      </c>
      <c r="Q6" s="137">
        <v>35.126072999999998</v>
      </c>
      <c r="R6" s="137">
        <v>31.865764200000005</v>
      </c>
      <c r="S6" s="137">
        <v>37.940643500000007</v>
      </c>
      <c r="T6" s="137">
        <v>33.074696500000009</v>
      </c>
      <c r="U6" s="137">
        <v>33.618531100000006</v>
      </c>
      <c r="V6" s="137">
        <v>37.832212300000009</v>
      </c>
      <c r="W6" s="137">
        <v>33.590126200000007</v>
      </c>
      <c r="X6" s="137">
        <v>34.571666200000003</v>
      </c>
      <c r="Y6" s="137">
        <v>46.298482399999997</v>
      </c>
      <c r="Z6" s="137">
        <v>39.876358100000004</v>
      </c>
      <c r="AA6" s="137">
        <v>38.012868400000002</v>
      </c>
      <c r="AB6" s="137">
        <v>26.1633581</v>
      </c>
      <c r="AC6" s="137">
        <v>34.365387600000005</v>
      </c>
      <c r="AD6" s="137">
        <v>31.496745200000007</v>
      </c>
      <c r="AE6" s="137">
        <v>30.580684300000001</v>
      </c>
      <c r="AF6" s="137">
        <v>32.5940893</v>
      </c>
      <c r="AG6" s="137">
        <v>33.747036000000008</v>
      </c>
    </row>
    <row r="7" spans="1:33" s="102" customFormat="1" ht="11.25">
      <c r="A7" s="220" t="s">
        <v>421</v>
      </c>
      <c r="B7" s="115" t="s">
        <v>423</v>
      </c>
      <c r="C7" s="137">
        <v>667.19111910531387</v>
      </c>
      <c r="D7" s="137">
        <v>677.55893251176155</v>
      </c>
      <c r="E7" s="137">
        <v>743.15021034343351</v>
      </c>
      <c r="F7" s="137">
        <v>683.37367968980629</v>
      </c>
      <c r="G7" s="137">
        <v>745.30853073280912</v>
      </c>
      <c r="H7" s="137">
        <v>759.66861705503561</v>
      </c>
      <c r="I7" s="137">
        <v>625.55631797056719</v>
      </c>
      <c r="J7" s="137">
        <v>764.23366725683934</v>
      </c>
      <c r="K7" s="137">
        <v>733.52746688957177</v>
      </c>
      <c r="L7" s="137">
        <v>800.60505358602131</v>
      </c>
      <c r="M7" s="137">
        <v>822.97289477651213</v>
      </c>
      <c r="N7" s="137">
        <v>787.396962293819</v>
      </c>
      <c r="O7" s="137">
        <v>845.25560534691272</v>
      </c>
      <c r="P7" s="137">
        <v>868.24416618421719</v>
      </c>
      <c r="Q7" s="137">
        <v>940.82739391407051</v>
      </c>
      <c r="R7" s="137">
        <v>830.62497263030605</v>
      </c>
      <c r="S7" s="137">
        <v>970.03634378691277</v>
      </c>
      <c r="T7" s="137">
        <v>864.38609076986643</v>
      </c>
      <c r="U7" s="137">
        <v>854.55054320473039</v>
      </c>
      <c r="V7" s="137">
        <v>929.64117162831292</v>
      </c>
      <c r="W7" s="137">
        <v>872.75643976989886</v>
      </c>
      <c r="X7" s="137">
        <v>853.87649643473731</v>
      </c>
      <c r="Y7" s="137">
        <v>952.67699487430639</v>
      </c>
      <c r="Z7" s="137">
        <v>820.93531147129272</v>
      </c>
      <c r="AA7" s="137">
        <v>851.430218676295</v>
      </c>
      <c r="AB7" s="137">
        <v>621.94790428556496</v>
      </c>
      <c r="AC7" s="137">
        <v>855.10926314375092</v>
      </c>
      <c r="AD7" s="137">
        <v>784.2717396446759</v>
      </c>
      <c r="AE7" s="137">
        <v>803.5896450147286</v>
      </c>
      <c r="AF7" s="137">
        <v>791.82593432969259</v>
      </c>
      <c r="AG7" s="137">
        <v>849.20421946874171</v>
      </c>
    </row>
  </sheetData>
  <hyperlinks>
    <hyperlink ref="A2" location="Sommaire!A1" display="Sommaire général" xr:uid="{5C55F288-79E1-4CD5-994E-3CE1451E4DE7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08000"/>
  </sheetPr>
  <dimension ref="A1:IJ30"/>
  <sheetViews>
    <sheetView workbookViewId="0">
      <pane xSplit="1" ySplit="5" topLeftCell="B6" activePane="bottomRight" state="frozen"/>
      <selection pane="topRight" activeCell="D1" sqref="D1"/>
      <selection pane="bottomLeft" activeCell="A5" sqref="A5"/>
      <selection pane="bottomRight" activeCell="N25" sqref="N25"/>
    </sheetView>
  </sheetViews>
  <sheetFormatPr baseColWidth="10" defaultRowHeight="12.75"/>
  <cols>
    <col min="1" max="1" width="42.140625" style="99" customWidth="1"/>
    <col min="2" max="233" width="8.28515625" style="99" customWidth="1"/>
    <col min="234" max="16384" width="11.42578125" style="99"/>
  </cols>
  <sheetData>
    <row r="1" spans="1:244" s="693" customFormat="1"/>
    <row r="2" spans="1:244" s="693" customFormat="1" ht="15">
      <c r="A2" s="728" t="s">
        <v>739</v>
      </c>
    </row>
    <row r="3" spans="1:244" s="693" customFormat="1"/>
    <row r="4" spans="1:244" ht="12" customHeight="1">
      <c r="A4" s="100" t="s">
        <v>650</v>
      </c>
    </row>
    <row r="5" spans="1:244" s="102" customFormat="1" ht="11.25">
      <c r="B5" s="458">
        <v>38534</v>
      </c>
      <c r="C5" s="458">
        <v>38565</v>
      </c>
      <c r="D5" s="458">
        <v>38596</v>
      </c>
      <c r="E5" s="458">
        <v>38626</v>
      </c>
      <c r="F5" s="458">
        <v>38657</v>
      </c>
      <c r="G5" s="458">
        <v>38687</v>
      </c>
      <c r="H5" s="458">
        <v>38718</v>
      </c>
      <c r="I5" s="458">
        <v>38749</v>
      </c>
      <c r="J5" s="458">
        <v>38777</v>
      </c>
      <c r="K5" s="458">
        <v>38808</v>
      </c>
      <c r="L5" s="458">
        <v>38838</v>
      </c>
      <c r="M5" s="458">
        <v>38869</v>
      </c>
      <c r="N5" s="458">
        <v>38899</v>
      </c>
      <c r="O5" s="458">
        <v>38930</v>
      </c>
      <c r="P5" s="458">
        <v>38961</v>
      </c>
      <c r="Q5" s="458">
        <v>38991</v>
      </c>
      <c r="R5" s="458">
        <v>39022</v>
      </c>
      <c r="S5" s="458">
        <v>39052</v>
      </c>
      <c r="T5" s="458">
        <v>39083</v>
      </c>
      <c r="U5" s="458">
        <v>39114</v>
      </c>
      <c r="V5" s="458">
        <v>39142</v>
      </c>
      <c r="W5" s="458">
        <v>39173</v>
      </c>
      <c r="X5" s="458">
        <v>39203</v>
      </c>
      <c r="Y5" s="458">
        <v>39234</v>
      </c>
      <c r="Z5" s="458">
        <v>39264</v>
      </c>
      <c r="AA5" s="458">
        <v>39295</v>
      </c>
      <c r="AB5" s="458">
        <v>39326</v>
      </c>
      <c r="AC5" s="458">
        <v>39356</v>
      </c>
      <c r="AD5" s="458">
        <v>39387</v>
      </c>
      <c r="AE5" s="458">
        <v>39417</v>
      </c>
      <c r="AF5" s="458">
        <v>39448</v>
      </c>
      <c r="AG5" s="458">
        <v>39479</v>
      </c>
      <c r="AH5" s="458">
        <v>39508</v>
      </c>
      <c r="AI5" s="458">
        <v>39539</v>
      </c>
      <c r="AJ5" s="458">
        <v>39569</v>
      </c>
      <c r="AK5" s="458">
        <v>39600</v>
      </c>
      <c r="AL5" s="458">
        <v>39630</v>
      </c>
      <c r="AM5" s="458">
        <v>39661</v>
      </c>
      <c r="AN5" s="458">
        <v>39692</v>
      </c>
      <c r="AO5" s="458">
        <v>39722</v>
      </c>
      <c r="AP5" s="458">
        <v>39753</v>
      </c>
      <c r="AQ5" s="458">
        <v>39783</v>
      </c>
      <c r="AR5" s="458">
        <v>39814</v>
      </c>
      <c r="AS5" s="458">
        <v>39845</v>
      </c>
      <c r="AT5" s="458">
        <v>39873</v>
      </c>
      <c r="AU5" s="458">
        <v>39904</v>
      </c>
      <c r="AV5" s="458">
        <v>39934</v>
      </c>
      <c r="AW5" s="458">
        <v>39965</v>
      </c>
      <c r="AX5" s="458">
        <v>39995</v>
      </c>
      <c r="AY5" s="458">
        <v>40026</v>
      </c>
      <c r="AZ5" s="458">
        <v>40057</v>
      </c>
      <c r="BA5" s="458">
        <v>40087</v>
      </c>
      <c r="BB5" s="458">
        <v>40118</v>
      </c>
      <c r="BC5" s="458">
        <v>40148</v>
      </c>
      <c r="BD5" s="458">
        <v>40179</v>
      </c>
      <c r="BE5" s="458">
        <v>40210</v>
      </c>
      <c r="BF5" s="458">
        <v>40238</v>
      </c>
      <c r="BG5" s="458">
        <v>40269</v>
      </c>
      <c r="BH5" s="458">
        <v>40299</v>
      </c>
      <c r="BI5" s="458">
        <v>40330</v>
      </c>
      <c r="BJ5" s="458">
        <v>40360</v>
      </c>
      <c r="BK5" s="458">
        <v>40391</v>
      </c>
      <c r="BL5" s="458">
        <v>40422</v>
      </c>
      <c r="BM5" s="458">
        <v>40452</v>
      </c>
      <c r="BN5" s="458">
        <v>40483</v>
      </c>
      <c r="BO5" s="458">
        <v>40513</v>
      </c>
      <c r="BP5" s="458">
        <v>40544</v>
      </c>
      <c r="BQ5" s="458">
        <v>40575</v>
      </c>
      <c r="BR5" s="458">
        <v>40603</v>
      </c>
      <c r="BS5" s="458">
        <v>40634</v>
      </c>
      <c r="BT5" s="458">
        <v>40664</v>
      </c>
      <c r="BU5" s="458">
        <v>40695</v>
      </c>
      <c r="BV5" s="458">
        <v>40725</v>
      </c>
      <c r="BW5" s="458">
        <v>40756</v>
      </c>
      <c r="BX5" s="458">
        <v>40787</v>
      </c>
      <c r="BY5" s="458">
        <v>40817</v>
      </c>
      <c r="BZ5" s="458">
        <v>40848</v>
      </c>
      <c r="CA5" s="458">
        <v>40878</v>
      </c>
      <c r="CB5" s="458">
        <v>40909</v>
      </c>
      <c r="CC5" s="458">
        <v>40940</v>
      </c>
      <c r="CD5" s="458">
        <v>40969</v>
      </c>
      <c r="CE5" s="458">
        <v>41000</v>
      </c>
      <c r="CF5" s="458">
        <v>41030</v>
      </c>
      <c r="CG5" s="458">
        <v>41061</v>
      </c>
      <c r="CH5" s="458">
        <v>41091</v>
      </c>
      <c r="CI5" s="458">
        <v>41122</v>
      </c>
      <c r="CJ5" s="458">
        <v>41153</v>
      </c>
      <c r="CK5" s="458">
        <v>41183</v>
      </c>
      <c r="CL5" s="458">
        <v>41214</v>
      </c>
      <c r="CM5" s="458">
        <v>41244</v>
      </c>
      <c r="CN5" s="458">
        <v>41275</v>
      </c>
      <c r="CO5" s="458">
        <v>41306</v>
      </c>
      <c r="CP5" s="458">
        <v>41334</v>
      </c>
      <c r="CQ5" s="458">
        <v>41365</v>
      </c>
      <c r="CR5" s="458">
        <v>41395</v>
      </c>
      <c r="CS5" s="458">
        <v>41426</v>
      </c>
      <c r="CT5" s="458">
        <v>41456</v>
      </c>
      <c r="CU5" s="458">
        <v>41487</v>
      </c>
      <c r="CV5" s="458">
        <v>41518</v>
      </c>
      <c r="CW5" s="458">
        <v>41548</v>
      </c>
      <c r="CX5" s="458">
        <v>41579</v>
      </c>
      <c r="CY5" s="458">
        <v>41609</v>
      </c>
      <c r="CZ5" s="458">
        <v>41640</v>
      </c>
      <c r="DA5" s="458">
        <v>41671</v>
      </c>
      <c r="DB5" s="458">
        <v>41699</v>
      </c>
      <c r="DC5" s="458">
        <v>41730</v>
      </c>
      <c r="DD5" s="458">
        <v>41760</v>
      </c>
      <c r="DE5" s="458">
        <v>41791</v>
      </c>
      <c r="DF5" s="458">
        <v>41821</v>
      </c>
      <c r="DG5" s="458">
        <v>41852</v>
      </c>
      <c r="DH5" s="458">
        <v>41883</v>
      </c>
      <c r="DI5" s="459">
        <v>41913</v>
      </c>
      <c r="DJ5" s="459">
        <v>41944</v>
      </c>
      <c r="DK5" s="459">
        <v>41974</v>
      </c>
      <c r="DL5" s="459">
        <v>42005</v>
      </c>
      <c r="DM5" s="459">
        <v>42036</v>
      </c>
      <c r="DN5" s="459">
        <v>42064</v>
      </c>
      <c r="DO5" s="459">
        <v>42095</v>
      </c>
      <c r="DP5" s="459">
        <v>42125</v>
      </c>
      <c r="DQ5" s="459">
        <v>42156</v>
      </c>
      <c r="DR5" s="459">
        <v>42186</v>
      </c>
      <c r="DS5" s="459">
        <v>42217</v>
      </c>
      <c r="DT5" s="459">
        <v>42248</v>
      </c>
      <c r="DU5" s="459">
        <v>42278</v>
      </c>
      <c r="DV5" s="459">
        <v>42309</v>
      </c>
      <c r="DW5" s="459">
        <v>42339</v>
      </c>
      <c r="DX5" s="459">
        <v>42370</v>
      </c>
      <c r="DY5" s="459">
        <v>42401</v>
      </c>
      <c r="DZ5" s="459">
        <v>42430</v>
      </c>
      <c r="EA5" s="459">
        <v>42461</v>
      </c>
      <c r="EB5" s="459">
        <v>42491</v>
      </c>
      <c r="EC5" s="459">
        <v>42522</v>
      </c>
      <c r="ED5" s="459">
        <v>42552</v>
      </c>
      <c r="EE5" s="459">
        <v>42583</v>
      </c>
      <c r="EF5" s="459">
        <v>42614</v>
      </c>
      <c r="EG5" s="459">
        <v>42644</v>
      </c>
      <c r="EH5" s="459">
        <v>42675</v>
      </c>
      <c r="EI5" s="459">
        <v>42705</v>
      </c>
      <c r="EJ5" s="459">
        <v>42736</v>
      </c>
      <c r="EK5" s="459">
        <v>42767</v>
      </c>
      <c r="EL5" s="459">
        <v>42795</v>
      </c>
      <c r="EM5" s="459">
        <v>42826</v>
      </c>
      <c r="EN5" s="459">
        <v>42856</v>
      </c>
      <c r="EO5" s="459">
        <v>42887</v>
      </c>
      <c r="EP5" s="459">
        <v>42917</v>
      </c>
      <c r="EQ5" s="459">
        <v>42948</v>
      </c>
      <c r="ER5" s="459">
        <v>42979</v>
      </c>
      <c r="ES5" s="459">
        <v>43009</v>
      </c>
      <c r="ET5" s="459">
        <v>43040</v>
      </c>
      <c r="EU5" s="459">
        <v>43070</v>
      </c>
      <c r="EV5" s="459">
        <v>43101</v>
      </c>
      <c r="EW5" s="459">
        <v>43132</v>
      </c>
      <c r="EX5" s="459">
        <v>43160</v>
      </c>
      <c r="EY5" s="459">
        <v>43191</v>
      </c>
      <c r="EZ5" s="459">
        <v>43221</v>
      </c>
      <c r="FA5" s="459">
        <v>43252</v>
      </c>
      <c r="FB5" s="459">
        <v>43282</v>
      </c>
      <c r="FC5" s="459">
        <v>43313</v>
      </c>
      <c r="FD5" s="459">
        <v>43344</v>
      </c>
      <c r="FE5" s="459">
        <v>43374</v>
      </c>
      <c r="FF5" s="459">
        <v>43405</v>
      </c>
      <c r="FG5" s="459">
        <v>43435</v>
      </c>
      <c r="FH5" s="459">
        <v>43466</v>
      </c>
      <c r="FI5" s="459">
        <v>43497</v>
      </c>
      <c r="FJ5" s="459">
        <v>43525</v>
      </c>
      <c r="FK5" s="459">
        <v>43556</v>
      </c>
      <c r="FL5" s="459">
        <v>43586</v>
      </c>
      <c r="FM5" s="459">
        <v>43617</v>
      </c>
      <c r="FN5" s="459">
        <v>43647</v>
      </c>
      <c r="FO5" s="459">
        <v>43678</v>
      </c>
      <c r="FP5" s="459">
        <v>43709</v>
      </c>
      <c r="FQ5" s="459">
        <v>43739</v>
      </c>
      <c r="FR5" s="459">
        <v>43770</v>
      </c>
      <c r="FS5" s="459">
        <v>43800</v>
      </c>
      <c r="FT5" s="459">
        <v>43831</v>
      </c>
      <c r="FU5" s="459">
        <v>43862</v>
      </c>
      <c r="FV5" s="459">
        <v>43891</v>
      </c>
      <c r="FW5" s="459">
        <v>43922</v>
      </c>
      <c r="FX5" s="459">
        <v>43952</v>
      </c>
      <c r="FY5" s="459">
        <v>43983</v>
      </c>
      <c r="FZ5" s="459">
        <v>44013</v>
      </c>
      <c r="GA5" s="459">
        <v>44044</v>
      </c>
      <c r="GB5" s="459">
        <v>44075</v>
      </c>
      <c r="GC5" s="459">
        <v>44105</v>
      </c>
      <c r="GD5" s="459">
        <v>44136</v>
      </c>
      <c r="GE5" s="459">
        <v>44166</v>
      </c>
      <c r="GF5" s="459">
        <v>44197</v>
      </c>
      <c r="GG5" s="459">
        <v>44228</v>
      </c>
      <c r="GH5" s="459">
        <v>44256</v>
      </c>
      <c r="GI5" s="459">
        <v>44287</v>
      </c>
      <c r="GJ5" s="459">
        <v>44317</v>
      </c>
      <c r="GK5" s="459">
        <v>44348</v>
      </c>
      <c r="GL5" s="459">
        <v>44378</v>
      </c>
      <c r="GM5" s="459">
        <v>44409</v>
      </c>
      <c r="GN5" s="459">
        <v>44440</v>
      </c>
      <c r="GO5" s="459">
        <v>44470</v>
      </c>
      <c r="GP5" s="459">
        <v>44501</v>
      </c>
      <c r="GQ5" s="459">
        <v>44531</v>
      </c>
      <c r="GR5" s="459">
        <v>44562</v>
      </c>
      <c r="GS5" s="459">
        <v>44593</v>
      </c>
      <c r="GT5" s="459">
        <v>44621</v>
      </c>
      <c r="GU5" s="459">
        <v>44652</v>
      </c>
      <c r="GV5" s="459">
        <v>44682</v>
      </c>
      <c r="GW5" s="459">
        <v>44713</v>
      </c>
      <c r="GX5" s="459">
        <v>44743</v>
      </c>
      <c r="GY5" s="459">
        <v>44774</v>
      </c>
      <c r="GZ5" s="459">
        <v>44805</v>
      </c>
      <c r="HA5" s="459">
        <v>44835</v>
      </c>
      <c r="HB5" s="459">
        <v>44866</v>
      </c>
      <c r="HC5" s="459">
        <v>44896</v>
      </c>
      <c r="HD5" s="459">
        <v>44927</v>
      </c>
      <c r="HE5" s="459">
        <v>44958</v>
      </c>
      <c r="HF5" s="459">
        <v>44986</v>
      </c>
      <c r="HG5" s="459">
        <v>45017</v>
      </c>
      <c r="HH5" s="459">
        <v>45047</v>
      </c>
      <c r="HI5" s="459">
        <v>45078</v>
      </c>
      <c r="HJ5" s="459">
        <v>45108</v>
      </c>
      <c r="HK5" s="459">
        <v>45139</v>
      </c>
      <c r="HL5" s="459">
        <v>45170</v>
      </c>
      <c r="HM5" s="459">
        <v>45200</v>
      </c>
      <c r="HN5" s="449">
        <v>45231</v>
      </c>
      <c r="HO5" s="449">
        <v>45261</v>
      </c>
      <c r="HP5" s="449">
        <v>45292</v>
      </c>
      <c r="HQ5" s="449">
        <v>45323</v>
      </c>
      <c r="HR5" s="449">
        <v>45352</v>
      </c>
      <c r="HS5" s="449">
        <v>45383</v>
      </c>
      <c r="HT5" s="449">
        <v>45413</v>
      </c>
      <c r="HU5" s="449">
        <v>45444</v>
      </c>
      <c r="HV5" s="449">
        <v>45474</v>
      </c>
      <c r="HW5" s="449">
        <v>45505</v>
      </c>
      <c r="HX5" s="449">
        <v>45536</v>
      </c>
      <c r="HY5" s="449">
        <v>45566</v>
      </c>
      <c r="HZ5" s="449">
        <v>45597</v>
      </c>
      <c r="IA5" s="449">
        <v>45627</v>
      </c>
      <c r="IB5" s="449">
        <v>45658</v>
      </c>
      <c r="IC5" s="449">
        <v>45689</v>
      </c>
      <c r="ID5" s="449">
        <v>45717</v>
      </c>
      <c r="IE5" s="449">
        <v>45748</v>
      </c>
      <c r="IF5" s="449">
        <v>45778</v>
      </c>
      <c r="IG5" s="449">
        <v>45809</v>
      </c>
      <c r="IH5" s="449">
        <v>45839</v>
      </c>
      <c r="II5" s="449">
        <v>45870</v>
      </c>
      <c r="IJ5" s="449">
        <v>45901</v>
      </c>
    </row>
    <row r="6" spans="1:244" s="214" customFormat="1" ht="11.25">
      <c r="A6" s="213" t="s">
        <v>406</v>
      </c>
      <c r="B6" s="460">
        <v>205.75</v>
      </c>
      <c r="C6" s="460">
        <v>207.7</v>
      </c>
      <c r="D6" s="460">
        <v>216.25</v>
      </c>
      <c r="E6" s="460">
        <v>225.5</v>
      </c>
      <c r="F6" s="460">
        <v>225.6</v>
      </c>
      <c r="G6" s="460">
        <v>215.66666666666671</v>
      </c>
      <c r="H6" s="460">
        <v>211.875</v>
      </c>
      <c r="I6" s="460">
        <v>216.25</v>
      </c>
      <c r="J6" s="460">
        <v>218.3</v>
      </c>
      <c r="K6" s="460">
        <v>223.625</v>
      </c>
      <c r="L6" s="460">
        <v>235.9</v>
      </c>
      <c r="M6" s="460">
        <v>238.25</v>
      </c>
      <c r="N6" s="460">
        <v>248.25</v>
      </c>
      <c r="O6" s="460">
        <v>254.1</v>
      </c>
      <c r="P6" s="460">
        <v>258.75</v>
      </c>
      <c r="Q6" s="460">
        <v>263</v>
      </c>
      <c r="R6" s="460">
        <v>273.10000000000002</v>
      </c>
      <c r="S6" s="460">
        <v>273.16666666666669</v>
      </c>
      <c r="T6" s="460">
        <v>269.625</v>
      </c>
      <c r="U6" s="460">
        <v>266.25</v>
      </c>
      <c r="V6" s="460">
        <v>255.5</v>
      </c>
      <c r="W6" s="460">
        <v>249</v>
      </c>
      <c r="X6" s="460">
        <v>260</v>
      </c>
      <c r="Y6" s="460">
        <v>271.33333333333331</v>
      </c>
      <c r="Z6" s="460">
        <v>292.75</v>
      </c>
      <c r="AA6" s="460">
        <v>319.875</v>
      </c>
      <c r="AB6" s="460">
        <v>354.125</v>
      </c>
      <c r="AC6" s="460">
        <v>367</v>
      </c>
      <c r="AD6" s="460">
        <v>379.75</v>
      </c>
      <c r="AE6" s="460">
        <v>404.5</v>
      </c>
      <c r="AF6" s="460">
        <v>422.2</v>
      </c>
      <c r="AG6" s="460">
        <v>467.25</v>
      </c>
      <c r="AH6" s="460">
        <v>476.5</v>
      </c>
      <c r="AI6" s="460">
        <v>436.25</v>
      </c>
      <c r="AJ6" s="460">
        <v>430</v>
      </c>
      <c r="AK6" s="460" t="e">
        <v>#N/A</v>
      </c>
      <c r="AL6" s="460">
        <v>425.5</v>
      </c>
      <c r="AM6" s="460">
        <v>382.33333333333331</v>
      </c>
      <c r="AN6" s="460">
        <v>363.5</v>
      </c>
      <c r="AO6" s="460">
        <v>327.5</v>
      </c>
      <c r="AP6" s="460">
        <v>318.25</v>
      </c>
      <c r="AQ6" s="460">
        <v>275.66666666666669</v>
      </c>
      <c r="AR6" s="460">
        <v>289</v>
      </c>
      <c r="AS6" s="460">
        <v>280.75</v>
      </c>
      <c r="AT6" s="460">
        <v>267</v>
      </c>
      <c r="AU6" s="460">
        <v>278.7</v>
      </c>
      <c r="AV6" s="460">
        <v>313.5</v>
      </c>
      <c r="AW6" s="460">
        <v>307.25</v>
      </c>
      <c r="AX6" s="460">
        <v>269.39999999999998</v>
      </c>
      <c r="AY6" s="460">
        <v>260.25</v>
      </c>
      <c r="AZ6" s="460">
        <v>251.4</v>
      </c>
      <c r="BA6" s="460">
        <v>258.5</v>
      </c>
      <c r="BB6" s="460">
        <v>268.75</v>
      </c>
      <c r="BC6" s="460">
        <v>277.60000000000002</v>
      </c>
      <c r="BD6" s="460">
        <v>278</v>
      </c>
      <c r="BE6" s="460">
        <v>288.25</v>
      </c>
      <c r="BF6" s="460">
        <v>295.2</v>
      </c>
      <c r="BG6" s="460">
        <v>305.66666666666669</v>
      </c>
      <c r="BH6" s="460">
        <v>304.25</v>
      </c>
      <c r="BI6" s="460">
        <v>321.25</v>
      </c>
      <c r="BJ6" s="460">
        <v>350</v>
      </c>
      <c r="BK6" s="460">
        <v>367.66666666666669</v>
      </c>
      <c r="BL6" s="460">
        <v>385.8</v>
      </c>
      <c r="BM6" s="460">
        <v>393.75</v>
      </c>
      <c r="BN6" s="460">
        <v>425.25</v>
      </c>
      <c r="BO6" s="460">
        <v>480</v>
      </c>
      <c r="BP6" s="460">
        <v>510.5</v>
      </c>
      <c r="BQ6" s="460">
        <v>484.125</v>
      </c>
      <c r="BR6" s="460">
        <v>468.7</v>
      </c>
      <c r="BS6" s="460">
        <v>468.25</v>
      </c>
      <c r="BT6" s="460">
        <v>454</v>
      </c>
      <c r="BU6" s="460">
        <v>461.75</v>
      </c>
      <c r="BV6" s="460">
        <v>446</v>
      </c>
      <c r="BW6" s="460">
        <v>426.1</v>
      </c>
      <c r="BX6" s="460">
        <v>438</v>
      </c>
      <c r="BY6" s="460">
        <v>428</v>
      </c>
      <c r="BZ6" s="460">
        <v>426.6</v>
      </c>
      <c r="CA6" s="460">
        <v>423.25</v>
      </c>
      <c r="CB6" s="460">
        <v>443</v>
      </c>
      <c r="CC6" s="460">
        <v>453.5</v>
      </c>
      <c r="CD6" s="460">
        <v>465.4</v>
      </c>
      <c r="CE6" s="460">
        <v>487.75</v>
      </c>
      <c r="CF6" s="460">
        <v>469.6</v>
      </c>
      <c r="CG6" s="460">
        <v>470</v>
      </c>
      <c r="CH6" s="460" t="e">
        <v>#N/A</v>
      </c>
      <c r="CI6" s="460">
        <v>503.25</v>
      </c>
      <c r="CJ6" s="460">
        <v>501.5</v>
      </c>
      <c r="CK6" s="460">
        <v>476.25</v>
      </c>
      <c r="CL6" s="460">
        <v>475.4</v>
      </c>
      <c r="CM6" s="460">
        <v>469.66666666666669</v>
      </c>
      <c r="CN6" s="460">
        <v>469.5</v>
      </c>
      <c r="CO6" s="460">
        <v>469.5</v>
      </c>
      <c r="CP6" s="460">
        <v>471.25</v>
      </c>
      <c r="CQ6" s="460">
        <v>467.375</v>
      </c>
      <c r="CR6" s="460">
        <v>455</v>
      </c>
      <c r="CS6" s="460">
        <v>441.25</v>
      </c>
      <c r="CT6" s="460">
        <v>373.4</v>
      </c>
      <c r="CU6" s="460">
        <v>365.25</v>
      </c>
      <c r="CV6" s="460">
        <v>368.75</v>
      </c>
      <c r="CW6" s="460">
        <v>370.4</v>
      </c>
      <c r="CX6" s="460">
        <v>378.25</v>
      </c>
      <c r="CY6" s="460">
        <v>372.66666666666669</v>
      </c>
      <c r="CZ6" s="460">
        <v>361.375</v>
      </c>
      <c r="DA6" s="460">
        <v>386</v>
      </c>
      <c r="DB6" s="460">
        <v>405.75</v>
      </c>
      <c r="DC6" s="460">
        <v>399.1</v>
      </c>
      <c r="DD6" s="460">
        <v>373.125</v>
      </c>
      <c r="DE6" s="460">
        <v>351.375</v>
      </c>
      <c r="DF6" s="460">
        <v>320.375</v>
      </c>
      <c r="DG6" s="460">
        <v>314</v>
      </c>
      <c r="DH6" s="460">
        <v>310.625</v>
      </c>
      <c r="DI6" s="460">
        <v>320.39999999999998</v>
      </c>
      <c r="DJ6" s="460">
        <v>330.5</v>
      </c>
      <c r="DK6" s="460">
        <v>340</v>
      </c>
      <c r="DL6" s="460">
        <v>348.25</v>
      </c>
      <c r="DM6" s="460">
        <v>357</v>
      </c>
      <c r="DN6" s="460">
        <v>369.25</v>
      </c>
      <c r="DO6" s="460">
        <v>373.5</v>
      </c>
      <c r="DP6" s="460">
        <v>371.33333333333331</v>
      </c>
      <c r="DQ6" s="460">
        <v>379.66666666666669</v>
      </c>
      <c r="DR6" s="460">
        <v>386.125</v>
      </c>
      <c r="DS6" s="460">
        <v>370</v>
      </c>
      <c r="DT6" s="460">
        <v>364.875</v>
      </c>
      <c r="DU6" s="460">
        <v>376.8</v>
      </c>
      <c r="DV6" s="460">
        <v>377.875</v>
      </c>
      <c r="DW6" s="460">
        <v>371.16666666666669</v>
      </c>
      <c r="DX6" s="460">
        <v>353.5</v>
      </c>
      <c r="DY6" s="460">
        <v>342.25</v>
      </c>
      <c r="DZ6" s="460">
        <v>341.6</v>
      </c>
      <c r="EA6" s="460">
        <v>357</v>
      </c>
      <c r="EB6" s="460">
        <v>358</v>
      </c>
      <c r="EC6" s="460">
        <v>356.5</v>
      </c>
      <c r="ED6" s="460">
        <v>350.66666666666669</v>
      </c>
      <c r="EE6" s="460">
        <v>363.66666666666669</v>
      </c>
      <c r="EF6" s="460">
        <v>374</v>
      </c>
      <c r="EG6" s="460">
        <v>385.75</v>
      </c>
      <c r="EH6" s="460">
        <v>393.66666666666669</v>
      </c>
      <c r="EI6" s="460">
        <v>408.83333333333331</v>
      </c>
      <c r="EJ6" s="460">
        <v>414.375</v>
      </c>
      <c r="EK6" s="460">
        <v>418</v>
      </c>
      <c r="EL6" s="460">
        <v>406.3</v>
      </c>
      <c r="EM6" s="460">
        <v>394.5</v>
      </c>
      <c r="EN6" s="460" t="e">
        <v>#N/A</v>
      </c>
      <c r="EO6" s="460">
        <v>355.6</v>
      </c>
      <c r="EP6" s="460">
        <v>356.5</v>
      </c>
      <c r="EQ6" s="460">
        <v>358.5</v>
      </c>
      <c r="ER6" s="460">
        <v>357.625</v>
      </c>
      <c r="ES6" s="460">
        <v>357.25</v>
      </c>
      <c r="ET6" s="460">
        <v>366.2</v>
      </c>
      <c r="EU6" s="460">
        <v>352.5</v>
      </c>
      <c r="EV6" s="460">
        <v>338.5</v>
      </c>
      <c r="EW6" s="460">
        <v>335.625</v>
      </c>
      <c r="EX6" s="460">
        <v>336.3</v>
      </c>
      <c r="EY6" s="460">
        <v>333.25</v>
      </c>
      <c r="EZ6" s="460">
        <v>341.125</v>
      </c>
      <c r="FA6" s="460">
        <v>309.125</v>
      </c>
      <c r="FB6" s="460">
        <v>347.83333333333331</v>
      </c>
      <c r="FC6" s="460">
        <v>365.875</v>
      </c>
      <c r="FD6" s="460">
        <v>357.875</v>
      </c>
      <c r="FE6" s="460">
        <v>366.625</v>
      </c>
      <c r="FF6" s="460">
        <v>367.125</v>
      </c>
      <c r="FG6" s="460">
        <v>367.16666666666669</v>
      </c>
      <c r="FH6" s="460">
        <v>367.5</v>
      </c>
      <c r="FI6" s="460">
        <v>359.125</v>
      </c>
      <c r="FJ6" s="460">
        <v>351.5</v>
      </c>
      <c r="FK6" s="460">
        <v>356</v>
      </c>
      <c r="FL6" s="460">
        <v>357.125</v>
      </c>
      <c r="FM6" s="460">
        <v>358.25</v>
      </c>
      <c r="FN6" s="460">
        <v>364.16666666666669</v>
      </c>
      <c r="FO6" s="460">
        <v>373</v>
      </c>
      <c r="FP6" s="460">
        <v>385</v>
      </c>
      <c r="FQ6" s="460">
        <v>384</v>
      </c>
      <c r="FR6" s="460">
        <v>390.25</v>
      </c>
      <c r="FS6" s="460">
        <v>399</v>
      </c>
      <c r="FT6" s="460">
        <v>403.5</v>
      </c>
      <c r="FU6" s="460">
        <v>390</v>
      </c>
      <c r="FV6" s="460" t="e">
        <v>#N/A</v>
      </c>
      <c r="FW6" s="460">
        <v>362.25</v>
      </c>
      <c r="FX6" s="460">
        <v>358.5</v>
      </c>
      <c r="FY6" s="460">
        <v>361.875</v>
      </c>
      <c r="FZ6" s="460">
        <v>375.375</v>
      </c>
      <c r="GA6" s="460">
        <v>380.16666666666669</v>
      </c>
      <c r="GB6" s="460">
        <v>385.125</v>
      </c>
      <c r="GC6" s="460">
        <v>389.375</v>
      </c>
      <c r="GD6" s="460">
        <v>413.875</v>
      </c>
      <c r="GE6" s="460">
        <v>411.66666666666669</v>
      </c>
      <c r="GF6" s="460">
        <v>439</v>
      </c>
      <c r="GG6" s="460">
        <v>464.25</v>
      </c>
      <c r="GH6" s="460">
        <v>514.5</v>
      </c>
      <c r="GI6" s="460">
        <v>499.33333333333331</v>
      </c>
      <c r="GJ6" s="460">
        <v>533.83333333333337</v>
      </c>
      <c r="GK6" s="460">
        <v>518.5</v>
      </c>
      <c r="GL6" s="460">
        <v>533.66666666666663</v>
      </c>
      <c r="GM6" s="460">
        <v>558</v>
      </c>
      <c r="GN6" s="460">
        <v>604</v>
      </c>
      <c r="GO6" s="460">
        <v>669.375</v>
      </c>
      <c r="GP6" s="460">
        <v>695.66666666666663</v>
      </c>
      <c r="GQ6" s="460">
        <v>683.33333333333337</v>
      </c>
      <c r="GR6" s="460">
        <v>734</v>
      </c>
      <c r="GS6" s="460">
        <v>727.25</v>
      </c>
      <c r="GT6" s="460">
        <v>910.2</v>
      </c>
      <c r="GU6" s="460">
        <v>1008.5</v>
      </c>
      <c r="GV6" s="460">
        <v>836.5</v>
      </c>
      <c r="GW6" s="460">
        <v>744.2</v>
      </c>
      <c r="GX6" s="460">
        <v>652.33333333333337</v>
      </c>
      <c r="GY6" s="460">
        <v>628.5</v>
      </c>
      <c r="GZ6" s="460">
        <v>598.70000000000005</v>
      </c>
      <c r="HA6" s="460">
        <v>627.375</v>
      </c>
      <c r="HB6" s="460">
        <v>617</v>
      </c>
      <c r="HC6" s="460">
        <v>572.66666666666663</v>
      </c>
      <c r="HD6" s="460">
        <v>548.875</v>
      </c>
      <c r="HE6" s="460">
        <v>541.25</v>
      </c>
      <c r="HF6" s="460">
        <v>471.1</v>
      </c>
      <c r="HG6" s="460">
        <v>427.16666666666669</v>
      </c>
      <c r="HH6" s="460">
        <v>416.16666666666669</v>
      </c>
      <c r="HI6" s="460">
        <v>426.5</v>
      </c>
      <c r="HJ6" s="460">
        <v>471.16666666666669</v>
      </c>
      <c r="HK6" s="460">
        <v>453</v>
      </c>
      <c r="HL6" s="460">
        <v>458</v>
      </c>
      <c r="HM6" s="460">
        <v>437.375</v>
      </c>
      <c r="HN6" s="460">
        <v>438</v>
      </c>
      <c r="HO6" s="460">
        <v>428</v>
      </c>
      <c r="HP6" s="460">
        <v>423.125</v>
      </c>
      <c r="HQ6" s="460">
        <v>413.6</v>
      </c>
      <c r="HR6" s="460">
        <v>433.5</v>
      </c>
      <c r="HS6" s="460">
        <v>446.875</v>
      </c>
      <c r="HT6" s="460">
        <v>475.66666666666669</v>
      </c>
      <c r="HU6" s="460">
        <v>457.16666666666669</v>
      </c>
      <c r="HV6" s="460">
        <v>479</v>
      </c>
      <c r="HW6" s="460">
        <v>461.5</v>
      </c>
      <c r="HX6" s="460">
        <v>469.8125</v>
      </c>
      <c r="HY6" s="460">
        <v>498.2</v>
      </c>
      <c r="HZ6" s="968">
        <v>520.375</v>
      </c>
      <c r="IA6" s="968">
        <v>522.33333333333337</v>
      </c>
      <c r="IB6" s="968">
        <v>525.625</v>
      </c>
      <c r="IC6" s="968">
        <v>523.25</v>
      </c>
      <c r="ID6" s="968">
        <v>493.75</v>
      </c>
      <c r="IE6" s="968">
        <v>493.875</v>
      </c>
      <c r="IF6" s="968">
        <v>483</v>
      </c>
      <c r="IG6" s="968">
        <v>475.625</v>
      </c>
      <c r="IH6" s="968">
        <v>468.0625</v>
      </c>
      <c r="II6" s="968">
        <v>464.66666666666669</v>
      </c>
      <c r="IJ6" s="968">
        <v>461.25</v>
      </c>
    </row>
    <row r="7" spans="1:244" s="214" customFormat="1" ht="11.25">
      <c r="A7" s="215" t="s">
        <v>407</v>
      </c>
      <c r="B7" s="460" t="e">
        <v>#N/A</v>
      </c>
      <c r="C7" s="460" t="e">
        <v>#N/A</v>
      </c>
      <c r="D7" s="460" t="e">
        <v>#N/A</v>
      </c>
      <c r="E7" s="460">
        <v>138.5</v>
      </c>
      <c r="F7" s="460">
        <v>140.80000000000001</v>
      </c>
      <c r="G7" s="460">
        <v>140</v>
      </c>
      <c r="H7" s="460">
        <v>140</v>
      </c>
      <c r="I7" s="460">
        <v>150</v>
      </c>
      <c r="J7" s="460">
        <v>170</v>
      </c>
      <c r="K7" s="460">
        <v>191.6</v>
      </c>
      <c r="L7" s="460">
        <v>200</v>
      </c>
      <c r="M7" s="460">
        <v>195</v>
      </c>
      <c r="N7" s="460" t="e">
        <v>#N/A</v>
      </c>
      <c r="O7" s="460" t="e">
        <v>#N/A</v>
      </c>
      <c r="P7" s="460" t="e">
        <v>#N/A</v>
      </c>
      <c r="Q7" s="460">
        <v>217</v>
      </c>
      <c r="R7" s="460">
        <v>253</v>
      </c>
      <c r="S7" s="460">
        <v>311</v>
      </c>
      <c r="T7" s="460">
        <v>333</v>
      </c>
      <c r="U7" s="460">
        <v>330</v>
      </c>
      <c r="V7" s="460">
        <v>326</v>
      </c>
      <c r="W7" s="460">
        <v>348</v>
      </c>
      <c r="X7" s="460">
        <v>340</v>
      </c>
      <c r="Y7" s="460">
        <v>270</v>
      </c>
      <c r="Z7" s="460" t="e">
        <v>#N/A</v>
      </c>
      <c r="AA7" s="460">
        <v>182.5</v>
      </c>
      <c r="AB7" s="460">
        <v>142.5</v>
      </c>
      <c r="AC7" s="460">
        <v>150</v>
      </c>
      <c r="AD7" s="460">
        <v>158</v>
      </c>
      <c r="AE7" s="460">
        <v>150</v>
      </c>
      <c r="AF7" s="460">
        <v>137.5</v>
      </c>
      <c r="AG7" s="460">
        <v>121.19999999999999</v>
      </c>
      <c r="AH7" s="460">
        <v>120</v>
      </c>
      <c r="AI7" s="460">
        <v>120</v>
      </c>
      <c r="AJ7" s="460">
        <v>137.5</v>
      </c>
      <c r="AK7" s="460" t="e">
        <v>#N/A</v>
      </c>
      <c r="AL7" s="460" t="e">
        <v>#N/A</v>
      </c>
      <c r="AM7" s="460" t="e">
        <v>#N/A</v>
      </c>
      <c r="AN7" s="460">
        <v>181</v>
      </c>
      <c r="AO7" s="460">
        <v>161</v>
      </c>
      <c r="AP7" s="460">
        <v>155</v>
      </c>
      <c r="AQ7" s="460">
        <v>148</v>
      </c>
      <c r="AR7" s="460">
        <v>156</v>
      </c>
      <c r="AS7" s="460">
        <v>141</v>
      </c>
      <c r="AT7" s="460">
        <v>150</v>
      </c>
      <c r="AU7" s="460">
        <v>148</v>
      </c>
      <c r="AV7" s="460">
        <v>163</v>
      </c>
      <c r="AW7" s="460">
        <v>158</v>
      </c>
      <c r="AX7" s="460" t="e">
        <v>#N/A</v>
      </c>
      <c r="AY7" s="460" t="e">
        <v>#N/A</v>
      </c>
      <c r="AZ7" s="460">
        <v>125</v>
      </c>
      <c r="BA7" s="460">
        <v>128</v>
      </c>
      <c r="BB7" s="460">
        <v>125</v>
      </c>
      <c r="BC7" s="460">
        <v>111</v>
      </c>
      <c r="BD7" s="460">
        <v>120</v>
      </c>
      <c r="BE7" s="460">
        <v>117</v>
      </c>
      <c r="BF7" s="460">
        <v>143</v>
      </c>
      <c r="BG7" s="460">
        <v>176</v>
      </c>
      <c r="BH7" s="460">
        <v>175</v>
      </c>
      <c r="BI7" s="460">
        <v>187.5</v>
      </c>
      <c r="BJ7" s="460" t="e">
        <v>#N/A</v>
      </c>
      <c r="BK7" s="460" t="e">
        <v>#N/A</v>
      </c>
      <c r="BL7" s="460">
        <v>240</v>
      </c>
      <c r="BM7" s="460">
        <v>245</v>
      </c>
      <c r="BN7" s="460">
        <v>263</v>
      </c>
      <c r="BO7" s="460">
        <v>272</v>
      </c>
      <c r="BP7" s="460">
        <v>320</v>
      </c>
      <c r="BQ7" s="460">
        <v>317.5</v>
      </c>
      <c r="BR7" s="460">
        <v>323</v>
      </c>
      <c r="BS7" s="460">
        <v>332</v>
      </c>
      <c r="BT7" s="460">
        <v>342</v>
      </c>
      <c r="BU7" s="460">
        <v>355</v>
      </c>
      <c r="BV7" s="460" t="e">
        <v>#N/A</v>
      </c>
      <c r="BW7" s="460" t="e">
        <v>#N/A</v>
      </c>
      <c r="BX7" s="460">
        <v>120</v>
      </c>
      <c r="BY7" s="460">
        <v>106</v>
      </c>
      <c r="BZ7" s="460">
        <v>112</v>
      </c>
      <c r="CA7" s="460">
        <v>115</v>
      </c>
      <c r="CB7" s="460">
        <v>112</v>
      </c>
      <c r="CC7" s="460">
        <v>118</v>
      </c>
      <c r="CD7" s="460">
        <v>115.39999999999999</v>
      </c>
      <c r="CE7" s="460">
        <v>107.5</v>
      </c>
      <c r="CF7" s="460">
        <v>120</v>
      </c>
      <c r="CG7" s="460">
        <v>130</v>
      </c>
      <c r="CH7" s="460" t="e">
        <v>#N/A</v>
      </c>
      <c r="CI7" s="460" t="e">
        <v>#N/A</v>
      </c>
      <c r="CJ7" s="460">
        <v>280</v>
      </c>
      <c r="CK7" s="460">
        <v>280</v>
      </c>
      <c r="CL7" s="460">
        <v>335</v>
      </c>
      <c r="CM7" s="460">
        <v>340</v>
      </c>
      <c r="CN7" s="460">
        <v>334</v>
      </c>
      <c r="CO7" s="460">
        <v>332.5</v>
      </c>
      <c r="CP7" s="460">
        <v>352.5</v>
      </c>
      <c r="CQ7" s="460">
        <v>397.5</v>
      </c>
      <c r="CR7" s="460">
        <v>403.8</v>
      </c>
      <c r="CS7" s="460" t="e">
        <v>#N/A</v>
      </c>
      <c r="CT7" s="460" t="e">
        <v>#N/A</v>
      </c>
      <c r="CU7" s="460" t="e">
        <v>#N/A</v>
      </c>
      <c r="CV7" s="460">
        <v>292.5</v>
      </c>
      <c r="CW7" s="460">
        <v>271</v>
      </c>
      <c r="CX7" s="460">
        <v>261.3</v>
      </c>
      <c r="CY7" s="460">
        <v>250</v>
      </c>
      <c r="CZ7" s="460">
        <v>245</v>
      </c>
      <c r="DA7" s="460">
        <v>225.5</v>
      </c>
      <c r="DB7" s="460">
        <v>232.60000000000002</v>
      </c>
      <c r="DC7" s="460">
        <v>232.89999999999998</v>
      </c>
      <c r="DD7" s="460">
        <v>230</v>
      </c>
      <c r="DE7" s="460">
        <v>222</v>
      </c>
      <c r="DF7" s="460" t="e">
        <v>#N/A</v>
      </c>
      <c r="DG7" s="460">
        <v>140.9</v>
      </c>
      <c r="DH7" s="460">
        <v>117.30000000000001</v>
      </c>
      <c r="DI7" s="460">
        <v>103.5</v>
      </c>
      <c r="DJ7" s="460">
        <v>108.9</v>
      </c>
      <c r="DK7" s="460">
        <v>110</v>
      </c>
      <c r="DL7" s="460">
        <v>107.89999999999999</v>
      </c>
      <c r="DM7" s="460">
        <v>110</v>
      </c>
      <c r="DN7" s="460">
        <v>114.5</v>
      </c>
      <c r="DO7" s="460">
        <v>121.4</v>
      </c>
      <c r="DP7" s="460">
        <v>148.1</v>
      </c>
      <c r="DQ7" s="460">
        <v>180</v>
      </c>
      <c r="DR7" s="460" t="e">
        <v>#N/A</v>
      </c>
      <c r="DS7" s="460" t="e">
        <v>#N/A</v>
      </c>
      <c r="DT7" s="460">
        <v>315.3</v>
      </c>
      <c r="DU7" s="460">
        <v>285.89999999999998</v>
      </c>
      <c r="DV7" s="460">
        <v>276.3</v>
      </c>
      <c r="DW7" s="460">
        <v>282.3</v>
      </c>
      <c r="DX7" s="460">
        <v>283.5</v>
      </c>
      <c r="DY7" s="460">
        <v>276.2</v>
      </c>
      <c r="DZ7" s="460">
        <v>292.7</v>
      </c>
      <c r="EA7" s="460">
        <v>310.5</v>
      </c>
      <c r="EB7" s="460">
        <v>326.2</v>
      </c>
      <c r="EC7" s="460" t="e">
        <v>#N/A</v>
      </c>
      <c r="ED7" s="460" t="e">
        <v>#N/A</v>
      </c>
      <c r="EE7" s="460">
        <v>360</v>
      </c>
      <c r="EF7" s="460">
        <v>335.7</v>
      </c>
      <c r="EG7" s="460">
        <v>345</v>
      </c>
      <c r="EH7" s="460">
        <v>353</v>
      </c>
      <c r="EI7" s="460">
        <v>344.52380949999997</v>
      </c>
      <c r="EJ7" s="460">
        <v>345</v>
      </c>
      <c r="EK7" s="460">
        <v>344.79999999999995</v>
      </c>
      <c r="EL7" s="460">
        <v>340</v>
      </c>
      <c r="EM7" s="460">
        <v>340</v>
      </c>
      <c r="EN7" s="460">
        <v>345.3</v>
      </c>
      <c r="EO7" s="460">
        <v>350</v>
      </c>
      <c r="EP7" s="460" t="e">
        <v>#N/A</v>
      </c>
      <c r="EQ7" s="460" t="e">
        <v>#N/A</v>
      </c>
      <c r="ER7" s="460">
        <v>181</v>
      </c>
      <c r="ES7" s="460">
        <v>190</v>
      </c>
      <c r="ET7" s="460">
        <v>186.9</v>
      </c>
      <c r="EU7" s="460">
        <v>185</v>
      </c>
      <c r="EV7" s="460">
        <v>180</v>
      </c>
      <c r="EW7" s="460">
        <v>166.5</v>
      </c>
      <c r="EX7" s="460">
        <v>168.2</v>
      </c>
      <c r="EY7" s="460">
        <v>173.70000000000002</v>
      </c>
      <c r="EZ7" s="460">
        <v>187.60000000000002</v>
      </c>
      <c r="FA7" s="460">
        <v>198.79999999999998</v>
      </c>
      <c r="FB7" s="460" t="e">
        <v>#N/A</v>
      </c>
      <c r="FC7" s="460" t="e">
        <v>#N/A</v>
      </c>
      <c r="FD7" s="460">
        <v>412.1</v>
      </c>
      <c r="FE7" s="460">
        <v>394</v>
      </c>
      <c r="FF7" s="460">
        <v>390</v>
      </c>
      <c r="FG7" s="460">
        <v>390</v>
      </c>
      <c r="FH7" s="460">
        <v>397.29999999999995</v>
      </c>
      <c r="FI7" s="460">
        <v>400.3</v>
      </c>
      <c r="FJ7" s="460">
        <v>417.59999999999997</v>
      </c>
      <c r="FK7" s="460">
        <v>423.5</v>
      </c>
      <c r="FL7" s="460">
        <v>464.20000000000005</v>
      </c>
      <c r="FM7" s="460" t="e">
        <v>#N/A</v>
      </c>
      <c r="FN7" s="460" t="e">
        <v>#N/A</v>
      </c>
      <c r="FO7" s="460" t="e">
        <v>#N/A</v>
      </c>
      <c r="FP7" s="460">
        <v>373.5</v>
      </c>
      <c r="FQ7" s="460">
        <v>337.5</v>
      </c>
      <c r="FR7" s="460">
        <v>333.7</v>
      </c>
      <c r="FS7" s="460">
        <v>330</v>
      </c>
      <c r="FT7" s="460">
        <v>328.2</v>
      </c>
      <c r="FU7" s="460">
        <v>320</v>
      </c>
      <c r="FV7" s="460">
        <v>313.8</v>
      </c>
      <c r="FW7" s="460">
        <v>329</v>
      </c>
      <c r="FX7" s="460">
        <v>330</v>
      </c>
      <c r="FY7" s="460">
        <v>330</v>
      </c>
      <c r="FZ7" s="460" t="e">
        <v>#N/A</v>
      </c>
      <c r="GA7" s="460" t="e">
        <v>#N/A</v>
      </c>
      <c r="GB7" s="460">
        <v>268.60000000000002</v>
      </c>
      <c r="GC7" s="460">
        <v>270</v>
      </c>
      <c r="GD7" s="460">
        <v>252</v>
      </c>
      <c r="GE7" s="460">
        <v>250</v>
      </c>
      <c r="GF7" s="460">
        <v>240.5</v>
      </c>
      <c r="GG7" s="460">
        <v>231.5</v>
      </c>
      <c r="GH7" s="460">
        <v>231.1</v>
      </c>
      <c r="GI7" s="460">
        <v>230</v>
      </c>
      <c r="GJ7" s="460">
        <v>230</v>
      </c>
      <c r="GK7" s="460">
        <v>232.3</v>
      </c>
      <c r="GL7" s="460" t="e">
        <v>#N/A</v>
      </c>
      <c r="GM7" s="460" t="e">
        <v>#N/A</v>
      </c>
      <c r="GN7" s="460">
        <v>328.40000000000003</v>
      </c>
      <c r="GO7" s="460">
        <v>311.70000000000005</v>
      </c>
      <c r="GP7" s="460">
        <v>301.10000000000002</v>
      </c>
      <c r="GQ7" s="460">
        <v>300</v>
      </c>
      <c r="GR7" s="460">
        <v>302</v>
      </c>
      <c r="GS7" s="460">
        <v>308</v>
      </c>
      <c r="GT7" s="460">
        <v>310</v>
      </c>
      <c r="GU7" s="460">
        <v>312</v>
      </c>
      <c r="GV7" s="460">
        <v>326</v>
      </c>
      <c r="GW7" s="460">
        <v>330</v>
      </c>
      <c r="GX7" s="460" t="e">
        <v>#N/A</v>
      </c>
      <c r="GY7" s="460" t="e">
        <v>#N/A</v>
      </c>
      <c r="GZ7" s="460">
        <v>434.29</v>
      </c>
      <c r="HA7" s="460">
        <v>441.58000000000004</v>
      </c>
      <c r="HB7" s="460">
        <v>449.38</v>
      </c>
      <c r="HC7" s="460">
        <v>450</v>
      </c>
      <c r="HD7" s="460">
        <v>453.84615384615404</v>
      </c>
      <c r="HE7" s="460">
        <v>461.81818181818198</v>
      </c>
      <c r="HF7" s="460">
        <v>490</v>
      </c>
      <c r="HG7" s="460">
        <v>527.5</v>
      </c>
      <c r="HH7" s="460">
        <v>570</v>
      </c>
      <c r="HI7" s="460">
        <v>580</v>
      </c>
      <c r="HJ7" s="460" t="e">
        <v>#N/A</v>
      </c>
      <c r="HK7" s="460" t="e">
        <v>#N/A</v>
      </c>
      <c r="HL7" s="460">
        <v>555</v>
      </c>
      <c r="HM7" s="460">
        <v>503.33333333333303</v>
      </c>
      <c r="HN7" s="460">
        <v>483.84615384615404</v>
      </c>
      <c r="HO7" s="460">
        <v>504.444444444444</v>
      </c>
      <c r="HP7" s="460">
        <v>519</v>
      </c>
      <c r="HQ7" s="460">
        <v>545.83333333333303</v>
      </c>
      <c r="HR7" s="460">
        <v>559</v>
      </c>
      <c r="HS7" s="460">
        <v>566.15384615384596</v>
      </c>
      <c r="HT7" s="460">
        <v>587</v>
      </c>
      <c r="HU7" s="460">
        <v>635.71</v>
      </c>
      <c r="HV7" s="460" t="e">
        <v>#N/A</v>
      </c>
      <c r="HW7" s="460" t="e">
        <v>#N/A</v>
      </c>
      <c r="HX7" s="460">
        <v>503.75</v>
      </c>
      <c r="HY7" s="460">
        <v>484.66999999999996</v>
      </c>
      <c r="HZ7" s="968">
        <v>470</v>
      </c>
      <c r="IA7" s="968">
        <v>470</v>
      </c>
      <c r="IB7" s="968">
        <v>475.45000000000005</v>
      </c>
      <c r="IC7" s="968">
        <v>485</v>
      </c>
      <c r="ID7" s="968">
        <v>473.33</v>
      </c>
      <c r="IE7" s="968">
        <v>418.57</v>
      </c>
      <c r="IF7" s="968">
        <v>410</v>
      </c>
      <c r="IG7" s="968">
        <v>400.91</v>
      </c>
      <c r="IH7" s="968"/>
      <c r="II7" s="968"/>
      <c r="IJ7" s="968">
        <v>306.67</v>
      </c>
    </row>
    <row r="8" spans="1:244" s="214" customFormat="1" ht="11.25">
      <c r="A8" s="216" t="s">
        <v>408</v>
      </c>
      <c r="B8" s="461">
        <v>252</v>
      </c>
      <c r="C8" s="461">
        <v>243.8</v>
      </c>
      <c r="D8" s="461">
        <v>243</v>
      </c>
      <c r="E8" s="461">
        <v>233.5</v>
      </c>
      <c r="F8" s="461">
        <v>217.7</v>
      </c>
      <c r="G8" s="461">
        <v>216</v>
      </c>
      <c r="H8" s="461">
        <v>207.5</v>
      </c>
      <c r="I8" s="461">
        <v>207.625</v>
      </c>
      <c r="J8" s="461">
        <v>203.8</v>
      </c>
      <c r="K8" s="461">
        <v>210.75</v>
      </c>
      <c r="L8" s="461">
        <v>220.8</v>
      </c>
      <c r="M8" s="461">
        <v>225.375</v>
      </c>
      <c r="N8" s="461" t="e">
        <v>#N/A</v>
      </c>
      <c r="O8" s="461">
        <v>235</v>
      </c>
      <c r="P8" s="461">
        <v>232.875</v>
      </c>
      <c r="Q8" s="461">
        <v>229.625</v>
      </c>
      <c r="R8" s="461">
        <v>243</v>
      </c>
      <c r="S8" s="461">
        <v>247.33333333333329</v>
      </c>
      <c r="T8" s="461">
        <v>242.875</v>
      </c>
      <c r="U8" s="461">
        <v>235.75</v>
      </c>
      <c r="V8" s="461">
        <v>242</v>
      </c>
      <c r="W8" s="461">
        <v>242</v>
      </c>
      <c r="X8" s="461">
        <v>256.75</v>
      </c>
      <c r="Y8" s="461">
        <v>285</v>
      </c>
      <c r="Z8" s="461">
        <v>308.75</v>
      </c>
      <c r="AA8" s="461">
        <v>366.25</v>
      </c>
      <c r="AB8" s="461">
        <v>437.5</v>
      </c>
      <c r="AC8" s="461">
        <v>465</v>
      </c>
      <c r="AD8" s="461">
        <v>463.125</v>
      </c>
      <c r="AE8" s="461">
        <v>487.5</v>
      </c>
      <c r="AF8" s="461">
        <v>521</v>
      </c>
      <c r="AG8" s="461">
        <v>592.5</v>
      </c>
      <c r="AH8" s="461">
        <v>589.375</v>
      </c>
      <c r="AI8" s="461">
        <v>575</v>
      </c>
      <c r="AJ8" s="461">
        <v>573</v>
      </c>
      <c r="AK8" s="461">
        <v>581.66666666666663</v>
      </c>
      <c r="AL8" s="461">
        <v>460</v>
      </c>
      <c r="AM8" s="461">
        <v>368.33333333333331</v>
      </c>
      <c r="AN8" s="461">
        <v>327.5</v>
      </c>
      <c r="AO8" s="461">
        <v>269.5</v>
      </c>
      <c r="AP8" s="461">
        <v>253.75</v>
      </c>
      <c r="AQ8" s="461">
        <v>226.66666666666671</v>
      </c>
      <c r="AR8" s="461">
        <v>234.375</v>
      </c>
      <c r="AS8" s="461">
        <v>261.25</v>
      </c>
      <c r="AT8" s="461">
        <v>242.5</v>
      </c>
      <c r="AU8" s="461">
        <v>251</v>
      </c>
      <c r="AV8" s="461">
        <v>300</v>
      </c>
      <c r="AW8" s="461">
        <v>292.5</v>
      </c>
      <c r="AX8" s="461">
        <v>255.8</v>
      </c>
      <c r="AY8" s="461">
        <v>241.75</v>
      </c>
      <c r="AZ8" s="461">
        <v>224.4</v>
      </c>
      <c r="BA8" s="461">
        <v>223.75</v>
      </c>
      <c r="BB8" s="461">
        <v>266.25</v>
      </c>
      <c r="BC8" s="461">
        <v>300.39999999999998</v>
      </c>
      <c r="BD8" s="461">
        <v>287.25</v>
      </c>
      <c r="BE8" s="461">
        <v>292.5</v>
      </c>
      <c r="BF8" s="461">
        <v>310.60000000000002</v>
      </c>
      <c r="BG8" s="461">
        <v>325</v>
      </c>
      <c r="BH8" s="461">
        <v>323.75</v>
      </c>
      <c r="BI8" s="461">
        <v>320</v>
      </c>
      <c r="BJ8" s="461">
        <v>331.66666666666669</v>
      </c>
      <c r="BK8" s="461">
        <v>356.66666666666669</v>
      </c>
      <c r="BL8" s="461">
        <v>400</v>
      </c>
      <c r="BM8" s="461">
        <v>426.25</v>
      </c>
      <c r="BN8" s="461">
        <v>472.5</v>
      </c>
      <c r="BO8" s="461">
        <v>494.4</v>
      </c>
      <c r="BP8" s="461">
        <v>515</v>
      </c>
      <c r="BQ8" s="461">
        <v>507.5</v>
      </c>
      <c r="BR8" s="461">
        <v>444</v>
      </c>
      <c r="BS8" s="461">
        <v>453</v>
      </c>
      <c r="BT8" s="461">
        <v>458.125</v>
      </c>
      <c r="BU8" s="461">
        <v>470</v>
      </c>
      <c r="BV8" s="461">
        <v>399.16666666666669</v>
      </c>
      <c r="BW8" s="461">
        <v>393.75</v>
      </c>
      <c r="BX8" s="461">
        <v>395</v>
      </c>
      <c r="BY8" s="461">
        <v>373.75</v>
      </c>
      <c r="BZ8" s="461">
        <v>390.66666666666669</v>
      </c>
      <c r="CA8" s="461">
        <v>403.125</v>
      </c>
      <c r="CB8" s="461">
        <v>418.75</v>
      </c>
      <c r="CC8" s="461">
        <v>438.75</v>
      </c>
      <c r="CD8" s="461">
        <v>457.5</v>
      </c>
      <c r="CE8" s="461">
        <v>487.5</v>
      </c>
      <c r="CF8" s="461">
        <v>489</v>
      </c>
      <c r="CG8" s="461">
        <v>475</v>
      </c>
      <c r="CH8" s="461">
        <v>492.5</v>
      </c>
      <c r="CI8" s="461">
        <v>530.5</v>
      </c>
      <c r="CJ8" s="461">
        <v>532.5</v>
      </c>
      <c r="CK8" s="461">
        <v>491.25</v>
      </c>
      <c r="CL8" s="461">
        <v>493</v>
      </c>
      <c r="CM8" s="461">
        <v>501.66666666666669</v>
      </c>
      <c r="CN8" s="461">
        <v>483.75</v>
      </c>
      <c r="CO8" s="461">
        <v>480.625</v>
      </c>
      <c r="CP8" s="461">
        <v>483.125</v>
      </c>
      <c r="CQ8" s="461">
        <v>468.75</v>
      </c>
      <c r="CR8" s="461">
        <v>456.25</v>
      </c>
      <c r="CS8" s="461">
        <v>458.125</v>
      </c>
      <c r="CT8" s="461">
        <v>354.25</v>
      </c>
      <c r="CU8" s="461">
        <v>318.33333333333331</v>
      </c>
      <c r="CV8" s="461">
        <v>331.25</v>
      </c>
      <c r="CW8" s="461">
        <v>344</v>
      </c>
      <c r="CX8" s="461">
        <v>350.625</v>
      </c>
      <c r="CY8" s="461">
        <v>345</v>
      </c>
      <c r="CZ8" s="461">
        <v>326.25</v>
      </c>
      <c r="DA8" s="461">
        <v>330</v>
      </c>
      <c r="DB8" s="461">
        <v>355</v>
      </c>
      <c r="DC8" s="461">
        <v>343</v>
      </c>
      <c r="DD8" s="461">
        <v>335.3125</v>
      </c>
      <c r="DE8" s="461">
        <v>330.625</v>
      </c>
      <c r="DF8" s="461">
        <v>306.875</v>
      </c>
      <c r="DG8" s="461">
        <v>305</v>
      </c>
      <c r="DH8" s="461">
        <v>296.25</v>
      </c>
      <c r="DI8" s="461">
        <v>307</v>
      </c>
      <c r="DJ8" s="461">
        <v>338.625</v>
      </c>
      <c r="DK8" s="461">
        <v>350</v>
      </c>
      <c r="DL8" s="461">
        <v>353.75</v>
      </c>
      <c r="DM8" s="461">
        <v>353.75</v>
      </c>
      <c r="DN8" s="461">
        <v>367.5</v>
      </c>
      <c r="DO8" s="461">
        <v>384</v>
      </c>
      <c r="DP8" s="461">
        <v>400</v>
      </c>
      <c r="DQ8" s="461">
        <v>415</v>
      </c>
      <c r="DR8" s="461">
        <v>376.25</v>
      </c>
      <c r="DS8" s="461">
        <v>370</v>
      </c>
      <c r="DT8" s="461">
        <v>371.25</v>
      </c>
      <c r="DU8" s="461">
        <v>384</v>
      </c>
      <c r="DV8" s="461">
        <v>406.25</v>
      </c>
      <c r="DW8" s="461">
        <v>405</v>
      </c>
      <c r="DX8" s="461">
        <v>381.25</v>
      </c>
      <c r="DY8" s="461">
        <v>371.875</v>
      </c>
      <c r="DZ8" s="461">
        <v>356</v>
      </c>
      <c r="EA8" s="461">
        <v>360</v>
      </c>
      <c r="EB8" s="461">
        <v>368.33333333333331</v>
      </c>
      <c r="EC8" s="461">
        <v>370</v>
      </c>
      <c r="ED8" s="461">
        <v>356.66666666666669</v>
      </c>
      <c r="EE8" s="461">
        <v>351.66666666666669</v>
      </c>
      <c r="EF8" s="461">
        <v>360.75</v>
      </c>
      <c r="EG8" s="461" t="e">
        <v>#N/A</v>
      </c>
      <c r="EH8" s="461">
        <v>368.33333333333331</v>
      </c>
      <c r="EI8" s="461">
        <v>385</v>
      </c>
      <c r="EJ8" s="461">
        <v>380</v>
      </c>
      <c r="EK8" s="461">
        <v>378.25</v>
      </c>
      <c r="EL8" s="461">
        <v>365.6</v>
      </c>
      <c r="EM8" s="461">
        <v>355</v>
      </c>
      <c r="EN8" s="461">
        <v>353.33333333333331</v>
      </c>
      <c r="EO8" s="461">
        <v>347.2</v>
      </c>
      <c r="EP8" s="461">
        <v>348.33333333333331</v>
      </c>
      <c r="EQ8" s="461">
        <v>335</v>
      </c>
      <c r="ER8" s="461">
        <v>322.5</v>
      </c>
      <c r="ES8" s="461">
        <v>313.5</v>
      </c>
      <c r="ET8" s="461">
        <v>322.60000000000002</v>
      </c>
      <c r="EU8" s="461">
        <v>317.5</v>
      </c>
      <c r="EV8" s="461">
        <v>309</v>
      </c>
      <c r="EW8" s="461">
        <v>310</v>
      </c>
      <c r="EX8" s="461">
        <v>316.8</v>
      </c>
      <c r="EY8" s="461">
        <v>315</v>
      </c>
      <c r="EZ8" s="461">
        <v>316.25</v>
      </c>
      <c r="FA8" s="461">
        <v>320</v>
      </c>
      <c r="FB8" s="461">
        <v>324.33333333333331</v>
      </c>
      <c r="FC8" s="461">
        <v>324.5</v>
      </c>
      <c r="FD8" s="461">
        <v>310.5</v>
      </c>
      <c r="FE8" s="461">
        <v>305</v>
      </c>
      <c r="FF8" s="461">
        <v>305.25</v>
      </c>
      <c r="FG8" s="461">
        <v>300</v>
      </c>
      <c r="FH8" s="461">
        <v>301.25</v>
      </c>
      <c r="FI8" s="461">
        <v>315.75</v>
      </c>
      <c r="FJ8" s="461">
        <v>320</v>
      </c>
      <c r="FK8" s="461">
        <v>323</v>
      </c>
      <c r="FL8" s="461">
        <v>321.25</v>
      </c>
      <c r="FM8" s="461">
        <v>332.5</v>
      </c>
      <c r="FN8" s="461">
        <v>316.5</v>
      </c>
      <c r="FO8" s="461">
        <v>321</v>
      </c>
      <c r="FP8" s="461">
        <v>323</v>
      </c>
      <c r="FQ8" s="461">
        <v>328.25</v>
      </c>
      <c r="FR8" s="461">
        <v>335</v>
      </c>
      <c r="FS8" s="461">
        <v>356.66666666666669</v>
      </c>
      <c r="FT8" s="461">
        <v>362.5</v>
      </c>
      <c r="FU8" s="461">
        <v>345</v>
      </c>
      <c r="FV8" s="461" t="e">
        <v>#N/A</v>
      </c>
      <c r="FW8" s="461">
        <v>335.75</v>
      </c>
      <c r="FX8" s="461">
        <v>335</v>
      </c>
      <c r="FY8" s="461">
        <v>328.75</v>
      </c>
      <c r="FZ8" s="461">
        <v>318.33333333333331</v>
      </c>
      <c r="GA8" s="461">
        <v>337.5</v>
      </c>
      <c r="GB8" s="461">
        <v>378.25</v>
      </c>
      <c r="GC8" s="461">
        <v>409.5</v>
      </c>
      <c r="GD8" s="461">
        <v>458.75</v>
      </c>
      <c r="GE8" s="461">
        <v>496.66666666666669</v>
      </c>
      <c r="GF8" s="461">
        <v>518.75</v>
      </c>
      <c r="GG8" s="461">
        <v>537.5</v>
      </c>
      <c r="GH8" s="461">
        <v>558.75</v>
      </c>
      <c r="GI8" s="461">
        <v>452</v>
      </c>
      <c r="GJ8" s="461">
        <v>500</v>
      </c>
      <c r="GK8" s="461">
        <v>490</v>
      </c>
      <c r="GL8" s="461">
        <v>478.33333333333331</v>
      </c>
      <c r="GM8" s="461">
        <v>510</v>
      </c>
      <c r="GN8" s="461">
        <v>536</v>
      </c>
      <c r="GO8" s="461">
        <v>603.75</v>
      </c>
      <c r="GP8" s="461">
        <v>601.66666666666663</v>
      </c>
      <c r="GQ8" s="461">
        <v>536.66666666666663</v>
      </c>
      <c r="GR8" s="461">
        <v>580</v>
      </c>
      <c r="GS8" s="461">
        <v>611.25</v>
      </c>
      <c r="GT8" s="461">
        <v>862</v>
      </c>
      <c r="GU8" s="461">
        <v>853.75</v>
      </c>
      <c r="GV8" s="461">
        <v>820</v>
      </c>
      <c r="GW8" s="461">
        <v>680</v>
      </c>
      <c r="GX8" s="461">
        <v>636.66666666666663</v>
      </c>
      <c r="GY8" s="461">
        <v>642.5</v>
      </c>
      <c r="GZ8" s="461">
        <v>585</v>
      </c>
      <c r="HA8" s="461">
        <v>639.375</v>
      </c>
      <c r="HB8" s="461">
        <v>635</v>
      </c>
      <c r="HC8" s="461">
        <v>578.33333333333337</v>
      </c>
      <c r="HD8" s="461">
        <v>562.5</v>
      </c>
      <c r="HE8" s="461">
        <v>560</v>
      </c>
      <c r="HF8" s="461">
        <v>477.5</v>
      </c>
      <c r="HG8" s="461">
        <v>458.125</v>
      </c>
      <c r="HH8" s="461">
        <v>431.66666666666669</v>
      </c>
      <c r="HI8" s="461">
        <v>423</v>
      </c>
      <c r="HJ8" s="461">
        <v>466.66666666666669</v>
      </c>
      <c r="HK8" s="461">
        <v>441.66666666666669</v>
      </c>
      <c r="HL8" s="461">
        <v>418.125</v>
      </c>
      <c r="HM8" s="461">
        <v>406.25</v>
      </c>
      <c r="HN8" s="461">
        <v>417.5</v>
      </c>
      <c r="HO8" s="461">
        <v>422.5</v>
      </c>
      <c r="HP8" s="461">
        <v>406.25</v>
      </c>
      <c r="HQ8" s="461">
        <v>398</v>
      </c>
      <c r="HR8" s="461">
        <v>405</v>
      </c>
      <c r="HS8" s="461">
        <v>411.875</v>
      </c>
      <c r="HT8" s="461">
        <v>439.16666666666669</v>
      </c>
      <c r="HU8" s="461">
        <v>441.66666666666669</v>
      </c>
      <c r="HV8" s="461">
        <v>448.125</v>
      </c>
      <c r="HW8" s="461">
        <v>464.16666666666669</v>
      </c>
      <c r="HX8" s="461">
        <v>467.5</v>
      </c>
      <c r="HY8" s="461">
        <v>536.25</v>
      </c>
      <c r="HZ8" s="968">
        <v>553.75</v>
      </c>
      <c r="IA8" s="968">
        <v>538.33333333333337</v>
      </c>
      <c r="IB8" s="968">
        <v>533.75</v>
      </c>
      <c r="IC8" s="968">
        <v>538.75</v>
      </c>
      <c r="ID8" s="968"/>
      <c r="IE8" s="968">
        <v>457.5</v>
      </c>
      <c r="IF8" s="968">
        <v>427.5</v>
      </c>
      <c r="IG8" s="968">
        <v>431.25</v>
      </c>
      <c r="IH8" s="968">
        <v>457.5</v>
      </c>
      <c r="II8" s="968">
        <v>480</v>
      </c>
      <c r="IJ8" s="968">
        <v>488.75</v>
      </c>
    </row>
    <row r="10" spans="1:244">
      <c r="GB10" s="135"/>
      <c r="GC10" s="135"/>
      <c r="GD10" s="135"/>
      <c r="GE10" s="135"/>
      <c r="GF10" s="135"/>
      <c r="GG10" s="135"/>
      <c r="GH10" s="135"/>
      <c r="GI10" s="135"/>
      <c r="GJ10" s="135"/>
      <c r="GK10" s="135"/>
      <c r="GL10" s="135"/>
      <c r="GM10" s="135"/>
      <c r="GN10" s="135"/>
    </row>
    <row r="11" spans="1:244">
      <c r="GZ11" s="130"/>
      <c r="HA11" s="310"/>
    </row>
    <row r="12" spans="1:244">
      <c r="GZ12" s="130"/>
      <c r="HA12" s="310"/>
    </row>
    <row r="25" spans="1:168">
      <c r="DI25" s="101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  <c r="EO25" s="101"/>
      <c r="EP25" s="101"/>
      <c r="EQ25" s="101"/>
      <c r="ER25" s="101"/>
      <c r="ES25" s="101"/>
      <c r="ET25" s="101"/>
      <c r="EU25" s="101"/>
      <c r="EV25" s="101"/>
      <c r="EW25" s="101"/>
      <c r="EX25" s="101"/>
      <c r="EY25" s="101"/>
      <c r="EZ25" s="101"/>
      <c r="FA25" s="101"/>
      <c r="FB25" s="101"/>
      <c r="FC25" s="101"/>
      <c r="FD25" s="101"/>
      <c r="FE25" s="101"/>
      <c r="FF25" s="101"/>
      <c r="FG25" s="101"/>
      <c r="FH25" s="101"/>
      <c r="FI25" s="101"/>
      <c r="FJ25" s="101"/>
      <c r="FK25" s="101"/>
      <c r="FL25" s="101"/>
    </row>
    <row r="26" spans="1:168" s="139" customFormat="1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217"/>
      <c r="DJ26" s="217"/>
      <c r="DK26" s="217"/>
      <c r="DL26" s="217"/>
      <c r="DM26" s="217"/>
      <c r="DN26" s="217"/>
      <c r="DO26" s="217"/>
      <c r="DP26" s="217"/>
      <c r="DQ26" s="217"/>
      <c r="DR26" s="217"/>
      <c r="DS26" s="217"/>
      <c r="DT26" s="217"/>
      <c r="DU26" s="217"/>
      <c r="DV26" s="217"/>
      <c r="DW26" s="217"/>
      <c r="DX26" s="217"/>
      <c r="DY26" s="217"/>
      <c r="DZ26" s="217"/>
      <c r="EA26" s="217"/>
      <c r="EB26" s="217"/>
      <c r="EC26" s="217"/>
      <c r="ED26" s="217"/>
      <c r="EE26" s="217"/>
      <c r="EF26" s="217"/>
      <c r="EG26" s="217"/>
      <c r="EH26" s="217"/>
      <c r="EI26" s="217"/>
      <c r="EJ26" s="217"/>
      <c r="EK26" s="217"/>
      <c r="EL26" s="217"/>
      <c r="EM26" s="217"/>
      <c r="EN26" s="217"/>
      <c r="EO26" s="217"/>
      <c r="EP26" s="217"/>
      <c r="EQ26" s="217"/>
      <c r="ER26" s="217"/>
      <c r="ES26" s="217"/>
      <c r="ET26" s="217"/>
      <c r="EU26" s="217"/>
      <c r="EV26" s="217"/>
      <c r="EW26" s="217"/>
      <c r="EX26" s="217"/>
      <c r="EY26" s="217"/>
      <c r="EZ26" s="217"/>
      <c r="FA26" s="217"/>
      <c r="FB26" s="217"/>
      <c r="FC26" s="217"/>
      <c r="FD26" s="217"/>
      <c r="FE26" s="217"/>
      <c r="FF26" s="217"/>
      <c r="FG26" s="217"/>
      <c r="FH26" s="217"/>
      <c r="FI26" s="217"/>
      <c r="FJ26" s="217"/>
      <c r="FK26" s="217"/>
      <c r="FL26" s="217"/>
    </row>
    <row r="27" spans="1:168">
      <c r="DI27" s="218"/>
      <c r="DJ27" s="218"/>
      <c r="DK27" s="218"/>
      <c r="DL27" s="218"/>
      <c r="DM27" s="218"/>
      <c r="DN27" s="218"/>
      <c r="DO27" s="218"/>
      <c r="DP27" s="218"/>
      <c r="DQ27" s="218"/>
      <c r="DR27" s="218"/>
      <c r="DS27" s="218"/>
      <c r="DT27" s="218"/>
      <c r="DU27" s="218"/>
      <c r="DV27" s="218"/>
      <c r="DW27" s="218"/>
      <c r="DX27" s="218"/>
      <c r="DY27" s="218"/>
      <c r="DZ27" s="218"/>
      <c r="EA27" s="218"/>
      <c r="EB27" s="218"/>
      <c r="EC27" s="218"/>
      <c r="ED27" s="218"/>
      <c r="EE27" s="218"/>
      <c r="EF27" s="218"/>
      <c r="EG27" s="218"/>
      <c r="EH27" s="218"/>
      <c r="EI27" s="218"/>
      <c r="EJ27" s="218"/>
      <c r="EK27" s="218"/>
      <c r="EL27" s="218"/>
      <c r="EM27" s="218"/>
      <c r="EN27" s="218"/>
      <c r="EO27" s="218"/>
      <c r="EP27" s="218"/>
      <c r="EQ27" s="218"/>
      <c r="ER27" s="218"/>
      <c r="ES27" s="218"/>
      <c r="ET27" s="218"/>
      <c r="EU27" s="218"/>
      <c r="EV27" s="218"/>
      <c r="EW27" s="218"/>
      <c r="EX27" s="218"/>
      <c r="EY27" s="218"/>
      <c r="EZ27" s="218"/>
      <c r="FA27" s="218"/>
      <c r="FB27" s="218"/>
      <c r="FC27" s="218"/>
      <c r="FD27" s="218"/>
      <c r="FE27" s="218"/>
      <c r="FF27" s="218"/>
      <c r="FG27" s="218"/>
      <c r="FH27" s="218"/>
      <c r="FI27" s="218"/>
      <c r="FJ27" s="218"/>
      <c r="FK27" s="218"/>
      <c r="FL27" s="218"/>
    </row>
    <row r="28" spans="1:168"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</row>
    <row r="29" spans="1:168">
      <c r="DI29" s="101"/>
      <c r="DJ29" s="101"/>
      <c r="DK29" s="101"/>
      <c r="DL29" s="101"/>
      <c r="DM29" s="101"/>
      <c r="DN29" s="101"/>
      <c r="DO29" s="101"/>
      <c r="DP29" s="101"/>
      <c r="DQ29" s="101"/>
      <c r="DR29" s="101"/>
      <c r="DS29" s="101"/>
      <c r="DT29" s="101"/>
      <c r="DU29" s="101"/>
      <c r="DV29" s="101"/>
      <c r="DW29" s="101"/>
      <c r="DX29" s="101"/>
      <c r="DY29" s="101"/>
      <c r="DZ29" s="101"/>
      <c r="EA29" s="101"/>
      <c r="EB29" s="101"/>
      <c r="EC29" s="101"/>
      <c r="ED29" s="101"/>
      <c r="EE29" s="101"/>
      <c r="EF29" s="101"/>
      <c r="EG29" s="101"/>
      <c r="EH29" s="101"/>
      <c r="EI29" s="101"/>
      <c r="EJ29" s="101"/>
      <c r="EK29" s="101"/>
      <c r="EL29" s="101"/>
      <c r="EM29" s="101"/>
      <c r="EN29" s="101"/>
      <c r="EO29" s="101"/>
      <c r="EP29" s="101"/>
      <c r="EQ29" s="101"/>
      <c r="ER29" s="101"/>
      <c r="ES29" s="101"/>
      <c r="ET29" s="101"/>
      <c r="EU29" s="101"/>
      <c r="EV29" s="101"/>
      <c r="EW29" s="101"/>
      <c r="EX29" s="101"/>
      <c r="EY29" s="101"/>
      <c r="EZ29" s="101"/>
      <c r="FA29" s="101"/>
      <c r="FB29" s="101"/>
      <c r="FC29" s="101"/>
      <c r="FD29" s="101"/>
      <c r="FE29" s="101"/>
      <c r="FF29" s="101"/>
      <c r="FG29" s="101"/>
      <c r="FH29" s="101"/>
      <c r="FI29" s="101"/>
      <c r="FJ29" s="101"/>
      <c r="FK29" s="101"/>
      <c r="FL29" s="101"/>
    </row>
    <row r="30" spans="1:168">
      <c r="DI30" s="101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  <c r="EO30" s="101"/>
      <c r="EP30" s="101"/>
      <c r="EQ30" s="101"/>
      <c r="ER30" s="101"/>
      <c r="ES30" s="101"/>
      <c r="ET30" s="101"/>
      <c r="EU30" s="101"/>
      <c r="EV30" s="101"/>
      <c r="EW30" s="101"/>
      <c r="EX30" s="101"/>
      <c r="EY30" s="101"/>
      <c r="EZ30" s="101"/>
      <c r="FA30" s="101"/>
      <c r="FB30" s="101"/>
      <c r="FC30" s="101"/>
      <c r="FD30" s="101"/>
      <c r="FE30" s="101"/>
      <c r="FF30" s="101"/>
      <c r="FG30" s="101"/>
      <c r="FH30" s="101"/>
      <c r="FI30" s="101"/>
      <c r="FJ30" s="101"/>
      <c r="FK30" s="101"/>
      <c r="FL30" s="101"/>
    </row>
  </sheetData>
  <hyperlinks>
    <hyperlink ref="A2" location="Sommaire!A1" display="Sommaire général" xr:uid="{63D06B3B-B3BF-4F44-86D5-5ED93DAC1C13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08000"/>
  </sheetPr>
  <dimension ref="A1:S34"/>
  <sheetViews>
    <sheetView showGridLines="0" workbookViewId="0">
      <selection activeCell="M14" sqref="M14"/>
    </sheetView>
  </sheetViews>
  <sheetFormatPr baseColWidth="10" defaultRowHeight="15"/>
  <cols>
    <col min="2" max="2" width="9.7109375" customWidth="1"/>
    <col min="3" max="3" width="11.85546875" customWidth="1"/>
  </cols>
  <sheetData>
    <row r="1" spans="1:19" s="694" customFormat="1"/>
    <row r="2" spans="1:19" s="693" customFormat="1">
      <c r="A2" s="728" t="s">
        <v>739</v>
      </c>
    </row>
    <row r="3" spans="1:19" s="454" customFormat="1" ht="12.75"/>
    <row r="4" spans="1:19" s="697" customFormat="1">
      <c r="B4" s="831" t="s">
        <v>843</v>
      </c>
      <c r="C4" s="832"/>
      <c r="D4" s="832"/>
      <c r="E4" s="832"/>
      <c r="F4" s="832"/>
      <c r="G4" s="832"/>
      <c r="H4" s="832"/>
      <c r="I4" s="832"/>
      <c r="J4" s="832"/>
      <c r="K4" s="832"/>
      <c r="L4" s="679"/>
      <c r="M4" s="679"/>
    </row>
    <row r="5" spans="1:19" s="697" customFormat="1">
      <c r="A5" s="697" t="s">
        <v>66</v>
      </c>
      <c r="B5" s="969"/>
      <c r="C5" s="679"/>
      <c r="D5" s="679"/>
      <c r="E5" s="679"/>
      <c r="F5" s="679"/>
      <c r="G5" s="679"/>
      <c r="H5" s="679"/>
      <c r="I5" s="679"/>
      <c r="J5" s="679"/>
      <c r="K5" s="679"/>
      <c r="L5" s="679"/>
      <c r="M5" s="679"/>
    </row>
    <row r="6" spans="1:19" s="697" customFormat="1">
      <c r="B6" s="970"/>
      <c r="C6" s="971"/>
      <c r="D6" s="844" t="s">
        <v>844</v>
      </c>
      <c r="E6" s="844"/>
      <c r="F6" s="972"/>
      <c r="G6" s="973" t="s">
        <v>845</v>
      </c>
      <c r="H6" s="973"/>
      <c r="I6" s="974"/>
      <c r="J6" s="844" t="s">
        <v>383</v>
      </c>
      <c r="K6" s="844"/>
      <c r="L6" s="679"/>
      <c r="M6" s="679"/>
    </row>
    <row r="7" spans="1:19" s="697" customFormat="1">
      <c r="B7" s="691"/>
      <c r="C7" s="691"/>
      <c r="D7" s="975" t="s">
        <v>384</v>
      </c>
      <c r="E7" s="975" t="s">
        <v>385</v>
      </c>
      <c r="F7" s="665" t="s">
        <v>0</v>
      </c>
      <c r="G7" s="976" t="s">
        <v>384</v>
      </c>
      <c r="H7" s="976" t="s">
        <v>385</v>
      </c>
      <c r="I7" s="663" t="s">
        <v>0</v>
      </c>
      <c r="J7" s="977" t="s">
        <v>846</v>
      </c>
      <c r="K7" s="975" t="s">
        <v>855</v>
      </c>
      <c r="L7" s="679"/>
      <c r="M7" s="679"/>
    </row>
    <row r="8" spans="1:19" s="697" customFormat="1">
      <c r="B8" s="978"/>
      <c r="C8" s="978"/>
      <c r="D8" s="979" t="s">
        <v>386</v>
      </c>
      <c r="E8" s="979" t="s">
        <v>387</v>
      </c>
      <c r="F8" s="980" t="s">
        <v>388</v>
      </c>
      <c r="G8" s="981" t="s">
        <v>386</v>
      </c>
      <c r="H8" s="981" t="s">
        <v>387</v>
      </c>
      <c r="I8" s="982" t="s">
        <v>388</v>
      </c>
      <c r="J8" s="979" t="s">
        <v>389</v>
      </c>
      <c r="K8" s="979" t="s">
        <v>389</v>
      </c>
      <c r="L8" s="679"/>
      <c r="M8" s="679"/>
    </row>
    <row r="9" spans="1:19" s="697" customFormat="1">
      <c r="B9" s="691"/>
      <c r="C9" s="691"/>
      <c r="D9" s="975"/>
      <c r="E9" s="975"/>
      <c r="F9" s="975"/>
      <c r="G9" s="976"/>
      <c r="H9" s="976"/>
      <c r="I9" s="976"/>
      <c r="J9" s="975"/>
      <c r="K9" s="975"/>
      <c r="L9" s="679"/>
      <c r="M9" s="679"/>
    </row>
    <row r="10" spans="1:19" s="697" customFormat="1">
      <c r="B10" s="983" t="s">
        <v>390</v>
      </c>
      <c r="C10" s="984"/>
      <c r="D10" s="985">
        <v>2275.4389999999999</v>
      </c>
      <c r="E10" s="986">
        <v>25.868842891415682</v>
      </c>
      <c r="F10" s="987">
        <v>5886.2974000000004</v>
      </c>
      <c r="G10" s="988">
        <v>2135.9460000000004</v>
      </c>
      <c r="H10" s="989">
        <v>30.527394887323929</v>
      </c>
      <c r="I10" s="990">
        <v>6520.4867000000013</v>
      </c>
      <c r="J10" s="991">
        <v>10.77399351245829</v>
      </c>
      <c r="K10" s="992">
        <v>7.590110428219754</v>
      </c>
      <c r="N10" s="993"/>
      <c r="O10" s="993"/>
      <c r="P10" s="993"/>
      <c r="Q10" s="15"/>
      <c r="R10" s="15"/>
      <c r="S10" s="994"/>
    </row>
    <row r="11" spans="1:19" s="697" customFormat="1">
      <c r="B11" s="691" t="s">
        <v>352</v>
      </c>
      <c r="C11" s="664"/>
      <c r="D11" s="995">
        <v>1326.66</v>
      </c>
      <c r="E11" s="996">
        <v>29.707249785174803</v>
      </c>
      <c r="F11" s="997">
        <v>3941.1420000000003</v>
      </c>
      <c r="G11" s="998">
        <v>1262.9920000000002</v>
      </c>
      <c r="H11" s="999">
        <v>36.662368407717544</v>
      </c>
      <c r="I11" s="1000">
        <v>4630.4278000000004</v>
      </c>
      <c r="J11" s="594">
        <v>17.489494161844465</v>
      </c>
      <c r="K11" s="594">
        <v>19.766577418030494</v>
      </c>
      <c r="N11" s="993"/>
      <c r="O11" s="993"/>
      <c r="P11" s="993"/>
      <c r="Q11" s="15"/>
      <c r="R11" s="15"/>
    </row>
    <row r="12" spans="1:19" s="697" customFormat="1">
      <c r="B12" s="691"/>
      <c r="C12" s="664" t="s">
        <v>391</v>
      </c>
      <c r="D12" s="995">
        <v>1325.1410000000001</v>
      </c>
      <c r="E12" s="996">
        <v>29.708181997236519</v>
      </c>
      <c r="F12" s="997">
        <v>3936.7530000000002</v>
      </c>
      <c r="G12" s="998">
        <v>1262.4130000000002</v>
      </c>
      <c r="H12" s="999">
        <v>36.664002984760138</v>
      </c>
      <c r="I12" s="1000">
        <v>4628.5114000000003</v>
      </c>
      <c r="J12" s="594">
        <v>17.571800923248169</v>
      </c>
      <c r="K12" s="594">
        <v>19.865186556981396</v>
      </c>
      <c r="N12" s="1001"/>
      <c r="O12" s="1001"/>
      <c r="P12" s="1001"/>
      <c r="Q12" s="15"/>
      <c r="R12" s="15"/>
    </row>
    <row r="13" spans="1:19" s="697" customFormat="1">
      <c r="B13" s="691"/>
      <c r="C13" s="664" t="s">
        <v>392</v>
      </c>
      <c r="D13" s="995">
        <v>1.5189999999999997</v>
      </c>
      <c r="E13" s="996">
        <v>28.894009216589872</v>
      </c>
      <c r="F13" s="997">
        <v>4.3890000000000002</v>
      </c>
      <c r="G13" s="998">
        <v>0.57900000000000007</v>
      </c>
      <c r="H13" s="999">
        <v>33.098445595854919</v>
      </c>
      <c r="I13" s="1000">
        <v>1.9164000000000001</v>
      </c>
      <c r="J13" s="594">
        <v>-56.336295283663709</v>
      </c>
      <c r="K13" s="594">
        <v>-59.902916684102614</v>
      </c>
      <c r="N13" s="1001"/>
      <c r="O13" s="1001"/>
      <c r="P13" s="1001"/>
      <c r="Q13" s="15"/>
      <c r="R13" s="15"/>
    </row>
    <row r="14" spans="1:19" s="697" customFormat="1">
      <c r="B14" s="691" t="s">
        <v>353</v>
      </c>
      <c r="C14" s="664"/>
      <c r="D14" s="995">
        <v>753.6840000000002</v>
      </c>
      <c r="E14" s="996">
        <v>19.633823989894964</v>
      </c>
      <c r="F14" s="997">
        <v>1479.7699</v>
      </c>
      <c r="G14" s="998">
        <v>685.84099999999989</v>
      </c>
      <c r="H14" s="999">
        <v>20.921976084835997</v>
      </c>
      <c r="I14" s="1000">
        <v>1434.9149000000002</v>
      </c>
      <c r="J14" s="594">
        <v>-3.0312145151756176</v>
      </c>
      <c r="K14" s="594">
        <v>-19.0287887051519</v>
      </c>
      <c r="N14" s="1001"/>
      <c r="O14" s="1001"/>
      <c r="P14" s="1001"/>
      <c r="Q14" s="15"/>
      <c r="R14" s="15"/>
    </row>
    <row r="15" spans="1:19" s="697" customFormat="1">
      <c r="B15" s="691" t="s">
        <v>354</v>
      </c>
      <c r="C15" s="664"/>
      <c r="D15" s="995">
        <v>152.68</v>
      </c>
      <c r="E15" s="996">
        <v>26.102816347917212</v>
      </c>
      <c r="F15" s="997">
        <v>398.5378</v>
      </c>
      <c r="G15" s="998">
        <v>150.06300000000002</v>
      </c>
      <c r="H15" s="999">
        <v>25.788555473367857</v>
      </c>
      <c r="I15" s="1000">
        <v>386.99080000000009</v>
      </c>
      <c r="J15" s="594">
        <v>-2.8973412308694213</v>
      </c>
      <c r="K15" s="594">
        <v>-3.6542832340624831</v>
      </c>
      <c r="N15" s="1002"/>
      <c r="O15" s="1001"/>
      <c r="P15" s="1001"/>
      <c r="Q15" s="15"/>
      <c r="R15" s="15"/>
    </row>
    <row r="16" spans="1:19" s="697" customFormat="1">
      <c r="B16" s="978" t="s">
        <v>393</v>
      </c>
      <c r="C16" s="687"/>
      <c r="D16" s="1003">
        <v>42.415000000000006</v>
      </c>
      <c r="E16" s="1004">
        <v>15.760391370977247</v>
      </c>
      <c r="F16" s="1005">
        <v>66.847700000000003</v>
      </c>
      <c r="G16" s="1006">
        <v>37.049999999999997</v>
      </c>
      <c r="H16" s="1007">
        <v>18.394925775978408</v>
      </c>
      <c r="I16" s="1008">
        <v>68.153199999999998</v>
      </c>
      <c r="J16" s="252">
        <v>1.9529467730378114</v>
      </c>
      <c r="K16" s="252">
        <v>-9.6</v>
      </c>
      <c r="N16" s="1001"/>
      <c r="O16" s="1001"/>
      <c r="P16" s="1001"/>
    </row>
    <row r="17" spans="2:16" s="697" customFormat="1">
      <c r="B17" s="691"/>
      <c r="C17" s="691"/>
      <c r="D17" s="995"/>
      <c r="E17" s="996"/>
      <c r="F17" s="995"/>
      <c r="G17" s="998"/>
      <c r="H17" s="999"/>
      <c r="I17" s="998"/>
      <c r="J17" s="1009"/>
      <c r="K17" s="1009"/>
      <c r="N17" s="1010"/>
      <c r="O17" s="1010"/>
      <c r="P17" s="1011"/>
    </row>
    <row r="18" spans="2:16" s="697" customFormat="1">
      <c r="B18" s="1012" t="s">
        <v>394</v>
      </c>
      <c r="C18" s="1013"/>
      <c r="D18" s="1014">
        <v>251.601</v>
      </c>
      <c r="E18" s="1015">
        <v>28.343865882886</v>
      </c>
      <c r="F18" s="1016">
        <v>713.1345</v>
      </c>
      <c r="G18" s="1017">
        <v>266.03500000000003</v>
      </c>
      <c r="H18" s="1018">
        <v>31.867276862067019</v>
      </c>
      <c r="I18" s="1019">
        <v>847.78110000000004</v>
      </c>
      <c r="J18" s="1020">
        <v>18.8809544342617</v>
      </c>
      <c r="K18" s="1020">
        <v>2.7877986732294469</v>
      </c>
      <c r="N18" s="993"/>
      <c r="O18" s="993"/>
      <c r="P18" s="993"/>
    </row>
    <row r="19" spans="2:16" s="697" customFormat="1">
      <c r="B19" s="691" t="s">
        <v>395</v>
      </c>
      <c r="C19" s="1021"/>
      <c r="D19" s="995">
        <v>80.438999999999979</v>
      </c>
      <c r="E19" s="996">
        <v>26.896144904834728</v>
      </c>
      <c r="F19" s="997">
        <v>216.34989999999999</v>
      </c>
      <c r="G19" s="998">
        <v>112.437</v>
      </c>
      <c r="H19" s="999">
        <v>26.748303494401313</v>
      </c>
      <c r="I19" s="1000">
        <v>300.74990000000003</v>
      </c>
      <c r="J19" s="594">
        <v>39.010880060494621</v>
      </c>
      <c r="K19" s="594">
        <v>63.036618334808757</v>
      </c>
      <c r="N19" s="993"/>
      <c r="O19" s="993"/>
      <c r="P19" s="993"/>
    </row>
    <row r="20" spans="2:16" s="697" customFormat="1">
      <c r="B20" s="691" t="s">
        <v>396</v>
      </c>
      <c r="C20" s="1021"/>
      <c r="D20" s="995">
        <v>166.405</v>
      </c>
      <c r="E20" s="996">
        <v>29.248688440852135</v>
      </c>
      <c r="F20" s="997">
        <v>486.71279999999996</v>
      </c>
      <c r="G20" s="998">
        <v>149.81000000000003</v>
      </c>
      <c r="H20" s="999">
        <v>35.959682264201312</v>
      </c>
      <c r="I20" s="1000">
        <v>538.71199999999999</v>
      </c>
      <c r="J20" s="594">
        <v>10.683754361915287</v>
      </c>
      <c r="K20" s="594">
        <v>-14.258386901150665</v>
      </c>
      <c r="N20" s="993"/>
      <c r="O20" s="993"/>
      <c r="P20" s="993"/>
    </row>
    <row r="21" spans="2:16" s="697" customFormat="1">
      <c r="B21" s="1022" t="s">
        <v>521</v>
      </c>
      <c r="C21" s="664"/>
      <c r="D21" s="995">
        <v>123.07100000000001</v>
      </c>
      <c r="E21" s="996">
        <v>28.312754426306764</v>
      </c>
      <c r="F21" s="997">
        <v>348.4479</v>
      </c>
      <c r="G21" s="998">
        <v>97.868000000000009</v>
      </c>
      <c r="H21" s="999">
        <v>35.647136959986916</v>
      </c>
      <c r="I21" s="1000">
        <v>348.87139999999999</v>
      </c>
      <c r="J21" s="594">
        <v>0.12153897325826168</v>
      </c>
      <c r="K21" s="594">
        <v>-25.598078195856498</v>
      </c>
      <c r="N21" s="1001"/>
      <c r="O21" s="1001"/>
      <c r="P21" s="1001"/>
    </row>
    <row r="22" spans="2:16" s="697" customFormat="1">
      <c r="B22" s="978" t="s">
        <v>397</v>
      </c>
      <c r="C22" s="687"/>
      <c r="D22" s="1003">
        <v>4.7569999999999997</v>
      </c>
      <c r="E22" s="1004">
        <v>21.172587765398362</v>
      </c>
      <c r="F22" s="1005">
        <v>10.0718</v>
      </c>
      <c r="G22" s="1006">
        <v>3.7880000000000003</v>
      </c>
      <c r="H22" s="1007">
        <v>21.961985216473074</v>
      </c>
      <c r="I22" s="1008">
        <v>8.3192000000000004</v>
      </c>
      <c r="J22" s="252">
        <v>-17.40106038642546</v>
      </c>
      <c r="K22" s="252">
        <v>-30.805725046078503</v>
      </c>
      <c r="N22" s="1001"/>
      <c r="O22" s="1001"/>
      <c r="P22" s="1001"/>
    </row>
    <row r="23" spans="2:16" s="697" customFormat="1">
      <c r="B23" s="691"/>
      <c r="C23" s="1023"/>
      <c r="D23" s="995"/>
      <c r="E23" s="996"/>
      <c r="F23" s="995"/>
      <c r="G23" s="998"/>
      <c r="H23" s="999"/>
      <c r="I23" s="998"/>
      <c r="J23" s="1009"/>
      <c r="K23" s="1009"/>
      <c r="N23" s="1010"/>
      <c r="O23" s="1010"/>
      <c r="P23" s="1011"/>
    </row>
    <row r="24" spans="2:16" s="697" customFormat="1">
      <c r="B24" s="1024" t="s">
        <v>398</v>
      </c>
      <c r="C24" s="1025"/>
      <c r="D24" s="1026">
        <v>411.63200000000001</v>
      </c>
      <c r="E24" s="1027">
        <v>791.82593432969259</v>
      </c>
      <c r="F24" s="1028">
        <v>32594.089300000003</v>
      </c>
      <c r="G24" s="1029">
        <v>397.39600000000002</v>
      </c>
      <c r="H24" s="1030">
        <v>849.20421946874171</v>
      </c>
      <c r="I24" s="1031">
        <v>33747.036000000007</v>
      </c>
      <c r="J24" s="1032">
        <v>3.5372876639937489</v>
      </c>
      <c r="K24" s="1032">
        <v>8.72093584608551</v>
      </c>
      <c r="N24" s="1001"/>
      <c r="O24" s="1001"/>
      <c r="P24" s="1001"/>
    </row>
    <row r="25" spans="2:16" s="697" customFormat="1">
      <c r="B25" s="691"/>
      <c r="C25" s="691"/>
      <c r="D25" s="995"/>
      <c r="E25" s="996"/>
      <c r="F25" s="995"/>
      <c r="G25" s="998"/>
      <c r="H25" s="999"/>
      <c r="I25" s="998"/>
      <c r="J25" s="1009"/>
      <c r="K25" s="1009"/>
      <c r="L25" s="679"/>
      <c r="M25" s="679"/>
    </row>
    <row r="26" spans="2:16" s="697" customFormat="1">
      <c r="B26" s="1033" t="s">
        <v>399</v>
      </c>
      <c r="C26" s="1034"/>
      <c r="D26" s="1014">
        <v>217.43700000000004</v>
      </c>
      <c r="E26" s="1035">
        <v>421.00515091727709</v>
      </c>
      <c r="F26" s="1016">
        <v>9154.2096999999994</v>
      </c>
      <c r="G26" s="1017">
        <v>0</v>
      </c>
      <c r="H26" s="1017">
        <v>0</v>
      </c>
      <c r="I26" s="1019">
        <v>0</v>
      </c>
      <c r="J26" s="1020">
        <v>0</v>
      </c>
      <c r="K26" s="1020">
        <v>0</v>
      </c>
      <c r="L26" s="679"/>
      <c r="M26" s="679"/>
    </row>
    <row r="27" spans="2:16" s="697" customFormat="1">
      <c r="B27" s="691" t="s">
        <v>401</v>
      </c>
      <c r="C27" s="664"/>
      <c r="D27" s="995">
        <v>21.774000000000001</v>
      </c>
      <c r="E27" s="996">
        <v>314.70859740975476</v>
      </c>
      <c r="F27" s="997">
        <v>685.24650000000008</v>
      </c>
      <c r="G27" s="1036">
        <v>0</v>
      </c>
      <c r="H27" s="1036">
        <v>0</v>
      </c>
      <c r="I27" s="1037">
        <v>0</v>
      </c>
      <c r="J27" s="594">
        <v>0</v>
      </c>
      <c r="K27" s="594">
        <v>0</v>
      </c>
      <c r="L27" s="679"/>
      <c r="M27" s="679"/>
    </row>
    <row r="28" spans="2:16" s="697" customFormat="1">
      <c r="B28" s="691" t="s">
        <v>402</v>
      </c>
      <c r="C28" s="664"/>
      <c r="D28" s="995">
        <v>10.911</v>
      </c>
      <c r="E28" s="996">
        <v>457.51635963706354</v>
      </c>
      <c r="F28" s="997">
        <v>499.19610000000006</v>
      </c>
      <c r="G28" s="998">
        <v>10.771000000000001</v>
      </c>
      <c r="H28" s="999">
        <v>440.69470665551432</v>
      </c>
      <c r="I28" s="1000">
        <v>512.89780000000007</v>
      </c>
      <c r="J28" s="594">
        <v>2.7447530138957399</v>
      </c>
      <c r="K28" s="594">
        <v>-36.152049647502778</v>
      </c>
      <c r="L28" s="679"/>
      <c r="M28" s="679"/>
    </row>
    <row r="29" spans="2:16" s="697" customFormat="1">
      <c r="B29" s="691" t="s">
        <v>522</v>
      </c>
      <c r="C29" s="664"/>
      <c r="D29" s="995">
        <v>13.413</v>
      </c>
      <c r="E29" s="996">
        <v>361.71892939685381</v>
      </c>
      <c r="F29" s="997">
        <v>485.17360000000002</v>
      </c>
      <c r="G29" s="998">
        <v>0</v>
      </c>
      <c r="H29" s="999">
        <v>0</v>
      </c>
      <c r="I29" s="1000">
        <v>0</v>
      </c>
      <c r="J29" s="594">
        <v>0</v>
      </c>
      <c r="K29" s="594">
        <v>0</v>
      </c>
      <c r="L29" s="679"/>
      <c r="M29" s="679"/>
    </row>
    <row r="30" spans="2:16" s="697" customFormat="1">
      <c r="B30" s="978" t="s">
        <v>403</v>
      </c>
      <c r="C30" s="687"/>
      <c r="D30" s="1003">
        <v>171.33900000000003</v>
      </c>
      <c r="E30" s="1004">
        <v>436.82953092991079</v>
      </c>
      <c r="F30" s="1005">
        <v>7484.5934999999999</v>
      </c>
      <c r="G30" s="1006">
        <v>195.73499999999999</v>
      </c>
      <c r="H30" s="1007">
        <v>433.18344881097431</v>
      </c>
      <c r="I30" s="1008">
        <v>8327.5700000000033</v>
      </c>
      <c r="J30" s="252">
        <v>11.262822757174495</v>
      </c>
      <c r="K30" s="252">
        <v>23.730872537964707</v>
      </c>
      <c r="L30" s="679"/>
      <c r="M30" s="679"/>
    </row>
    <row r="31" spans="2:16" s="697" customFormat="1" ht="15" customHeight="1">
      <c r="B31" s="691" t="s">
        <v>225</v>
      </c>
      <c r="C31" s="1038"/>
      <c r="D31" s="1038"/>
      <c r="E31" s="1039"/>
      <c r="F31" s="1040" t="s">
        <v>404</v>
      </c>
      <c r="H31" s="679"/>
      <c r="I31" s="679"/>
      <c r="J31" s="679"/>
      <c r="K31" s="1041"/>
      <c r="L31" s="679"/>
      <c r="M31" s="679"/>
    </row>
    <row r="32" spans="2:16" s="697" customFormat="1" ht="15" customHeight="1">
      <c r="B32" s="1042" t="s">
        <v>661</v>
      </c>
      <c r="C32" s="1042"/>
      <c r="D32" s="1042"/>
      <c r="E32" s="1042"/>
      <c r="F32" s="1040"/>
      <c r="G32" s="1040" t="s">
        <v>405</v>
      </c>
      <c r="H32" s="679"/>
      <c r="I32" s="679"/>
      <c r="J32" s="679"/>
      <c r="K32" s="1041"/>
      <c r="L32" s="679"/>
      <c r="M32" s="679"/>
    </row>
    <row r="33" spans="2:13" s="697" customFormat="1" ht="15" customHeight="1">
      <c r="B33" s="1042" t="s">
        <v>848</v>
      </c>
      <c r="C33" s="1042"/>
      <c r="D33" s="1042"/>
      <c r="E33" s="1042"/>
      <c r="F33" s="1042"/>
      <c r="G33" s="1040" t="s">
        <v>856</v>
      </c>
      <c r="H33" s="679"/>
      <c r="I33" s="679"/>
      <c r="J33" s="679"/>
      <c r="K33" s="1039"/>
      <c r="L33" s="679"/>
      <c r="M33" s="679"/>
    </row>
    <row r="34" spans="2:13" s="697" customFormat="1" ht="15" customHeight="1">
      <c r="B34" s="1043" t="s">
        <v>523</v>
      </c>
      <c r="C34" s="1044"/>
      <c r="D34" s="1044"/>
      <c r="E34" s="1045"/>
      <c r="F34" s="1046"/>
      <c r="G34" s="1046" t="s">
        <v>857</v>
      </c>
      <c r="H34" s="679"/>
      <c r="I34" s="679"/>
      <c r="J34" s="679"/>
      <c r="K34" s="1047" t="s">
        <v>858</v>
      </c>
    </row>
  </sheetData>
  <mergeCells count="3">
    <mergeCell ref="B32:E32"/>
    <mergeCell ref="B33:F33"/>
    <mergeCell ref="B34:E34"/>
  </mergeCells>
  <conditionalFormatting sqref="J10:K30">
    <cfRule type="cellIs" dxfId="9" priority="1" stopIfTrue="1" operator="equal">
      <formula>"…"</formula>
    </cfRule>
    <cfRule type="cellIs" dxfId="8" priority="2" stopIfTrue="1" operator="greaterThan">
      <formula>0</formula>
    </cfRule>
  </conditionalFormatting>
  <hyperlinks>
    <hyperlink ref="A2" location="Sommaire!A1" display="Sommaire général" xr:uid="{51AAB850-C449-4313-96DA-C992722BC60C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08000"/>
  </sheetPr>
  <dimension ref="A1:BB33"/>
  <sheetViews>
    <sheetView showGridLines="0" workbookViewId="0">
      <selection activeCell="G34" sqref="G34"/>
    </sheetView>
  </sheetViews>
  <sheetFormatPr baseColWidth="10" defaultRowHeight="12.75"/>
  <cols>
    <col min="1" max="1" width="11.42578125" style="99"/>
    <col min="2" max="2" width="29.140625" style="99" customWidth="1"/>
    <col min="3" max="5" width="6.7109375" style="99" customWidth="1"/>
    <col min="6" max="6" width="8.7109375" style="99" customWidth="1"/>
    <col min="7" max="9" width="6.7109375" style="99" customWidth="1"/>
    <col min="10" max="10" width="8.7109375" style="99" customWidth="1"/>
    <col min="11" max="13" width="6.7109375" style="99" customWidth="1"/>
    <col min="14" max="14" width="8.7109375" style="99" customWidth="1"/>
    <col min="15" max="17" width="8.28515625" style="99" customWidth="1"/>
    <col min="18" max="18" width="8.7109375" style="99" customWidth="1"/>
    <col min="19" max="19" width="5" style="99" customWidth="1"/>
    <col min="20" max="37" width="11.42578125" style="99"/>
    <col min="38" max="38" width="19.85546875" style="99" customWidth="1"/>
    <col min="39" max="16384" width="11.42578125" style="99"/>
  </cols>
  <sheetData>
    <row r="1" spans="1:54" s="693" customFormat="1"/>
    <row r="2" spans="1:54" s="693" customFormat="1" ht="15">
      <c r="A2" s="728" t="s">
        <v>739</v>
      </c>
    </row>
    <row r="3" spans="1:54" s="405" customFormat="1"/>
    <row r="4" spans="1:54" s="693" customFormat="1">
      <c r="B4" s="462" t="s">
        <v>662</v>
      </c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</row>
    <row r="5" spans="1:54" s="693" customFormat="1">
      <c r="B5" s="112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</row>
    <row r="6" spans="1:54" s="693" customFormat="1">
      <c r="B6" s="303"/>
      <c r="C6" s="396" t="s">
        <v>352</v>
      </c>
      <c r="D6" s="200"/>
      <c r="E6" s="200"/>
      <c r="F6" s="201"/>
      <c r="G6" s="200" t="s">
        <v>353</v>
      </c>
      <c r="H6" s="200"/>
      <c r="I6" s="200"/>
      <c r="J6" s="201"/>
      <c r="K6" s="732" t="s">
        <v>354</v>
      </c>
      <c r="L6" s="733"/>
      <c r="M6" s="733"/>
      <c r="N6" s="734"/>
      <c r="O6" s="733" t="s">
        <v>355</v>
      </c>
      <c r="P6" s="733"/>
      <c r="Q6" s="733"/>
      <c r="R6" s="733"/>
      <c r="AM6" s="693" t="s">
        <v>352</v>
      </c>
      <c r="AQ6" s="693" t="s">
        <v>353</v>
      </c>
      <c r="AU6" s="693" t="s">
        <v>354</v>
      </c>
      <c r="AY6" s="693" t="s">
        <v>355</v>
      </c>
    </row>
    <row r="7" spans="1:54" s="693" customFormat="1" ht="40.5" customHeight="1">
      <c r="B7" s="222"/>
      <c r="C7" s="1048" t="s">
        <v>850</v>
      </c>
      <c r="D7" s="1049" t="s">
        <v>851</v>
      </c>
      <c r="E7" s="1050" t="s">
        <v>852</v>
      </c>
      <c r="F7" s="1051" t="s">
        <v>853</v>
      </c>
      <c r="G7" s="1048" t="s">
        <v>850</v>
      </c>
      <c r="H7" s="1049" t="s">
        <v>851</v>
      </c>
      <c r="I7" s="1050" t="s">
        <v>852</v>
      </c>
      <c r="J7" s="1051" t="s">
        <v>853</v>
      </c>
      <c r="K7" s="1048" t="s">
        <v>850</v>
      </c>
      <c r="L7" s="1049" t="s">
        <v>851</v>
      </c>
      <c r="M7" s="1050" t="s">
        <v>852</v>
      </c>
      <c r="N7" s="1051" t="s">
        <v>853</v>
      </c>
      <c r="O7" s="1048" t="s">
        <v>850</v>
      </c>
      <c r="P7" s="1049" t="s">
        <v>851</v>
      </c>
      <c r="Q7" s="1050" t="s">
        <v>852</v>
      </c>
      <c r="R7" s="1051" t="s">
        <v>853</v>
      </c>
      <c r="AM7" s="693" t="s">
        <v>356</v>
      </c>
      <c r="AN7" s="693" t="s">
        <v>357</v>
      </c>
      <c r="AO7" s="693" t="s">
        <v>358</v>
      </c>
      <c r="AP7" s="693" t="s">
        <v>359</v>
      </c>
      <c r="AQ7" s="693" t="s">
        <v>356</v>
      </c>
      <c r="AR7" s="693" t="s">
        <v>357</v>
      </c>
      <c r="AS7" s="693" t="s">
        <v>358</v>
      </c>
      <c r="AT7" s="693" t="s">
        <v>359</v>
      </c>
      <c r="AU7" s="693" t="s">
        <v>356</v>
      </c>
      <c r="AV7" s="693" t="s">
        <v>357</v>
      </c>
      <c r="AW7" s="693" t="s">
        <v>358</v>
      </c>
      <c r="AX7" s="693" t="s">
        <v>359</v>
      </c>
      <c r="AY7" s="693" t="s">
        <v>356</v>
      </c>
      <c r="AZ7" s="693" t="s">
        <v>357</v>
      </c>
      <c r="BA7" s="693" t="s">
        <v>358</v>
      </c>
      <c r="BB7" s="693" t="s">
        <v>359</v>
      </c>
    </row>
    <row r="8" spans="1:54" s="693" customFormat="1">
      <c r="B8" s="223" t="s">
        <v>360</v>
      </c>
      <c r="C8" s="202"/>
      <c r="D8" s="202"/>
      <c r="E8" s="203"/>
      <c r="F8" s="204"/>
      <c r="G8" s="202"/>
      <c r="H8" s="202"/>
      <c r="I8" s="203"/>
      <c r="J8" s="204"/>
      <c r="K8" s="205"/>
      <c r="L8" s="202"/>
      <c r="M8" s="203"/>
      <c r="N8" s="204"/>
      <c r="O8" s="202"/>
      <c r="P8" s="202"/>
      <c r="Q8" s="203"/>
      <c r="R8" s="202"/>
      <c r="AL8" s="693" t="s">
        <v>360</v>
      </c>
    </row>
    <row r="9" spans="1:54" s="693" customFormat="1" ht="15" customHeight="1">
      <c r="B9" s="304" t="s">
        <v>368</v>
      </c>
      <c r="C9" s="206">
        <v>220.87134</v>
      </c>
      <c r="D9" s="206">
        <v>207.34650000000002</v>
      </c>
      <c r="E9" s="207">
        <v>253.03620000000001</v>
      </c>
      <c r="F9" s="1052">
        <v>22.035433441123907</v>
      </c>
      <c r="G9" s="307">
        <v>29.088260000000002</v>
      </c>
      <c r="H9" s="305">
        <v>23.808300000000003</v>
      </c>
      <c r="I9" s="306">
        <v>20.049600000000002</v>
      </c>
      <c r="J9" s="1052">
        <v>-15.787351469865552</v>
      </c>
      <c r="K9" s="307">
        <v>6.0723199999999995</v>
      </c>
      <c r="L9" s="305">
        <v>5.8051000000000004</v>
      </c>
      <c r="M9" s="306">
        <v>6.9119999999999999</v>
      </c>
      <c r="N9" s="1052">
        <v>19.067716318409666</v>
      </c>
      <c r="O9" s="307">
        <v>40.158920000000002</v>
      </c>
      <c r="P9" s="305">
        <v>19.1008</v>
      </c>
      <c r="Q9" s="306">
        <v>28.476100000000002</v>
      </c>
      <c r="R9" s="1053">
        <v>49.083284469760443</v>
      </c>
      <c r="AL9" s="693" t="s">
        <v>361</v>
      </c>
      <c r="AM9" s="693">
        <v>106</v>
      </c>
      <c r="AN9" s="693">
        <v>95</v>
      </c>
      <c r="AO9" s="693">
        <v>84</v>
      </c>
      <c r="AP9" s="693" t="s">
        <v>503</v>
      </c>
      <c r="AQ9" s="693">
        <v>0</v>
      </c>
      <c r="AR9" s="693">
        <v>0</v>
      </c>
      <c r="AS9" s="693">
        <v>0</v>
      </c>
      <c r="AT9" s="693">
        <v>24</v>
      </c>
      <c r="AU9" s="693">
        <v>0</v>
      </c>
      <c r="AV9" s="693">
        <v>0</v>
      </c>
      <c r="AW9" s="693">
        <v>0</v>
      </c>
      <c r="AX9" s="693">
        <v>277</v>
      </c>
      <c r="AY9" s="693">
        <v>7</v>
      </c>
      <c r="AZ9" s="693">
        <v>7</v>
      </c>
      <c r="BA9" s="693">
        <v>7</v>
      </c>
      <c r="BB9" s="693" t="s">
        <v>504</v>
      </c>
    </row>
    <row r="10" spans="1:54" s="693" customFormat="1" ht="15" customHeight="1">
      <c r="B10" s="304" t="s">
        <v>363</v>
      </c>
      <c r="C10" s="464">
        <v>359.60194000000001</v>
      </c>
      <c r="D10" s="464">
        <v>399.09800000000001</v>
      </c>
      <c r="E10" s="465">
        <v>528.16100000000006</v>
      </c>
      <c r="F10" s="1052">
        <v>32.338673709214284</v>
      </c>
      <c r="G10" s="308">
        <v>88.634800000000013</v>
      </c>
      <c r="H10" s="466">
        <v>78.658000000000001</v>
      </c>
      <c r="I10" s="467">
        <v>67.81</v>
      </c>
      <c r="J10" s="1052">
        <v>-13.791349894479898</v>
      </c>
      <c r="K10" s="308">
        <v>7.8999400000000009</v>
      </c>
      <c r="L10" s="466">
        <v>11.645000000000001</v>
      </c>
      <c r="M10" s="467">
        <v>15.498000000000001</v>
      </c>
      <c r="N10" s="1052">
        <v>33.087161872048078</v>
      </c>
      <c r="O10" s="308">
        <v>87.22135999999999</v>
      </c>
      <c r="P10" s="466">
        <v>57.311</v>
      </c>
      <c r="Q10" s="467">
        <v>51.326000000000001</v>
      </c>
      <c r="R10" s="1054">
        <v>-10.44302140950254</v>
      </c>
      <c r="AL10" s="693" t="s">
        <v>362</v>
      </c>
      <c r="AM10" s="693">
        <v>445</v>
      </c>
      <c r="AN10" s="693">
        <v>367</v>
      </c>
      <c r="AO10" s="693">
        <v>303</v>
      </c>
      <c r="AP10" s="693" t="s">
        <v>505</v>
      </c>
      <c r="AQ10" s="693">
        <v>3</v>
      </c>
      <c r="AR10" s="693">
        <v>9</v>
      </c>
      <c r="AS10" s="693">
        <v>18</v>
      </c>
      <c r="AT10" s="693">
        <v>105</v>
      </c>
      <c r="AU10" s="693">
        <v>0</v>
      </c>
      <c r="AV10" s="693">
        <v>1</v>
      </c>
      <c r="AW10" s="693">
        <v>1</v>
      </c>
      <c r="AX10" s="693">
        <v>42</v>
      </c>
      <c r="AY10" s="693">
        <v>77</v>
      </c>
      <c r="AZ10" s="693">
        <v>79</v>
      </c>
      <c r="BA10" s="693">
        <v>86</v>
      </c>
      <c r="BB10" s="693">
        <v>8</v>
      </c>
    </row>
    <row r="11" spans="1:54" s="693" customFormat="1" ht="15" customHeight="1">
      <c r="B11" s="304" t="s">
        <v>362</v>
      </c>
      <c r="C11" s="464">
        <v>381.98584</v>
      </c>
      <c r="D11" s="464">
        <v>367.5376</v>
      </c>
      <c r="E11" s="465">
        <v>476.96940000000001</v>
      </c>
      <c r="F11" s="1052">
        <v>29.774314247032141</v>
      </c>
      <c r="G11" s="308">
        <v>21.8995</v>
      </c>
      <c r="H11" s="466">
        <v>18.6935</v>
      </c>
      <c r="I11" s="467">
        <v>13.213700000000001</v>
      </c>
      <c r="J11" s="1052">
        <v>-29.313932650386498</v>
      </c>
      <c r="K11" s="308">
        <v>1.06088</v>
      </c>
      <c r="L11" s="466">
        <v>1.4145000000000001</v>
      </c>
      <c r="M11" s="467">
        <v>1.333</v>
      </c>
      <c r="N11" s="1052">
        <v>-5.7617532697066149</v>
      </c>
      <c r="O11" s="308">
        <v>72.128619999999998</v>
      </c>
      <c r="P11" s="466">
        <v>60.221300000000006</v>
      </c>
      <c r="Q11" s="467">
        <v>56.568800000000003</v>
      </c>
      <c r="R11" s="1054">
        <v>-6.0651297796626817</v>
      </c>
      <c r="T11" s="309"/>
      <c r="AL11" s="693" t="s">
        <v>363</v>
      </c>
      <c r="AM11" s="693">
        <v>533</v>
      </c>
      <c r="AN11" s="693">
        <v>374</v>
      </c>
      <c r="AO11" s="693">
        <v>188</v>
      </c>
      <c r="AP11" s="693" t="s">
        <v>506</v>
      </c>
      <c r="AQ11" s="693">
        <v>31</v>
      </c>
      <c r="AR11" s="693">
        <v>56</v>
      </c>
      <c r="AS11" s="693">
        <v>126</v>
      </c>
      <c r="AT11" s="693">
        <v>125</v>
      </c>
      <c r="AU11" s="693">
        <v>6</v>
      </c>
      <c r="AV11" s="693">
        <v>6</v>
      </c>
      <c r="AW11" s="693">
        <v>6</v>
      </c>
      <c r="AX11" s="693">
        <v>1</v>
      </c>
      <c r="AY11" s="693">
        <v>83</v>
      </c>
      <c r="AZ11" s="693">
        <v>96</v>
      </c>
      <c r="BA11" s="693">
        <v>125</v>
      </c>
      <c r="BB11" s="693">
        <v>31</v>
      </c>
    </row>
    <row r="12" spans="1:54" s="693" customFormat="1" ht="15" customHeight="1">
      <c r="B12" s="304" t="s">
        <v>364</v>
      </c>
      <c r="C12" s="464">
        <v>259.34620000000007</v>
      </c>
      <c r="D12" s="464">
        <v>234.86100000000002</v>
      </c>
      <c r="E12" s="465">
        <v>260.553</v>
      </c>
      <c r="F12" s="1052">
        <v>10.939236399402198</v>
      </c>
      <c r="G12" s="308">
        <v>3.8486000000000002</v>
      </c>
      <c r="H12" s="466">
        <v>4.34</v>
      </c>
      <c r="I12" s="467">
        <v>4.3890000000000002</v>
      </c>
      <c r="J12" s="1052">
        <v>1.1290322580645329</v>
      </c>
      <c r="K12" s="308">
        <v>0.3175</v>
      </c>
      <c r="L12" s="466">
        <v>0.3105</v>
      </c>
      <c r="M12" s="467">
        <v>0.27</v>
      </c>
      <c r="N12" s="1052">
        <v>-13.043478260869556</v>
      </c>
      <c r="O12" s="308">
        <v>18.357600000000001</v>
      </c>
      <c r="P12" s="466">
        <v>21.123000000000001</v>
      </c>
      <c r="Q12" s="467">
        <v>21.609000000000002</v>
      </c>
      <c r="R12" s="1054">
        <v>2.3008095440988585</v>
      </c>
      <c r="AL12" s="693" t="s">
        <v>364</v>
      </c>
      <c r="AM12" s="693">
        <v>272</v>
      </c>
      <c r="AN12" s="693">
        <v>213</v>
      </c>
      <c r="AO12" s="693">
        <v>264</v>
      </c>
      <c r="AP12" s="693">
        <v>24</v>
      </c>
      <c r="AQ12" s="693">
        <v>0</v>
      </c>
      <c r="AR12" s="693">
        <v>1</v>
      </c>
      <c r="AS12" s="693">
        <v>2</v>
      </c>
      <c r="AT12" s="693">
        <v>99</v>
      </c>
      <c r="AU12" s="693">
        <v>0</v>
      </c>
      <c r="AV12" s="693">
        <v>0</v>
      </c>
      <c r="AW12" s="693">
        <v>0</v>
      </c>
      <c r="AX12" s="693">
        <v>28</v>
      </c>
      <c r="AY12" s="693">
        <v>23</v>
      </c>
      <c r="AZ12" s="693">
        <v>17</v>
      </c>
      <c r="BA12" s="693">
        <v>16</v>
      </c>
      <c r="BB12" s="693" t="s">
        <v>507</v>
      </c>
    </row>
    <row r="13" spans="1:54" s="693" customFormat="1" ht="15" customHeight="1">
      <c r="B13" s="304" t="s">
        <v>370</v>
      </c>
      <c r="C13" s="464">
        <v>803.57871999999998</v>
      </c>
      <c r="D13" s="464">
        <v>795.49030000000005</v>
      </c>
      <c r="E13" s="465">
        <v>866.27550000000008</v>
      </c>
      <c r="F13" s="1052">
        <v>8.8983108907801913</v>
      </c>
      <c r="G13" s="308">
        <v>252.55856000000003</v>
      </c>
      <c r="H13" s="466">
        <v>178.3818</v>
      </c>
      <c r="I13" s="467">
        <v>222.78</v>
      </c>
      <c r="J13" s="1052">
        <v>24.889422575621502</v>
      </c>
      <c r="K13" s="308">
        <v>10.760300000000001</v>
      </c>
      <c r="L13" s="466">
        <v>9.5280000000000005</v>
      </c>
      <c r="M13" s="467">
        <v>12.3065</v>
      </c>
      <c r="N13" s="1052">
        <v>29.161418975650697</v>
      </c>
      <c r="O13" s="308">
        <v>72.342940000000013</v>
      </c>
      <c r="P13" s="466">
        <v>50.624499999999998</v>
      </c>
      <c r="Q13" s="467">
        <v>67.010000000000005</v>
      </c>
      <c r="R13" s="1054">
        <v>32.366739424586925</v>
      </c>
      <c r="AL13" s="693" t="s">
        <v>365</v>
      </c>
      <c r="AM13" s="693">
        <v>172</v>
      </c>
      <c r="AN13" s="693">
        <v>141</v>
      </c>
      <c r="AO13" s="693">
        <v>168</v>
      </c>
      <c r="AP13" s="693">
        <v>20</v>
      </c>
      <c r="AQ13" s="693">
        <v>2</v>
      </c>
      <c r="AR13" s="693">
        <v>3</v>
      </c>
      <c r="AS13" s="693">
        <v>6</v>
      </c>
      <c r="AT13" s="693">
        <v>72</v>
      </c>
      <c r="AU13" s="693">
        <v>0</v>
      </c>
      <c r="AV13" s="693">
        <v>0</v>
      </c>
      <c r="AW13" s="693">
        <v>1</v>
      </c>
      <c r="AX13" s="693">
        <v>88</v>
      </c>
      <c r="AY13" s="693">
        <v>34</v>
      </c>
      <c r="AZ13" s="693">
        <v>28</v>
      </c>
      <c r="BA13" s="693">
        <v>26</v>
      </c>
      <c r="BB13" s="693" t="s">
        <v>508</v>
      </c>
    </row>
    <row r="14" spans="1:54" s="693" customFormat="1" ht="15" customHeight="1">
      <c r="B14" s="304" t="s">
        <v>365</v>
      </c>
      <c r="C14" s="464">
        <v>170.32600000000002</v>
      </c>
      <c r="D14" s="464">
        <v>160.029</v>
      </c>
      <c r="E14" s="465">
        <v>181.798</v>
      </c>
      <c r="F14" s="1052">
        <v>13.603159427353795</v>
      </c>
      <c r="G14" s="308">
        <v>9.0274000000000001</v>
      </c>
      <c r="H14" s="466">
        <v>10.388</v>
      </c>
      <c r="I14" s="467">
        <v>8.8440000000000012</v>
      </c>
      <c r="J14" s="1052">
        <v>-14.863303812090866</v>
      </c>
      <c r="K14" s="308">
        <v>0.33560000000000001</v>
      </c>
      <c r="L14" s="466">
        <v>0.20700000000000002</v>
      </c>
      <c r="M14" s="467">
        <v>0.111</v>
      </c>
      <c r="N14" s="1052">
        <v>-46.376811594202906</v>
      </c>
      <c r="O14" s="308">
        <v>29.198599999999999</v>
      </c>
      <c r="P14" s="466">
        <v>29.646000000000001</v>
      </c>
      <c r="Q14" s="467">
        <v>33.313000000000002</v>
      </c>
      <c r="R14" s="1054">
        <v>12.369290966740888</v>
      </c>
      <c r="AL14" s="693" t="s">
        <v>366</v>
      </c>
      <c r="AM14" s="693">
        <v>307</v>
      </c>
      <c r="AN14" s="693">
        <v>265</v>
      </c>
      <c r="AO14" s="693">
        <v>94</v>
      </c>
      <c r="AP14" s="693" t="s">
        <v>509</v>
      </c>
      <c r="AQ14" s="693">
        <v>37</v>
      </c>
      <c r="AR14" s="693">
        <v>49</v>
      </c>
      <c r="AS14" s="693">
        <v>109</v>
      </c>
      <c r="AT14" s="693" t="s">
        <v>510</v>
      </c>
      <c r="AU14" s="693">
        <v>2</v>
      </c>
      <c r="AV14" s="693">
        <v>2</v>
      </c>
      <c r="AW14" s="693">
        <v>2</v>
      </c>
      <c r="AX14" s="693" t="s">
        <v>510</v>
      </c>
      <c r="AY14" s="693">
        <v>33</v>
      </c>
      <c r="AZ14" s="693">
        <v>24</v>
      </c>
      <c r="BA14" s="693">
        <v>34</v>
      </c>
      <c r="BB14" s="693" t="s">
        <v>510</v>
      </c>
    </row>
    <row r="15" spans="1:54" s="693" customFormat="1" ht="15" customHeight="1">
      <c r="B15" s="304" t="s">
        <v>369</v>
      </c>
      <c r="C15" s="464">
        <v>249.92099999999999</v>
      </c>
      <c r="D15" s="464">
        <v>304.04000000000002</v>
      </c>
      <c r="E15" s="465">
        <v>383.84000000000003</v>
      </c>
      <c r="F15" s="1052">
        <v>26.246546507038548</v>
      </c>
      <c r="G15" s="308">
        <v>137.27700000000002</v>
      </c>
      <c r="H15" s="466">
        <v>112.35000000000001</v>
      </c>
      <c r="I15" s="467">
        <v>127.44000000000001</v>
      </c>
      <c r="J15" s="1052">
        <v>13.431241655540727</v>
      </c>
      <c r="K15" s="308">
        <v>49.356000000000009</v>
      </c>
      <c r="L15" s="466">
        <v>60.870000000000005</v>
      </c>
      <c r="M15" s="467">
        <v>51.720000000000006</v>
      </c>
      <c r="N15" s="1052">
        <v>-15.032035485460815</v>
      </c>
      <c r="O15" s="308">
        <v>44.491900000000001</v>
      </c>
      <c r="P15" s="466">
        <v>29.01</v>
      </c>
      <c r="Q15" s="467">
        <v>35.269999999999996</v>
      </c>
      <c r="R15" s="1054">
        <v>21.578765942778322</v>
      </c>
      <c r="AL15" s="693" t="s">
        <v>367</v>
      </c>
      <c r="AM15" s="693">
        <v>22</v>
      </c>
      <c r="AN15" s="693">
        <v>25</v>
      </c>
      <c r="AO15" s="693">
        <v>26</v>
      </c>
      <c r="AP15" s="693">
        <v>4</v>
      </c>
      <c r="AQ15" s="693">
        <v>2</v>
      </c>
      <c r="AR15" s="693">
        <v>3</v>
      </c>
      <c r="AS15" s="693">
        <v>4</v>
      </c>
      <c r="AT15" s="693">
        <v>40</v>
      </c>
      <c r="AU15" s="693">
        <v>19</v>
      </c>
      <c r="AV15" s="693">
        <v>20</v>
      </c>
      <c r="AW15" s="693">
        <v>18</v>
      </c>
      <c r="AX15" s="693" t="s">
        <v>511</v>
      </c>
      <c r="AY15" s="693">
        <v>0</v>
      </c>
      <c r="AZ15" s="693">
        <v>0</v>
      </c>
      <c r="BA15" s="693">
        <v>1</v>
      </c>
      <c r="BB15" s="693">
        <v>38</v>
      </c>
    </row>
    <row r="16" spans="1:54" s="693" customFormat="1" ht="15" customHeight="1">
      <c r="B16" s="1055" t="s">
        <v>361</v>
      </c>
      <c r="C16" s="464">
        <v>103.75206</v>
      </c>
      <c r="D16" s="464">
        <v>96.255400000000009</v>
      </c>
      <c r="E16" s="465">
        <v>117.84150000000001</v>
      </c>
      <c r="F16" s="1052">
        <v>22.425858705070056</v>
      </c>
      <c r="G16" s="208">
        <v>0.35811999999999999</v>
      </c>
      <c r="H16" s="464">
        <v>0.4476</v>
      </c>
      <c r="I16" s="465">
        <v>0.18960000000000002</v>
      </c>
      <c r="J16" s="1052">
        <v>-57.640750670241282</v>
      </c>
      <c r="K16" s="208">
        <v>0.14343999999999998</v>
      </c>
      <c r="L16" s="464">
        <v>5.9800000000000006E-2</v>
      </c>
      <c r="M16" s="465">
        <v>1.4100000000000001E-2</v>
      </c>
      <c r="N16" s="1052">
        <v>-76.421404682274257</v>
      </c>
      <c r="O16" s="208">
        <v>5.7701000000000011</v>
      </c>
      <c r="P16" s="464">
        <v>4.4691000000000001</v>
      </c>
      <c r="Q16" s="465">
        <v>4.4581</v>
      </c>
      <c r="R16" s="1054">
        <v>-0.24613456848134874</v>
      </c>
      <c r="AL16" s="693" t="s">
        <v>368</v>
      </c>
      <c r="AM16" s="693">
        <v>234</v>
      </c>
      <c r="AN16" s="693">
        <v>205</v>
      </c>
      <c r="AO16" s="693">
        <v>191</v>
      </c>
      <c r="AP16" s="693" t="s">
        <v>511</v>
      </c>
      <c r="AQ16" s="693">
        <v>8</v>
      </c>
      <c r="AR16" s="693">
        <v>18</v>
      </c>
      <c r="AS16" s="693">
        <v>31</v>
      </c>
      <c r="AT16" s="693">
        <v>73</v>
      </c>
      <c r="AU16" s="693">
        <v>4</v>
      </c>
      <c r="AV16" s="693">
        <v>8</v>
      </c>
      <c r="AW16" s="693">
        <v>6</v>
      </c>
      <c r="AX16" s="693" t="s">
        <v>512</v>
      </c>
      <c r="AY16" s="693">
        <v>35</v>
      </c>
      <c r="AZ16" s="693">
        <v>44</v>
      </c>
      <c r="BA16" s="693">
        <v>45</v>
      </c>
      <c r="BB16" s="693">
        <v>4</v>
      </c>
    </row>
    <row r="17" spans="2:54" s="693" customFormat="1" ht="15" customHeight="1">
      <c r="B17" s="304" t="s">
        <v>366</v>
      </c>
      <c r="C17" s="464">
        <v>230.26578000000001</v>
      </c>
      <c r="D17" s="464">
        <v>287.30459999999999</v>
      </c>
      <c r="E17" s="465">
        <v>340.40000000000003</v>
      </c>
      <c r="F17" s="1052">
        <v>18.480525546754233</v>
      </c>
      <c r="G17" s="208">
        <v>78.433419999999998</v>
      </c>
      <c r="H17" s="464">
        <v>63.900000000000006</v>
      </c>
      <c r="I17" s="465">
        <v>74.09</v>
      </c>
      <c r="J17" s="1052">
        <v>15.946791862284826</v>
      </c>
      <c r="K17" s="208">
        <v>2.0533200000000003</v>
      </c>
      <c r="L17" s="464">
        <v>2.0780000000000003</v>
      </c>
      <c r="M17" s="465">
        <v>2.4850000000000003</v>
      </c>
      <c r="N17" s="1052">
        <v>19.58614051973051</v>
      </c>
      <c r="O17" s="208">
        <v>23.864920000000001</v>
      </c>
      <c r="P17" s="464">
        <v>22.698</v>
      </c>
      <c r="Q17" s="465">
        <v>23.31</v>
      </c>
      <c r="R17" s="1054">
        <v>2.6962727993655733</v>
      </c>
      <c r="AL17" s="693" t="s">
        <v>369</v>
      </c>
      <c r="AM17" s="693">
        <v>375</v>
      </c>
      <c r="AN17" s="693">
        <v>179</v>
      </c>
      <c r="AO17" s="693">
        <v>199</v>
      </c>
      <c r="AP17" s="693">
        <v>11</v>
      </c>
      <c r="AQ17" s="693">
        <v>58</v>
      </c>
      <c r="AR17" s="693">
        <v>109</v>
      </c>
      <c r="AS17" s="693">
        <v>178</v>
      </c>
      <c r="AT17" s="693">
        <v>63</v>
      </c>
      <c r="AU17" s="693">
        <v>47</v>
      </c>
      <c r="AV17" s="693">
        <v>38</v>
      </c>
      <c r="AW17" s="693">
        <v>54</v>
      </c>
      <c r="AX17" s="693">
        <v>43</v>
      </c>
      <c r="AY17" s="693">
        <v>57</v>
      </c>
      <c r="AZ17" s="693">
        <v>54</v>
      </c>
      <c r="BA17" s="693">
        <v>70</v>
      </c>
      <c r="BB17" s="693">
        <v>31</v>
      </c>
    </row>
    <row r="18" spans="2:54" s="693" customFormat="1" ht="15" customHeight="1">
      <c r="B18" s="304" t="s">
        <v>367</v>
      </c>
      <c r="C18" s="464">
        <v>28.737159999999999</v>
      </c>
      <c r="D18" s="464">
        <v>30.281000000000002</v>
      </c>
      <c r="E18" s="465">
        <v>29.311800000000002</v>
      </c>
      <c r="F18" s="1052">
        <v>-3.2006868993758486</v>
      </c>
      <c r="G18" s="208">
        <v>6.7455600000000002</v>
      </c>
      <c r="H18" s="464">
        <v>8.6929999999999996</v>
      </c>
      <c r="I18" s="465">
        <v>5.9560000000000004</v>
      </c>
      <c r="J18" s="1052">
        <v>-31.48510295640169</v>
      </c>
      <c r="K18" s="208">
        <v>22.775440000000003</v>
      </c>
      <c r="L18" s="464">
        <v>27.73</v>
      </c>
      <c r="M18" s="465">
        <v>28.034000000000002</v>
      </c>
      <c r="N18" s="1052">
        <v>1.0962856112513686</v>
      </c>
      <c r="O18" s="208">
        <v>0.56434000000000006</v>
      </c>
      <c r="P18" s="464">
        <v>0.84600000000000009</v>
      </c>
      <c r="Q18" s="465">
        <v>1.3052000000000001</v>
      </c>
      <c r="R18" s="1054">
        <v>54.278959810874717</v>
      </c>
      <c r="AL18" s="693" t="s">
        <v>370</v>
      </c>
      <c r="AM18" s="693">
        <v>820</v>
      </c>
      <c r="AN18" s="693">
        <v>602</v>
      </c>
      <c r="AO18" s="693">
        <v>783</v>
      </c>
      <c r="AP18" s="693">
        <v>30</v>
      </c>
      <c r="AQ18" s="693">
        <v>170</v>
      </c>
      <c r="AR18" s="693">
        <v>257</v>
      </c>
      <c r="AS18" s="693">
        <v>292</v>
      </c>
      <c r="AT18" s="693">
        <v>13</v>
      </c>
      <c r="AU18" s="693">
        <v>9</v>
      </c>
      <c r="AV18" s="693">
        <v>14</v>
      </c>
      <c r="AW18" s="693">
        <v>10</v>
      </c>
      <c r="AX18" s="693" t="s">
        <v>513</v>
      </c>
      <c r="AY18" s="693">
        <v>86</v>
      </c>
      <c r="AZ18" s="693">
        <v>80</v>
      </c>
      <c r="BA18" s="693">
        <v>89</v>
      </c>
      <c r="BB18" s="693">
        <v>12</v>
      </c>
    </row>
    <row r="19" spans="2:54" s="693" customFormat="1" ht="15" customHeight="1">
      <c r="B19" s="304" t="s">
        <v>372</v>
      </c>
      <c r="C19" s="464">
        <v>77.657700000000006</v>
      </c>
      <c r="D19" s="464">
        <v>79.660000000000011</v>
      </c>
      <c r="E19" s="465">
        <v>89.95</v>
      </c>
      <c r="F19" s="1052">
        <v>12.917398945518443</v>
      </c>
      <c r="G19" s="208">
        <v>13.366500000000002</v>
      </c>
      <c r="H19" s="464">
        <v>11.66</v>
      </c>
      <c r="I19" s="465">
        <v>15.58</v>
      </c>
      <c r="J19" s="1052">
        <v>33.619210977701556</v>
      </c>
      <c r="K19" s="208">
        <v>30.5867</v>
      </c>
      <c r="L19" s="464">
        <v>37.82</v>
      </c>
      <c r="M19" s="465">
        <v>42.24</v>
      </c>
      <c r="N19" s="1052">
        <v>11.68693812797461</v>
      </c>
      <c r="O19" s="208">
        <v>1.9276000000000004</v>
      </c>
      <c r="P19" s="464">
        <v>2.1680000000000001</v>
      </c>
      <c r="Q19" s="465">
        <v>4.1000000000000005</v>
      </c>
      <c r="R19" s="1054">
        <v>89.114391143911448</v>
      </c>
      <c r="AL19" s="693" t="s">
        <v>371</v>
      </c>
      <c r="AM19" s="693">
        <v>171</v>
      </c>
      <c r="AN19" s="693">
        <v>145</v>
      </c>
      <c r="AO19" s="693">
        <v>173</v>
      </c>
      <c r="AP19" s="693">
        <v>19</v>
      </c>
      <c r="AQ19" s="693">
        <v>1</v>
      </c>
      <c r="AR19" s="693">
        <v>1</v>
      </c>
      <c r="AS19" s="693">
        <v>2</v>
      </c>
      <c r="AT19" s="693">
        <v>29</v>
      </c>
      <c r="AU19" s="693">
        <v>0</v>
      </c>
      <c r="AV19" s="693">
        <v>1</v>
      </c>
      <c r="AW19" s="693">
        <v>1</v>
      </c>
      <c r="AX19" s="693" t="s">
        <v>514</v>
      </c>
      <c r="AY19" s="693">
        <v>19</v>
      </c>
      <c r="AZ19" s="693">
        <v>19</v>
      </c>
      <c r="BA19" s="693">
        <v>16</v>
      </c>
      <c r="BB19" s="693" t="s">
        <v>515</v>
      </c>
    </row>
    <row r="20" spans="2:54" s="693" customFormat="1" ht="15" customHeight="1">
      <c r="B20" s="304" t="s">
        <v>633</v>
      </c>
      <c r="C20" s="464">
        <v>245.9813</v>
      </c>
      <c r="D20" s="464">
        <v>219.55459999999999</v>
      </c>
      <c r="E20" s="465">
        <v>251.85820000000001</v>
      </c>
      <c r="F20" s="1052">
        <v>14.713242173017571</v>
      </c>
      <c r="G20" s="208">
        <v>125.81056000000001</v>
      </c>
      <c r="H20" s="464">
        <v>98.240400000000008</v>
      </c>
      <c r="I20" s="465">
        <v>117.1601</v>
      </c>
      <c r="J20" s="1052">
        <v>19.258573865741567</v>
      </c>
      <c r="K20" s="208">
        <v>3.3235800000000006</v>
      </c>
      <c r="L20" s="464">
        <v>6.6870000000000003</v>
      </c>
      <c r="M20" s="465">
        <v>5.5013000000000005</v>
      </c>
      <c r="N20" s="1052">
        <v>-17.731419171526841</v>
      </c>
      <c r="O20" s="208">
        <v>39.75806</v>
      </c>
      <c r="P20" s="464">
        <v>30.493000000000002</v>
      </c>
      <c r="Q20" s="465">
        <v>44.332300000000004</v>
      </c>
      <c r="R20" s="1054">
        <v>45.385170366969476</v>
      </c>
      <c r="AL20" s="693" t="s">
        <v>372</v>
      </c>
      <c r="AM20" s="693">
        <v>97</v>
      </c>
      <c r="AN20" s="693">
        <v>83</v>
      </c>
      <c r="AO20" s="693">
        <v>73</v>
      </c>
      <c r="AP20" s="693" t="s">
        <v>516</v>
      </c>
      <c r="AQ20" s="693">
        <v>4</v>
      </c>
      <c r="AR20" s="693">
        <v>7</v>
      </c>
      <c r="AS20" s="693">
        <v>11</v>
      </c>
      <c r="AT20" s="693">
        <v>66</v>
      </c>
      <c r="AU20" s="693">
        <v>28</v>
      </c>
      <c r="AV20" s="693">
        <v>23</v>
      </c>
      <c r="AW20" s="693">
        <v>30</v>
      </c>
      <c r="AX20" s="693">
        <v>29</v>
      </c>
      <c r="AY20" s="693">
        <v>2</v>
      </c>
      <c r="AZ20" s="693">
        <v>3</v>
      </c>
      <c r="BA20" s="693">
        <v>2</v>
      </c>
      <c r="BB20" s="693" t="s">
        <v>515</v>
      </c>
    </row>
    <row r="21" spans="2:54" s="693" customFormat="1" ht="15" customHeight="1">
      <c r="B21" s="304" t="s">
        <v>371</v>
      </c>
      <c r="C21" s="464">
        <v>195.18745999999999</v>
      </c>
      <c r="D21" s="464">
        <v>188.93620000000001</v>
      </c>
      <c r="E21" s="465">
        <v>220.1371</v>
      </c>
      <c r="F21" s="1052">
        <v>16.513987261308305</v>
      </c>
      <c r="G21" s="208">
        <v>3.9912400000000003</v>
      </c>
      <c r="H21" s="464">
        <v>4.5823</v>
      </c>
      <c r="I21" s="465">
        <v>4.4775999999999998</v>
      </c>
      <c r="J21" s="1052">
        <v>-2.2848787726687525</v>
      </c>
      <c r="K21" s="208">
        <v>0.73610000000000009</v>
      </c>
      <c r="L21" s="464">
        <v>1.3781000000000001</v>
      </c>
      <c r="M21" s="465">
        <v>1.1485000000000001</v>
      </c>
      <c r="N21" s="1052">
        <v>-16.6606196937813</v>
      </c>
      <c r="O21" s="208">
        <v>21.7682</v>
      </c>
      <c r="P21" s="464">
        <v>27.2195</v>
      </c>
      <c r="Q21" s="465">
        <v>23.255300000000002</v>
      </c>
      <c r="R21" s="1054">
        <v>-14.563823729311698</v>
      </c>
      <c r="AL21" s="693" t="s">
        <v>373</v>
      </c>
      <c r="AM21" s="693">
        <v>244</v>
      </c>
      <c r="AN21" s="693">
        <v>194</v>
      </c>
      <c r="AO21" s="693">
        <v>237</v>
      </c>
      <c r="AP21" s="693">
        <v>22</v>
      </c>
      <c r="AQ21" s="693">
        <v>87</v>
      </c>
      <c r="AR21" s="693">
        <v>124</v>
      </c>
      <c r="AS21" s="693">
        <v>128</v>
      </c>
      <c r="AT21" s="693">
        <v>3</v>
      </c>
      <c r="AU21" s="693">
        <v>2</v>
      </c>
      <c r="AV21" s="693">
        <v>2</v>
      </c>
      <c r="AW21" s="693">
        <v>2</v>
      </c>
      <c r="AX21" s="693" t="s">
        <v>511</v>
      </c>
      <c r="AY21" s="693">
        <v>41</v>
      </c>
      <c r="AZ21" s="693">
        <v>36</v>
      </c>
      <c r="BA21" s="693">
        <v>46</v>
      </c>
      <c r="BB21" s="693">
        <v>27</v>
      </c>
    </row>
    <row r="22" spans="2:54" s="693" customFormat="1" ht="15" customHeight="1">
      <c r="B22" s="304" t="s">
        <v>374</v>
      </c>
      <c r="C22" s="464">
        <v>294.83492000000001</v>
      </c>
      <c r="D22" s="464">
        <v>291.18560000000002</v>
      </c>
      <c r="E22" s="465">
        <v>346.70159999999998</v>
      </c>
      <c r="F22" s="1052">
        <v>19.065503239171157</v>
      </c>
      <c r="G22" s="208">
        <v>353.85957999999999</v>
      </c>
      <c r="H22" s="464">
        <v>292.83600000000001</v>
      </c>
      <c r="I22" s="465">
        <v>277.68400000000003</v>
      </c>
      <c r="J22" s="1052">
        <v>-5.1742272125011919</v>
      </c>
      <c r="K22" s="208">
        <v>9.0225200000000001</v>
      </c>
      <c r="L22" s="464">
        <v>11.5</v>
      </c>
      <c r="M22" s="465">
        <v>9.907</v>
      </c>
      <c r="N22" s="1052">
        <v>-13.852173913043476</v>
      </c>
      <c r="O22" s="208">
        <v>89.588560000000001</v>
      </c>
      <c r="P22" s="464">
        <v>67.6935</v>
      </c>
      <c r="Q22" s="465">
        <v>72.600999999999999</v>
      </c>
      <c r="R22" s="1054">
        <v>7.2495882174802517</v>
      </c>
      <c r="AL22" s="693" t="s">
        <v>374</v>
      </c>
      <c r="AM22" s="693">
        <v>287</v>
      </c>
      <c r="AN22" s="693">
        <v>213</v>
      </c>
      <c r="AO22" s="693">
        <v>321</v>
      </c>
      <c r="AP22" s="693">
        <v>50</v>
      </c>
      <c r="AQ22" s="693">
        <v>324</v>
      </c>
      <c r="AR22" s="693">
        <v>376</v>
      </c>
      <c r="AS22" s="693">
        <v>381</v>
      </c>
      <c r="AT22" s="693">
        <v>1</v>
      </c>
      <c r="AU22" s="693">
        <v>8</v>
      </c>
      <c r="AV22" s="693">
        <v>8</v>
      </c>
      <c r="AW22" s="693">
        <v>7</v>
      </c>
      <c r="AX22" s="693" t="s">
        <v>516</v>
      </c>
      <c r="AY22" s="693">
        <v>88</v>
      </c>
      <c r="AZ22" s="693">
        <v>96</v>
      </c>
      <c r="BA22" s="693">
        <v>96</v>
      </c>
      <c r="BB22" s="693" t="s">
        <v>517</v>
      </c>
    </row>
    <row r="23" spans="2:54" s="693" customFormat="1" ht="15" customHeight="1">
      <c r="B23" s="304" t="s">
        <v>378</v>
      </c>
      <c r="C23" s="464">
        <v>33.234200000000001</v>
      </c>
      <c r="D23" s="464">
        <v>35.716999999999999</v>
      </c>
      <c r="E23" s="465">
        <v>26.038</v>
      </c>
      <c r="F23" s="1052">
        <v>-27.099140465324634</v>
      </c>
      <c r="G23" s="208">
        <v>138.54736000000003</v>
      </c>
      <c r="H23" s="464">
        <v>106.47</v>
      </c>
      <c r="I23" s="465">
        <v>101.2535</v>
      </c>
      <c r="J23" s="1052">
        <v>-4.899502207194506</v>
      </c>
      <c r="K23" s="208">
        <v>98.639600000000002</v>
      </c>
      <c r="L23" s="464">
        <v>82.663499999999999</v>
      </c>
      <c r="M23" s="465">
        <v>75.289500000000004</v>
      </c>
      <c r="N23" s="1052">
        <v>-8.9205030031392241</v>
      </c>
      <c r="O23" s="208">
        <v>10.380380000000001</v>
      </c>
      <c r="P23" s="464">
        <v>6.1070000000000011</v>
      </c>
      <c r="Q23" s="465">
        <v>10.684600000000001</v>
      </c>
      <c r="R23" s="1054">
        <v>74.956607172097577</v>
      </c>
      <c r="AL23" s="693" t="s">
        <v>375</v>
      </c>
      <c r="AM23" s="693">
        <v>42</v>
      </c>
      <c r="AN23" s="693">
        <v>11</v>
      </c>
      <c r="AO23" s="693">
        <v>23</v>
      </c>
      <c r="AP23" s="693">
        <v>99</v>
      </c>
      <c r="AQ23" s="693">
        <v>29</v>
      </c>
      <c r="AR23" s="693">
        <v>38</v>
      </c>
      <c r="AS23" s="693">
        <v>47</v>
      </c>
      <c r="AT23" s="693">
        <v>25</v>
      </c>
      <c r="AU23" s="693">
        <v>2</v>
      </c>
      <c r="AV23" s="693">
        <v>2</v>
      </c>
      <c r="AW23" s="693">
        <v>2</v>
      </c>
      <c r="AX23" s="693" t="s">
        <v>518</v>
      </c>
      <c r="AY23" s="693">
        <v>6</v>
      </c>
      <c r="AZ23" s="693">
        <v>7</v>
      </c>
      <c r="BA23" s="693">
        <v>6</v>
      </c>
      <c r="BB23" s="693" t="s">
        <v>505</v>
      </c>
    </row>
    <row r="24" spans="2:54" s="693" customFormat="1" ht="15" customHeight="1">
      <c r="B24" s="304" t="s">
        <v>379</v>
      </c>
      <c r="C24" s="464">
        <v>79.659400000000005</v>
      </c>
      <c r="D24" s="464">
        <v>90.509500000000003</v>
      </c>
      <c r="E24" s="465">
        <v>102.55800000000001</v>
      </c>
      <c r="F24" s="1052">
        <v>13.311862290698762</v>
      </c>
      <c r="G24" s="208">
        <v>358.67786000000001</v>
      </c>
      <c r="H24" s="464">
        <v>336.17900000000003</v>
      </c>
      <c r="I24" s="465">
        <v>253.137</v>
      </c>
      <c r="J24" s="1052">
        <v>-24.70172140437089</v>
      </c>
      <c r="K24" s="208">
        <v>110.05709999999999</v>
      </c>
      <c r="L24" s="464">
        <v>80.540999999999997</v>
      </c>
      <c r="M24" s="465">
        <v>81.262</v>
      </c>
      <c r="N24" s="1052">
        <v>0.89519623545772919</v>
      </c>
      <c r="O24" s="208">
        <v>52.458000000000006</v>
      </c>
      <c r="P24" s="464">
        <v>40.408500000000004</v>
      </c>
      <c r="Q24" s="465">
        <v>43.41</v>
      </c>
      <c r="R24" s="1054">
        <v>7.4278926463491324</v>
      </c>
      <c r="AL24" s="693" t="s">
        <v>376</v>
      </c>
      <c r="AM24" s="693">
        <v>11</v>
      </c>
      <c r="AN24" s="693">
        <v>6</v>
      </c>
      <c r="AO24" s="693">
        <v>9</v>
      </c>
      <c r="AP24" s="693">
        <v>45</v>
      </c>
      <c r="AQ24" s="693">
        <v>6</v>
      </c>
      <c r="AR24" s="693">
        <v>8</v>
      </c>
      <c r="AS24" s="693">
        <v>9</v>
      </c>
      <c r="AT24" s="693">
        <v>8</v>
      </c>
      <c r="AU24" s="693">
        <v>0</v>
      </c>
      <c r="AV24" s="693">
        <v>0</v>
      </c>
      <c r="AW24" s="693">
        <v>0</v>
      </c>
      <c r="AX24" s="693" t="s">
        <v>508</v>
      </c>
      <c r="AY24" s="693">
        <v>1</v>
      </c>
      <c r="AZ24" s="693">
        <v>1</v>
      </c>
      <c r="BA24" s="693">
        <v>2</v>
      </c>
      <c r="BB24" s="693">
        <v>136</v>
      </c>
    </row>
    <row r="25" spans="2:54" s="693" customFormat="1" ht="15" customHeight="1">
      <c r="B25" s="304" t="s">
        <v>376</v>
      </c>
      <c r="C25" s="464">
        <v>12.181660000000001</v>
      </c>
      <c r="D25" s="464">
        <v>15.438000000000001</v>
      </c>
      <c r="E25" s="465">
        <v>15.654</v>
      </c>
      <c r="F25" s="1052">
        <v>1.3991449669646272</v>
      </c>
      <c r="G25" s="208">
        <v>10.630780000000001</v>
      </c>
      <c r="H25" s="464">
        <v>7.1300000000000008</v>
      </c>
      <c r="I25" s="465">
        <v>11.497</v>
      </c>
      <c r="J25" s="1052">
        <v>61.248246844319752</v>
      </c>
      <c r="K25" s="208">
        <v>0.21354000000000001</v>
      </c>
      <c r="L25" s="464">
        <v>0.14200000000000002</v>
      </c>
      <c r="M25" s="465">
        <v>0.36699999999999999</v>
      </c>
      <c r="N25" s="1052">
        <v>158.4507042253521</v>
      </c>
      <c r="O25" s="208">
        <v>2.2304000000000004</v>
      </c>
      <c r="P25" s="464">
        <v>1.524</v>
      </c>
      <c r="Q25" s="465">
        <v>1.851</v>
      </c>
      <c r="R25" s="1054">
        <v>21.456692913385833</v>
      </c>
      <c r="AL25" s="693" t="s">
        <v>377</v>
      </c>
      <c r="AM25" s="693">
        <v>76</v>
      </c>
      <c r="AN25" s="693">
        <v>65</v>
      </c>
      <c r="AO25" s="693">
        <v>63</v>
      </c>
      <c r="AP25" s="693" t="s">
        <v>518</v>
      </c>
      <c r="AQ25" s="693">
        <v>41</v>
      </c>
      <c r="AR25" s="693">
        <v>41</v>
      </c>
      <c r="AS25" s="693">
        <v>50</v>
      </c>
      <c r="AT25" s="693">
        <v>24</v>
      </c>
      <c r="AU25" s="693">
        <v>43</v>
      </c>
      <c r="AV25" s="693">
        <v>34</v>
      </c>
      <c r="AW25" s="693">
        <v>37</v>
      </c>
      <c r="AX25" s="693">
        <v>8</v>
      </c>
      <c r="AY25" s="693">
        <v>6</v>
      </c>
      <c r="AZ25" s="693">
        <v>5</v>
      </c>
      <c r="BA25" s="693">
        <v>5</v>
      </c>
      <c r="BB25" s="693" t="s">
        <v>504</v>
      </c>
    </row>
    <row r="26" spans="2:54" s="693" customFormat="1" ht="15" customHeight="1">
      <c r="B26" s="304" t="s">
        <v>377</v>
      </c>
      <c r="C26" s="464">
        <v>73.281899999999993</v>
      </c>
      <c r="D26" s="464">
        <v>76.986000000000004</v>
      </c>
      <c r="E26" s="465">
        <v>86.404000000000011</v>
      </c>
      <c r="F26" s="1052">
        <v>12.233393084456923</v>
      </c>
      <c r="G26" s="208">
        <v>45.902700000000003</v>
      </c>
      <c r="H26" s="464">
        <v>42.396000000000001</v>
      </c>
      <c r="I26" s="465">
        <v>37.1235</v>
      </c>
      <c r="J26" s="1052">
        <v>-12.436314746674215</v>
      </c>
      <c r="K26" s="208">
        <v>41.975960000000001</v>
      </c>
      <c r="L26" s="464">
        <v>51.692</v>
      </c>
      <c r="M26" s="465">
        <v>46.8765</v>
      </c>
      <c r="N26" s="1052">
        <v>-9.3157548556836662</v>
      </c>
      <c r="O26" s="208">
        <v>3.9799400000000005</v>
      </c>
      <c r="P26" s="464">
        <v>3.2999000000000001</v>
      </c>
      <c r="Q26" s="465">
        <v>3.9875000000000003</v>
      </c>
      <c r="R26" s="1054">
        <v>20.836995060456374</v>
      </c>
      <c r="AL26" s="693" t="s">
        <v>378</v>
      </c>
      <c r="AM26" s="693">
        <v>43</v>
      </c>
      <c r="AN26" s="693">
        <v>30</v>
      </c>
      <c r="AO26" s="693">
        <v>24</v>
      </c>
      <c r="AP26" s="693" t="s">
        <v>514</v>
      </c>
      <c r="AQ26" s="693">
        <v>147</v>
      </c>
      <c r="AR26" s="693">
        <v>125</v>
      </c>
      <c r="AS26" s="693">
        <v>138</v>
      </c>
      <c r="AT26" s="693">
        <v>10</v>
      </c>
      <c r="AU26" s="693">
        <v>84</v>
      </c>
      <c r="AV26" s="693">
        <v>104</v>
      </c>
      <c r="AW26" s="693">
        <v>107</v>
      </c>
      <c r="AX26" s="693">
        <v>3</v>
      </c>
      <c r="AY26" s="693">
        <v>3</v>
      </c>
      <c r="AZ26" s="693">
        <v>2</v>
      </c>
      <c r="BA26" s="693">
        <v>12</v>
      </c>
      <c r="BB26" s="693">
        <v>674</v>
      </c>
    </row>
    <row r="27" spans="2:54" s="693" customFormat="1" ht="15" customHeight="1">
      <c r="B27" s="304" t="s">
        <v>375</v>
      </c>
      <c r="C27" s="464">
        <v>32.693480000000001</v>
      </c>
      <c r="D27" s="464">
        <v>45.4375</v>
      </c>
      <c r="E27" s="465">
        <v>39.36</v>
      </c>
      <c r="F27" s="1052">
        <v>-13.375515818431916</v>
      </c>
      <c r="G27" s="208">
        <v>46.571039999999996</v>
      </c>
      <c r="H27" s="464">
        <v>36.875</v>
      </c>
      <c r="I27" s="465">
        <v>34.716000000000001</v>
      </c>
      <c r="J27" s="1052">
        <v>-5.8549152542372802</v>
      </c>
      <c r="K27" s="208">
        <v>2.1585200000000002</v>
      </c>
      <c r="L27" s="464">
        <v>2.81</v>
      </c>
      <c r="M27" s="465">
        <v>2.2150000000000003</v>
      </c>
      <c r="N27" s="1052">
        <v>-21.174377224199283</v>
      </c>
      <c r="O27" s="208">
        <v>4.6817800000000007</v>
      </c>
      <c r="P27" s="464">
        <v>3.5485000000000002</v>
      </c>
      <c r="Q27" s="465">
        <v>4.3722000000000003</v>
      </c>
      <c r="R27" s="1054">
        <v>23.212625052839229</v>
      </c>
      <c r="AL27" s="693" t="s">
        <v>379</v>
      </c>
      <c r="AM27" s="693">
        <v>105</v>
      </c>
      <c r="AN27" s="693">
        <v>77</v>
      </c>
      <c r="AO27" s="693">
        <v>63</v>
      </c>
      <c r="AP27" s="693" t="s">
        <v>505</v>
      </c>
      <c r="AQ27" s="693">
        <v>379</v>
      </c>
      <c r="AR27" s="693">
        <v>335</v>
      </c>
      <c r="AS27" s="693">
        <v>416</v>
      </c>
      <c r="AT27" s="693">
        <v>24</v>
      </c>
      <c r="AU27" s="693">
        <v>138</v>
      </c>
      <c r="AV27" s="693">
        <v>138</v>
      </c>
      <c r="AW27" s="693">
        <v>163</v>
      </c>
      <c r="AX27" s="693">
        <v>19</v>
      </c>
      <c r="AY27" s="693">
        <v>40</v>
      </c>
      <c r="AZ27" s="693">
        <v>28</v>
      </c>
      <c r="BA27" s="693">
        <v>61</v>
      </c>
      <c r="BB27" s="693">
        <v>119</v>
      </c>
    </row>
    <row r="28" spans="2:54" s="693" customFormat="1" ht="15" customHeight="1">
      <c r="B28" s="304" t="s">
        <v>381</v>
      </c>
      <c r="C28" s="464">
        <v>9.1257800000000007</v>
      </c>
      <c r="D28" s="464">
        <v>9.5179000000000009</v>
      </c>
      <c r="E28" s="465">
        <v>9.0010000000000012</v>
      </c>
      <c r="F28" s="1052">
        <v>-5.430819823700606</v>
      </c>
      <c r="G28" s="208">
        <v>37.462660000000007</v>
      </c>
      <c r="H28" s="464">
        <v>35.204000000000001</v>
      </c>
      <c r="I28" s="465">
        <v>29.6995</v>
      </c>
      <c r="J28" s="1052">
        <v>-15.636007271900921</v>
      </c>
      <c r="K28" s="208">
        <v>2.8228999999999997</v>
      </c>
      <c r="L28" s="464">
        <v>2.4523000000000001</v>
      </c>
      <c r="M28" s="465">
        <v>2.2221000000000002</v>
      </c>
      <c r="N28" s="1052">
        <v>-9.3871059821392109</v>
      </c>
      <c r="O28" s="208">
        <v>6.6287199999999986</v>
      </c>
      <c r="P28" s="464">
        <v>8.116299999999999</v>
      </c>
      <c r="Q28" s="465">
        <v>6.0968</v>
      </c>
      <c r="R28" s="1054">
        <v>-24.882027524857374</v>
      </c>
      <c r="AL28" s="693" t="s">
        <v>380</v>
      </c>
      <c r="AM28" s="693">
        <v>3</v>
      </c>
      <c r="AN28" s="693">
        <v>2</v>
      </c>
      <c r="AO28" s="693">
        <v>3</v>
      </c>
      <c r="AP28" s="693">
        <v>45</v>
      </c>
      <c r="AQ28" s="693">
        <v>15</v>
      </c>
      <c r="AR28" s="693">
        <v>14</v>
      </c>
      <c r="AS28" s="693">
        <v>9</v>
      </c>
      <c r="AT28" s="693" t="s">
        <v>519</v>
      </c>
      <c r="AU28" s="693">
        <v>2</v>
      </c>
      <c r="AV28" s="693">
        <v>1</v>
      </c>
      <c r="AW28" s="693">
        <v>1</v>
      </c>
      <c r="AX28" s="693" t="s">
        <v>507</v>
      </c>
      <c r="AY28" s="693">
        <v>2</v>
      </c>
      <c r="AZ28" s="693">
        <v>1</v>
      </c>
      <c r="BA28" s="693">
        <v>1</v>
      </c>
      <c r="BB28" s="693">
        <v>3</v>
      </c>
    </row>
    <row r="29" spans="2:54" s="693" customFormat="1" ht="15" customHeight="1">
      <c r="B29" s="304" t="s">
        <v>634</v>
      </c>
      <c r="C29" s="464">
        <v>3.9865000000000004</v>
      </c>
      <c r="D29" s="464">
        <v>5.9562999999999997</v>
      </c>
      <c r="E29" s="465">
        <v>4.5795000000000003</v>
      </c>
      <c r="F29" s="1052">
        <v>-23.115021070127419</v>
      </c>
      <c r="G29" s="208">
        <v>9.3964200000000009</v>
      </c>
      <c r="H29" s="464">
        <v>8.4395000000000007</v>
      </c>
      <c r="I29" s="465">
        <v>7.7273000000000005</v>
      </c>
      <c r="J29" s="1052">
        <v>-8.4388885597488024</v>
      </c>
      <c r="K29" s="208">
        <v>1.3576599999999999</v>
      </c>
      <c r="L29" s="464">
        <v>1.204</v>
      </c>
      <c r="M29" s="465">
        <v>1.2783</v>
      </c>
      <c r="N29" s="1052">
        <v>6.1710963455149592</v>
      </c>
      <c r="O29" s="208">
        <v>0.78454000000000002</v>
      </c>
      <c r="P29" s="464">
        <v>1.0674999999999999</v>
      </c>
      <c r="Q29" s="465">
        <v>1.3577000000000001</v>
      </c>
      <c r="R29" s="1054">
        <v>27.185011709601902</v>
      </c>
      <c r="AL29" s="693" t="s">
        <v>381</v>
      </c>
      <c r="AM29" s="693">
        <v>7</v>
      </c>
      <c r="AN29" s="693">
        <v>6</v>
      </c>
      <c r="AO29" s="693">
        <v>10</v>
      </c>
      <c r="AP29" s="693">
        <v>69</v>
      </c>
      <c r="AQ29" s="693">
        <v>42</v>
      </c>
      <c r="AR29" s="693">
        <v>34</v>
      </c>
      <c r="AS29" s="693">
        <v>47</v>
      </c>
      <c r="AT29" s="693">
        <v>38</v>
      </c>
      <c r="AU29" s="693">
        <v>3</v>
      </c>
      <c r="AV29" s="693">
        <v>3</v>
      </c>
      <c r="AW29" s="693">
        <v>4</v>
      </c>
      <c r="AX29" s="693">
        <v>17</v>
      </c>
      <c r="AY29" s="693">
        <v>7</v>
      </c>
      <c r="AZ29" s="693">
        <v>3</v>
      </c>
      <c r="BA29" s="693">
        <v>7</v>
      </c>
      <c r="BB29" s="693">
        <v>163</v>
      </c>
    </row>
    <row r="30" spans="2:54" s="693" customFormat="1" ht="15" customHeight="1">
      <c r="B30" s="246" t="s">
        <v>331</v>
      </c>
      <c r="C30" s="211">
        <v>3866.2103400000001</v>
      </c>
      <c r="D30" s="209">
        <v>3941.1420000000003</v>
      </c>
      <c r="E30" s="210">
        <v>4630.4278000000004</v>
      </c>
      <c r="F30" s="1056">
        <v>17.489494161844465</v>
      </c>
      <c r="G30" s="211">
        <v>1772.1297200000001</v>
      </c>
      <c r="H30" s="209">
        <v>1479.7699</v>
      </c>
      <c r="I30" s="210">
        <v>1434.9149000000002</v>
      </c>
      <c r="J30" s="1056">
        <v>-3.0312145151756176</v>
      </c>
      <c r="K30" s="211">
        <v>401.66892000000007</v>
      </c>
      <c r="L30" s="209">
        <v>398.5378</v>
      </c>
      <c r="M30" s="210">
        <v>386.99080000000009</v>
      </c>
      <c r="N30" s="1056">
        <v>-2.8973412308694213</v>
      </c>
      <c r="O30" s="211">
        <v>628.29701999999997</v>
      </c>
      <c r="P30" s="209">
        <v>486.71279999999996</v>
      </c>
      <c r="Q30" s="210">
        <v>538.71199999999999</v>
      </c>
      <c r="R30" s="1057">
        <v>10.683754361915287</v>
      </c>
      <c r="AL30" s="693" t="s">
        <v>194</v>
      </c>
      <c r="AM30" s="693">
        <v>4370</v>
      </c>
      <c r="AN30" s="693">
        <v>3297</v>
      </c>
      <c r="AO30" s="693">
        <v>3297</v>
      </c>
      <c r="AP30" s="693">
        <v>0</v>
      </c>
      <c r="AQ30" s="693">
        <v>1385</v>
      </c>
      <c r="AR30" s="693">
        <v>1607</v>
      </c>
      <c r="AS30" s="693">
        <v>2003</v>
      </c>
      <c r="AT30" s="693">
        <v>25</v>
      </c>
      <c r="AU30" s="693">
        <v>398</v>
      </c>
      <c r="AV30" s="693">
        <v>407</v>
      </c>
      <c r="AW30" s="693">
        <v>453</v>
      </c>
      <c r="AX30" s="693">
        <v>11</v>
      </c>
      <c r="AY30" s="693">
        <v>650</v>
      </c>
      <c r="AZ30" s="693">
        <v>629</v>
      </c>
      <c r="BA30" s="693">
        <v>754</v>
      </c>
      <c r="BB30" s="693">
        <v>20</v>
      </c>
    </row>
    <row r="31" spans="2:54" s="693" customFormat="1">
      <c r="B31" s="112" t="s">
        <v>225</v>
      </c>
      <c r="C31" s="468"/>
      <c r="D31" s="468"/>
      <c r="E31" s="735"/>
      <c r="F31" s="735"/>
      <c r="G31" s="735"/>
      <c r="H31" s="695"/>
      <c r="I31" s="469"/>
      <c r="J31" s="470"/>
      <c r="K31" s="470"/>
      <c r="L31" s="470"/>
      <c r="M31" s="470"/>
      <c r="N31" s="470"/>
      <c r="O31" s="112"/>
      <c r="P31" s="470"/>
      <c r="Q31" s="470"/>
      <c r="R31" s="470"/>
      <c r="AL31" s="693" t="s">
        <v>225</v>
      </c>
    </row>
    <row r="32" spans="2:54" s="693" customFormat="1" ht="12.75" customHeight="1">
      <c r="B32" s="736" t="s">
        <v>661</v>
      </c>
      <c r="C32" s="736"/>
      <c r="D32" s="736"/>
      <c r="E32" s="471"/>
      <c r="F32" s="469"/>
      <c r="G32" s="469"/>
      <c r="H32" s="469"/>
      <c r="I32" s="469"/>
      <c r="J32" s="111"/>
      <c r="K32" s="111"/>
      <c r="L32" s="111"/>
      <c r="M32" s="111"/>
      <c r="N32" s="111"/>
      <c r="O32" s="112"/>
      <c r="P32" s="111"/>
      <c r="Q32" s="111"/>
      <c r="R32" s="111"/>
      <c r="AL32" s="693" t="s">
        <v>382</v>
      </c>
    </row>
    <row r="33" spans="2:38" s="693" customFormat="1">
      <c r="B33" s="472" t="s">
        <v>848</v>
      </c>
      <c r="C33" s="473"/>
      <c r="D33" s="473"/>
      <c r="E33" s="244"/>
      <c r="F33" s="244"/>
      <c r="G33" s="244"/>
      <c r="H33" s="244"/>
      <c r="I33" s="111"/>
      <c r="J33" s="111"/>
      <c r="K33" s="111"/>
      <c r="L33" s="111"/>
      <c r="M33" s="111"/>
      <c r="N33" s="111"/>
      <c r="O33" s="474"/>
      <c r="P33" s="111"/>
      <c r="Q33" s="111"/>
      <c r="R33" s="111"/>
      <c r="AL33" s="693" t="s">
        <v>520</v>
      </c>
    </row>
  </sheetData>
  <mergeCells count="4">
    <mergeCell ref="K6:N6"/>
    <mergeCell ref="O6:R6"/>
    <mergeCell ref="E31:G31"/>
    <mergeCell ref="B32:D32"/>
  </mergeCells>
  <conditionalFormatting sqref="F9:F30">
    <cfRule type="cellIs" dxfId="7" priority="7" stopIfTrue="1" operator="equal">
      <formula>"…"</formula>
    </cfRule>
    <cfRule type="cellIs" dxfId="6" priority="8" stopIfTrue="1" operator="greaterThan">
      <formula>0</formula>
    </cfRule>
  </conditionalFormatting>
  <conditionalFormatting sqref="J9:J30">
    <cfRule type="cellIs" dxfId="5" priority="5" stopIfTrue="1" operator="equal">
      <formula>"…"</formula>
    </cfRule>
    <cfRule type="cellIs" dxfId="4" priority="6" stopIfTrue="1" operator="greaterThan">
      <formula>0</formula>
    </cfRule>
  </conditionalFormatting>
  <conditionalFormatting sqref="N9:N30">
    <cfRule type="cellIs" dxfId="3" priority="3" stopIfTrue="1" operator="equal">
      <formula>"…"</formula>
    </cfRule>
    <cfRule type="cellIs" dxfId="2" priority="4" stopIfTrue="1" operator="greaterThan">
      <formula>0</formula>
    </cfRule>
  </conditionalFormatting>
  <conditionalFormatting sqref="R9:R30">
    <cfRule type="cellIs" dxfId="1" priority="1" stopIfTrue="1" operator="equal">
      <formula>"…"</formula>
    </cfRule>
    <cfRule type="cellIs" dxfId="0" priority="2" stopIfTrue="1" operator="greaterThan">
      <formula>0</formula>
    </cfRule>
  </conditionalFormatting>
  <hyperlinks>
    <hyperlink ref="A2" location="Sommaire!A1" display="Sommaire général" xr:uid="{B58419B4-577C-42E7-8F14-0302BBC743CA}"/>
  </hyperlink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020FF"/>
    <pageSetUpPr fitToPage="1"/>
  </sheetPr>
  <dimension ref="A1:U14"/>
  <sheetViews>
    <sheetView showGridLines="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B7" sqref="B7:J10"/>
    </sheetView>
  </sheetViews>
  <sheetFormatPr baseColWidth="10" defaultColWidth="5.7109375" defaultRowHeight="12.75"/>
  <cols>
    <col min="1" max="1" width="29.140625" style="119" customWidth="1"/>
    <col min="2" max="2" width="5.85546875" style="119" customWidth="1"/>
    <col min="3" max="3" width="6.28515625" style="119" customWidth="1"/>
    <col min="4" max="8" width="5.7109375" style="119" customWidth="1"/>
    <col min="9" max="9" width="5.28515625" style="119" customWidth="1"/>
    <col min="10" max="16384" width="5.7109375" style="119"/>
  </cols>
  <sheetData>
    <row r="1" spans="1:21" s="683" customFormat="1"/>
    <row r="2" spans="1:21" s="693" customFormat="1" ht="15">
      <c r="A2" s="728" t="s">
        <v>739</v>
      </c>
    </row>
    <row r="3" spans="1:21" s="683" customFormat="1"/>
    <row r="4" spans="1:21">
      <c r="A4" s="183" t="s">
        <v>330</v>
      </c>
      <c r="B4" s="184"/>
      <c r="C4" s="184"/>
      <c r="D4" s="184"/>
      <c r="E4" s="185"/>
      <c r="F4" s="184"/>
      <c r="G4" s="185"/>
      <c r="H4" s="185"/>
      <c r="I4" s="185"/>
      <c r="J4" s="185" t="s">
        <v>331</v>
      </c>
    </row>
    <row r="5" spans="1:21">
      <c r="A5" s="186" t="s">
        <v>332</v>
      </c>
    </row>
    <row r="6" spans="1:21" ht="15.75">
      <c r="A6" s="187"/>
      <c r="C6" s="116"/>
      <c r="D6" s="188"/>
    </row>
    <row r="7" spans="1:21" s="116" customFormat="1">
      <c r="A7" s="395"/>
      <c r="B7" s="476" t="s">
        <v>64</v>
      </c>
      <c r="C7" s="476" t="s">
        <v>65</v>
      </c>
      <c r="D7" s="476" t="s">
        <v>4</v>
      </c>
      <c r="E7" s="476" t="s">
        <v>5</v>
      </c>
      <c r="F7" s="476" t="s">
        <v>12</v>
      </c>
      <c r="G7" s="476" t="s">
        <v>461</v>
      </c>
      <c r="H7" s="476" t="s">
        <v>532</v>
      </c>
      <c r="I7" s="476" t="s">
        <v>658</v>
      </c>
      <c r="J7" s="477" t="s">
        <v>835</v>
      </c>
    </row>
    <row r="8" spans="1:21">
      <c r="A8" s="370" t="s">
        <v>336</v>
      </c>
      <c r="B8" s="478">
        <v>39.081000000000003</v>
      </c>
      <c r="C8" s="478">
        <v>32.086599999999997</v>
      </c>
      <c r="D8" s="478">
        <v>33.698799999999999</v>
      </c>
      <c r="E8" s="478">
        <v>34.710300000000004</v>
      </c>
      <c r="F8" s="478">
        <v>12.945700000000002</v>
      </c>
      <c r="G8" s="478">
        <v>35.083800000000004</v>
      </c>
      <c r="H8" s="478">
        <v>32.041600000000003</v>
      </c>
      <c r="I8" s="478">
        <v>30.997300000000003</v>
      </c>
      <c r="J8" s="479">
        <v>31.802751839567737</v>
      </c>
      <c r="M8" s="191"/>
      <c r="N8" s="191"/>
      <c r="O8" s="191"/>
      <c r="P8" s="191"/>
      <c r="Q8" s="191"/>
      <c r="R8" s="191"/>
      <c r="S8" s="191"/>
      <c r="T8" s="191"/>
      <c r="U8" s="191"/>
    </row>
    <row r="9" spans="1:21">
      <c r="A9" s="370" t="s">
        <v>632</v>
      </c>
      <c r="B9" s="478">
        <v>272.29840000000002</v>
      </c>
      <c r="C9" s="478">
        <v>232.02709999999999</v>
      </c>
      <c r="D9" s="478">
        <v>256.72800000000001</v>
      </c>
      <c r="E9" s="478">
        <v>232.71050000000002</v>
      </c>
      <c r="F9" s="478">
        <v>172.78700000000003</v>
      </c>
      <c r="G9" s="478">
        <v>230.8313</v>
      </c>
      <c r="H9" s="478">
        <v>222.62570000000002</v>
      </c>
      <c r="I9" s="478">
        <v>236.55530000000002</v>
      </c>
      <c r="J9" s="479">
        <v>216.86044063530119</v>
      </c>
      <c r="M9" s="191"/>
      <c r="N9" s="191"/>
      <c r="O9" s="191"/>
      <c r="P9" s="191"/>
      <c r="Q9" s="191"/>
      <c r="R9" s="191"/>
      <c r="S9" s="191"/>
      <c r="T9" s="191"/>
      <c r="U9" s="191"/>
    </row>
    <row r="10" spans="1:21">
      <c r="A10" s="371" t="s">
        <v>338</v>
      </c>
      <c r="B10" s="480">
        <v>157.06319999999999</v>
      </c>
      <c r="C10" s="480">
        <v>111.1854</v>
      </c>
      <c r="D10" s="480">
        <v>136.75550000000001</v>
      </c>
      <c r="E10" s="480">
        <v>85.260199999999998</v>
      </c>
      <c r="F10" s="480">
        <v>54.587900000000005</v>
      </c>
      <c r="G10" s="480">
        <v>128.0838</v>
      </c>
      <c r="H10" s="480">
        <v>127.7848</v>
      </c>
      <c r="I10" s="480">
        <v>82.762500000000003</v>
      </c>
      <c r="J10" s="481">
        <v>102.48509855631481</v>
      </c>
      <c r="M10" s="191"/>
      <c r="N10" s="191"/>
      <c r="O10" s="191"/>
      <c r="P10" s="191"/>
      <c r="Q10" s="191"/>
      <c r="R10" s="191"/>
      <c r="S10" s="191"/>
      <c r="T10" s="191"/>
      <c r="U10" s="191"/>
    </row>
    <row r="11" spans="1:21">
      <c r="A11" s="190"/>
      <c r="B11" s="191"/>
      <c r="C11" s="191"/>
      <c r="D11" s="194"/>
      <c r="E11" s="194"/>
      <c r="F11" s="194"/>
      <c r="G11" s="194"/>
      <c r="H11" s="194"/>
    </row>
    <row r="12" spans="1:21">
      <c r="A12" s="195"/>
      <c r="I12" s="196"/>
    </row>
    <row r="13" spans="1:21">
      <c r="A13" s="188"/>
      <c r="J13" s="196"/>
    </row>
    <row r="14" spans="1:21">
      <c r="A14" s="193"/>
      <c r="I14" s="196"/>
    </row>
  </sheetData>
  <hyperlinks>
    <hyperlink ref="A2" location="Sommaire!A1" display="Sommaire général" xr:uid="{C89C565D-7D3A-4D75-A867-ACA6DAE52521}"/>
  </hyperlinks>
  <pageMargins left="0.78740157499999996" right="0.78740157499999996" top="0.984251969" bottom="0.984251969" header="0.4921259845" footer="0.4921259845"/>
  <pageSetup paperSize="9" scale="53" fitToHeight="0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C020FF"/>
    <pageSetUpPr fitToPage="1"/>
  </sheetPr>
  <dimension ref="A1:U12"/>
  <sheetViews>
    <sheetView showGridLines="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O22" sqref="O22"/>
    </sheetView>
  </sheetViews>
  <sheetFormatPr baseColWidth="10" defaultColWidth="5.7109375" defaultRowHeight="12.75"/>
  <cols>
    <col min="1" max="1" width="29.140625" style="119" customWidth="1"/>
    <col min="2" max="2" width="5.85546875" style="119" customWidth="1"/>
    <col min="3" max="3" width="6.28515625" style="119" customWidth="1"/>
    <col min="4" max="8" width="5.7109375" style="119" customWidth="1"/>
    <col min="9" max="9" width="5.28515625" style="119" customWidth="1"/>
    <col min="10" max="16384" width="5.7109375" style="119"/>
  </cols>
  <sheetData>
    <row r="1" spans="1:21" s="683" customFormat="1"/>
    <row r="2" spans="1:21" s="693" customFormat="1" ht="15">
      <c r="A2" s="728" t="s">
        <v>739</v>
      </c>
    </row>
    <row r="3" spans="1:21" s="683" customFormat="1"/>
    <row r="4" spans="1:21">
      <c r="A4" s="183" t="s">
        <v>330</v>
      </c>
      <c r="B4" s="184"/>
      <c r="C4" s="184"/>
      <c r="D4" s="184"/>
      <c r="E4" s="185"/>
      <c r="F4" s="184"/>
      <c r="G4" s="185"/>
      <c r="H4" s="185"/>
      <c r="I4" s="185"/>
      <c r="J4" s="185" t="s">
        <v>331</v>
      </c>
    </row>
    <row r="5" spans="1:21">
      <c r="A5" s="186" t="s">
        <v>332</v>
      </c>
    </row>
    <row r="6" spans="1:21" ht="15.75">
      <c r="A6" s="187"/>
      <c r="C6" s="116"/>
      <c r="D6" s="188"/>
    </row>
    <row r="7" spans="1:21" s="116" customFormat="1">
      <c r="A7" s="394"/>
      <c r="B7" s="475" t="s">
        <v>64</v>
      </c>
      <c r="C7" s="475" t="s">
        <v>65</v>
      </c>
      <c r="D7" s="475" t="s">
        <v>4</v>
      </c>
      <c r="E7" s="475" t="s">
        <v>5</v>
      </c>
      <c r="F7" s="475" t="s">
        <v>12</v>
      </c>
      <c r="G7" s="475" t="s">
        <v>461</v>
      </c>
      <c r="H7" s="475" t="s">
        <v>532</v>
      </c>
      <c r="I7" s="475" t="s">
        <v>658</v>
      </c>
      <c r="J7" s="475" t="s">
        <v>835</v>
      </c>
    </row>
    <row r="8" spans="1:21" s="193" customFormat="1">
      <c r="A8" s="368" t="s">
        <v>339</v>
      </c>
      <c r="B8" s="482">
        <v>62.594117300440303</v>
      </c>
      <c r="C8" s="482">
        <v>62.090225394588799</v>
      </c>
      <c r="D8" s="482">
        <v>69.855899999999991</v>
      </c>
      <c r="E8" s="482">
        <v>72.745399999999989</v>
      </c>
      <c r="F8" s="482">
        <v>69.729600000000005</v>
      </c>
      <c r="G8" s="482">
        <v>71.61630000000001</v>
      </c>
      <c r="H8" s="482">
        <v>71.511700000000005</v>
      </c>
      <c r="I8" s="482">
        <v>71.359100000000012</v>
      </c>
      <c r="J8" s="482">
        <v>70.233601108364809</v>
      </c>
      <c r="M8" s="191"/>
      <c r="N8" s="191"/>
      <c r="O8" s="191"/>
      <c r="P8" s="191"/>
      <c r="Q8" s="191"/>
      <c r="R8" s="191"/>
      <c r="S8" s="191"/>
      <c r="T8" s="191"/>
      <c r="U8" s="191"/>
    </row>
    <row r="9" spans="1:21">
      <c r="A9" s="369" t="s">
        <v>351</v>
      </c>
      <c r="B9" s="483">
        <v>140.66300000000001</v>
      </c>
      <c r="C9" s="483">
        <v>141.5847</v>
      </c>
      <c r="D9" s="483">
        <v>134.3571</v>
      </c>
      <c r="E9" s="483">
        <v>150.66299999999998</v>
      </c>
      <c r="F9" s="483">
        <v>69.073100000000011</v>
      </c>
      <c r="G9" s="483">
        <v>142.56900000000002</v>
      </c>
      <c r="H9" s="483">
        <v>128.245</v>
      </c>
      <c r="I9" s="483">
        <v>151.87469999999999</v>
      </c>
      <c r="J9" s="483">
        <v>153.78232117424332</v>
      </c>
    </row>
    <row r="10" spans="1:21">
      <c r="A10" s="195"/>
      <c r="I10" s="196"/>
    </row>
    <row r="11" spans="1:21">
      <c r="A11" s="188"/>
      <c r="J11" s="196"/>
    </row>
    <row r="12" spans="1:21">
      <c r="A12" s="193"/>
      <c r="I12" s="196"/>
    </row>
  </sheetData>
  <hyperlinks>
    <hyperlink ref="A2" location="Sommaire!A1" display="Sommaire général" xr:uid="{76C06AA2-3F00-4421-912A-F56B7C0FD899}"/>
  </hyperlinks>
  <pageMargins left="0.78740157499999996" right="0.78740157499999996" top="0.984251969" bottom="0.984251969" header="0.4921259845" footer="0.4921259845"/>
  <pageSetup paperSize="9" scale="53" fitToHeight="0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C020FF"/>
    <pageSetUpPr fitToPage="1"/>
  </sheetPr>
  <dimension ref="A1:U12"/>
  <sheetViews>
    <sheetView showGridLines="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B7" sqref="B7:J8"/>
    </sheetView>
  </sheetViews>
  <sheetFormatPr baseColWidth="10" defaultColWidth="5.7109375" defaultRowHeight="12.75"/>
  <cols>
    <col min="1" max="1" width="29.140625" style="119" customWidth="1"/>
    <col min="2" max="2" width="5.85546875" style="119" customWidth="1"/>
    <col min="3" max="3" width="6.28515625" style="119" customWidth="1"/>
    <col min="4" max="8" width="5.7109375" style="119" customWidth="1"/>
    <col min="9" max="9" width="5.28515625" style="119" customWidth="1"/>
    <col min="10" max="16384" width="5.7109375" style="119"/>
  </cols>
  <sheetData>
    <row r="1" spans="1:21" s="683" customFormat="1"/>
    <row r="2" spans="1:21" s="693" customFormat="1" ht="15">
      <c r="A2" s="728" t="s">
        <v>739</v>
      </c>
    </row>
    <row r="3" spans="1:21" s="683" customFormat="1"/>
    <row r="4" spans="1:21">
      <c r="A4" s="183" t="s">
        <v>330</v>
      </c>
      <c r="B4" s="184"/>
      <c r="C4" s="184"/>
      <c r="D4" s="184"/>
      <c r="E4" s="185"/>
      <c r="F4" s="184"/>
      <c r="G4" s="185"/>
      <c r="H4" s="185"/>
      <c r="I4" s="185"/>
      <c r="J4" s="185" t="s">
        <v>331</v>
      </c>
    </row>
    <row r="5" spans="1:21">
      <c r="A5" s="186" t="s">
        <v>332</v>
      </c>
    </row>
    <row r="6" spans="1:21" ht="15.75">
      <c r="A6" s="187"/>
      <c r="C6" s="116"/>
      <c r="D6" s="188"/>
    </row>
    <row r="7" spans="1:21" s="116" customFormat="1">
      <c r="A7" s="366"/>
      <c r="B7" s="484" t="s">
        <v>64</v>
      </c>
      <c r="C7" s="484" t="s">
        <v>65</v>
      </c>
      <c r="D7" s="484" t="s">
        <v>4</v>
      </c>
      <c r="E7" s="484" t="s">
        <v>5</v>
      </c>
      <c r="F7" s="484" t="s">
        <v>12</v>
      </c>
      <c r="G7" s="484" t="s">
        <v>461</v>
      </c>
      <c r="H7" s="484" t="s">
        <v>532</v>
      </c>
      <c r="I7" s="484" t="s">
        <v>658</v>
      </c>
      <c r="J7" s="484" t="s">
        <v>835</v>
      </c>
    </row>
    <row r="8" spans="1:21" s="193" customFormat="1">
      <c r="A8" s="367" t="s">
        <v>350</v>
      </c>
      <c r="B8" s="485">
        <v>1520.0754999999999</v>
      </c>
      <c r="C8" s="485">
        <v>1536.6676</v>
      </c>
      <c r="D8" s="485">
        <v>1624.9491</v>
      </c>
      <c r="E8" s="485">
        <v>1417.4583</v>
      </c>
      <c r="F8" s="485">
        <v>1316.4332000000002</v>
      </c>
      <c r="G8" s="485">
        <v>1433.7236</v>
      </c>
      <c r="H8" s="485">
        <v>1567.4567000000002</v>
      </c>
      <c r="I8" s="485">
        <v>1627.2517</v>
      </c>
      <c r="J8" s="485">
        <v>1591.4138813363143</v>
      </c>
      <c r="M8" s="191"/>
      <c r="N8" s="191"/>
      <c r="O8" s="191"/>
      <c r="P8" s="191"/>
      <c r="Q8" s="191"/>
      <c r="R8" s="191"/>
      <c r="S8" s="191"/>
      <c r="T8" s="191"/>
      <c r="U8" s="191"/>
    </row>
    <row r="9" spans="1:21">
      <c r="A9" s="190"/>
      <c r="B9" s="191"/>
      <c r="C9" s="191"/>
      <c r="D9" s="194"/>
      <c r="E9" s="194"/>
      <c r="F9" s="194"/>
      <c r="G9" s="194"/>
      <c r="H9" s="194"/>
    </row>
    <row r="10" spans="1:21">
      <c r="A10" s="195"/>
      <c r="I10" s="196"/>
    </row>
    <row r="11" spans="1:21">
      <c r="A11" s="188"/>
      <c r="J11" s="196"/>
    </row>
    <row r="12" spans="1:21">
      <c r="A12" s="193"/>
      <c r="I12" s="196"/>
    </row>
  </sheetData>
  <hyperlinks>
    <hyperlink ref="A2" location="Sommaire!A1" display="Sommaire général" xr:uid="{E64B8628-992C-44E6-A37C-88DF73854422}"/>
  </hyperlinks>
  <pageMargins left="0.78740157499999996" right="0.78740157499999996" top="0.984251969" bottom="0.984251969" header="0.4921259845" footer="0.4921259845"/>
  <pageSetup paperSize="9" scale="53" fitToHeight="0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C020FF"/>
  </sheetPr>
  <dimension ref="A2:BJ218"/>
  <sheetViews>
    <sheetView zoomScaleNormal="100" workbookViewId="0">
      <pane xSplit="1" ySplit="8" topLeftCell="B9" activePane="bottomRight" state="frozen"/>
      <selection pane="topRight" activeCell="E1" sqref="E1"/>
      <selection pane="bottomLeft" activeCell="A6" sqref="A6"/>
      <selection pane="bottomRight" activeCell="S28" sqref="S28"/>
    </sheetView>
  </sheetViews>
  <sheetFormatPr baseColWidth="10" defaultColWidth="5.7109375" defaultRowHeight="12.75"/>
  <cols>
    <col min="1" max="1" width="20.42578125" style="113" customWidth="1"/>
    <col min="2" max="9" width="5.7109375" style="113"/>
    <col min="10" max="10" width="7.28515625" style="113" bestFit="1" customWidth="1"/>
    <col min="11" max="16384" width="5.7109375" style="113"/>
  </cols>
  <sheetData>
    <row r="2" spans="1:62" s="693" customFormat="1" ht="15">
      <c r="A2" s="728" t="s">
        <v>739</v>
      </c>
    </row>
    <row r="4" spans="1:62">
      <c r="A4" s="389" t="s">
        <v>649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</row>
    <row r="5" spans="1:62">
      <c r="A5" s="390"/>
      <c r="B5" s="391" t="s">
        <v>343</v>
      </c>
      <c r="C5" s="391" t="s">
        <v>344</v>
      </c>
      <c r="D5" s="392" t="s">
        <v>140</v>
      </c>
      <c r="E5" s="392" t="s">
        <v>141</v>
      </c>
      <c r="F5" s="392" t="s">
        <v>142</v>
      </c>
      <c r="G5" s="392" t="s">
        <v>143</v>
      </c>
      <c r="H5" s="393" t="s">
        <v>345</v>
      </c>
      <c r="I5" s="393" t="s">
        <v>145</v>
      </c>
      <c r="J5" s="393" t="s">
        <v>346</v>
      </c>
      <c r="K5" s="393" t="s">
        <v>347</v>
      </c>
      <c r="L5" s="393" t="s">
        <v>348</v>
      </c>
      <c r="M5" s="393" t="s">
        <v>349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</row>
    <row r="6" spans="1:62" s="112" customFormat="1" ht="15">
      <c r="A6" s="453" t="s">
        <v>835</v>
      </c>
      <c r="B6" s="453">
        <v>118.13398260167401</v>
      </c>
      <c r="C6" s="453">
        <v>117.84677321117</v>
      </c>
      <c r="D6" s="453">
        <v>126.412063961429</v>
      </c>
      <c r="E6" s="453">
        <v>120.570857473712</v>
      </c>
      <c r="F6" s="453">
        <v>115.99559001295</v>
      </c>
      <c r="G6" s="453">
        <v>114.67599194277101</v>
      </c>
      <c r="H6" s="453">
        <v>113.705661859537</v>
      </c>
      <c r="I6" s="453">
        <v>119.389083219062</v>
      </c>
      <c r="J6" s="453">
        <v>117.098259228336</v>
      </c>
      <c r="K6" s="453">
        <v>114.023159147774</v>
      </c>
      <c r="L6" s="453"/>
      <c r="M6" s="453" t="s">
        <v>233</v>
      </c>
    </row>
    <row r="7" spans="1:62" s="112" customFormat="1" ht="15">
      <c r="A7" s="453" t="s">
        <v>658</v>
      </c>
      <c r="B7" s="453">
        <v>116.11440962534699</v>
      </c>
      <c r="C7" s="453">
        <v>115.158255919067</v>
      </c>
      <c r="D7" s="453">
        <v>121.109662273723</v>
      </c>
      <c r="E7" s="453">
        <v>117.47982007415401</v>
      </c>
      <c r="F7" s="453">
        <v>120.670302933277</v>
      </c>
      <c r="G7" s="453">
        <v>111.00255607775</v>
      </c>
      <c r="H7" s="453">
        <v>101.005314030593</v>
      </c>
      <c r="I7" s="453">
        <v>117.07506527831301</v>
      </c>
      <c r="J7" s="453">
        <v>120.94419849716699</v>
      </c>
      <c r="K7" s="453">
        <v>121.359765350278</v>
      </c>
      <c r="L7" s="453">
        <v>117.417422696046</v>
      </c>
      <c r="M7" s="453">
        <v>114.542468379962</v>
      </c>
    </row>
    <row r="8" spans="1:62" s="212" customFormat="1" ht="15">
      <c r="A8" s="453" t="s">
        <v>859</v>
      </c>
      <c r="B8" s="453">
        <v>105.94738324588566</v>
      </c>
      <c r="C8" s="453">
        <v>106.0772892230503</v>
      </c>
      <c r="D8" s="453">
        <v>111.36022562043036</v>
      </c>
      <c r="E8" s="453">
        <v>109.4173804966822</v>
      </c>
      <c r="F8" s="453">
        <v>108.41145937412325</v>
      </c>
      <c r="G8" s="453">
        <v>110.2841963234608</v>
      </c>
      <c r="H8" s="453">
        <v>104.10138528728308</v>
      </c>
      <c r="I8" s="453">
        <v>115.11142826525197</v>
      </c>
      <c r="J8" s="453">
        <v>114.02757154620181</v>
      </c>
      <c r="K8" s="453">
        <v>112.344957046226</v>
      </c>
      <c r="L8" s="453">
        <v>109.56171456718</v>
      </c>
      <c r="M8" s="453">
        <v>108.43981605200079</v>
      </c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</row>
    <row r="9" spans="1:62" s="126" customFormat="1" ht="11.25"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</row>
    <row r="10" spans="1:62" s="112" customFormat="1" ht="11.25"/>
    <row r="11" spans="1:62" s="112" customFormat="1" ht="11.25"/>
    <row r="12" spans="1:62" s="112" customFormat="1" ht="11.25"/>
    <row r="13" spans="1:62" s="112" customFormat="1" ht="11.25"/>
    <row r="14" spans="1:62" s="112" customFormat="1" ht="11.25"/>
    <row r="15" spans="1:62" s="112" customFormat="1" ht="11.25"/>
    <row r="16" spans="1:62" s="112" customFormat="1" ht="11.25"/>
    <row r="17" s="112" customFormat="1" ht="11.25"/>
    <row r="18" s="112" customFormat="1" ht="11.25"/>
    <row r="19" s="112" customFormat="1" ht="11.25"/>
    <row r="20" s="112" customFormat="1" ht="11.25"/>
    <row r="21" s="112" customFormat="1" ht="11.25"/>
    <row r="22" s="112" customFormat="1" ht="11.25"/>
    <row r="23" s="112" customFormat="1" ht="11.25"/>
    <row r="24" s="112" customFormat="1" ht="11.25"/>
    <row r="25" s="112" customFormat="1" ht="11.25"/>
    <row r="26" s="112" customFormat="1" ht="11.25"/>
    <row r="27" s="112" customFormat="1" ht="11.25"/>
    <row r="28" s="112" customFormat="1" ht="11.25"/>
    <row r="29" s="112" customFormat="1" ht="11.25"/>
    <row r="30" s="112" customFormat="1" ht="11.25"/>
    <row r="31" s="112" customFormat="1" ht="11.25"/>
    <row r="32" s="112" customFormat="1" ht="11.25"/>
    <row r="33" spans="4:4" s="112" customFormat="1" ht="11.25"/>
    <row r="34" spans="4:4" s="112" customFormat="1" ht="11.25"/>
    <row r="35" spans="4:4" s="112" customFormat="1" ht="11.25"/>
    <row r="36" spans="4:4" s="112" customFormat="1" ht="11.25"/>
    <row r="37" spans="4:4" s="112" customFormat="1" ht="11.25"/>
    <row r="38" spans="4:4" s="112" customFormat="1" ht="11.25"/>
    <row r="39" spans="4:4" s="112" customFormat="1" ht="11.25"/>
    <row r="40" spans="4:4" s="112" customFormat="1" ht="11.25">
      <c r="D40" s="112" t="s">
        <v>860</v>
      </c>
    </row>
    <row r="41" spans="4:4" s="112" customFormat="1" ht="11.25"/>
    <row r="42" spans="4:4" s="112" customFormat="1" ht="11.25"/>
    <row r="43" spans="4:4" s="112" customFormat="1" ht="11.25"/>
    <row r="44" spans="4:4" s="112" customFormat="1" ht="11.25"/>
    <row r="45" spans="4:4" s="112" customFormat="1" ht="11.25"/>
    <row r="46" spans="4:4" s="112" customFormat="1" ht="11.25"/>
    <row r="47" spans="4:4" s="112" customFormat="1" ht="11.25"/>
    <row r="48" spans="4:4" s="112" customFormat="1" ht="11.25"/>
    <row r="49" s="112" customFormat="1" ht="11.25"/>
    <row r="50" s="112" customFormat="1" ht="11.25"/>
    <row r="51" s="112" customFormat="1" ht="11.25"/>
    <row r="52" s="112" customFormat="1" ht="11.25"/>
    <row r="53" s="112" customFormat="1" ht="11.25"/>
    <row r="54" s="112" customFormat="1" ht="11.25"/>
    <row r="55" s="112" customFormat="1" ht="11.25"/>
    <row r="56" s="112" customFormat="1" ht="11.25"/>
    <row r="57" s="112" customFormat="1" ht="11.25"/>
    <row r="58" s="112" customFormat="1" ht="11.25"/>
    <row r="59" s="112" customFormat="1" ht="11.25"/>
    <row r="60" s="112" customFormat="1" ht="11.25"/>
    <row r="61" s="112" customFormat="1" ht="11.25"/>
    <row r="62" s="112" customFormat="1" ht="11.25"/>
    <row r="63" s="112" customFormat="1" ht="11.25"/>
    <row r="64" s="112" customFormat="1" ht="11.25"/>
    <row r="65" s="112" customFormat="1" ht="11.25"/>
    <row r="66" s="112" customFormat="1" ht="11.25"/>
    <row r="67" s="112" customFormat="1" ht="11.25"/>
    <row r="68" s="112" customFormat="1" ht="11.25"/>
    <row r="69" s="112" customFormat="1" ht="11.25"/>
    <row r="70" s="112" customFormat="1" ht="11.25"/>
    <row r="71" s="112" customFormat="1" ht="11.25"/>
    <row r="72" s="112" customFormat="1" ht="11.25"/>
    <row r="73" s="112" customFormat="1" ht="11.25"/>
    <row r="74" s="112" customFormat="1" ht="11.25"/>
    <row r="75" s="112" customFormat="1" ht="11.25"/>
    <row r="76" s="112" customFormat="1" ht="11.25"/>
    <row r="77" s="112" customFormat="1" ht="11.25"/>
    <row r="78" s="112" customFormat="1" ht="11.25"/>
    <row r="79" s="112" customFormat="1" ht="11.25"/>
    <row r="80" s="112" customFormat="1" ht="11.25"/>
    <row r="81" s="112" customFormat="1" ht="11.25"/>
    <row r="82" s="112" customFormat="1" ht="11.25"/>
    <row r="83" s="112" customFormat="1" ht="11.25"/>
    <row r="84" s="112" customFormat="1" ht="11.25"/>
    <row r="85" s="112" customFormat="1" ht="11.25"/>
    <row r="86" s="112" customFormat="1" ht="11.25"/>
    <row r="87" s="112" customFormat="1" ht="11.25"/>
    <row r="88" s="112" customFormat="1" ht="11.25"/>
    <row r="89" s="112" customFormat="1" ht="11.25"/>
    <row r="90" s="112" customFormat="1" ht="11.25"/>
    <row r="91" s="112" customFormat="1" ht="11.25"/>
    <row r="92" s="112" customFormat="1" ht="11.25"/>
    <row r="93" s="112" customFormat="1" ht="11.25"/>
    <row r="94" s="112" customFormat="1" ht="11.25"/>
    <row r="95" s="112" customFormat="1" ht="11.25"/>
    <row r="96" s="112" customFormat="1" ht="11.25"/>
    <row r="97" s="112" customFormat="1" ht="11.25"/>
    <row r="98" s="112" customFormat="1" ht="11.25"/>
    <row r="99" s="112" customFormat="1" ht="11.25"/>
    <row r="100" s="112" customFormat="1" ht="11.25"/>
    <row r="101" s="112" customFormat="1" ht="11.25"/>
    <row r="102" s="112" customFormat="1" ht="11.25"/>
    <row r="103" s="112" customFormat="1" ht="11.25"/>
    <row r="104" s="112" customFormat="1" ht="11.25"/>
    <row r="105" s="112" customFormat="1" ht="11.25"/>
    <row r="106" s="112" customFormat="1" ht="11.25"/>
    <row r="107" s="112" customFormat="1" ht="11.25"/>
    <row r="108" s="112" customFormat="1" ht="11.25"/>
    <row r="109" s="112" customFormat="1" ht="11.25"/>
    <row r="110" s="112" customFormat="1" ht="11.25"/>
    <row r="111" s="112" customFormat="1" ht="11.25"/>
    <row r="112" s="112" customFormat="1" ht="11.25"/>
    <row r="113" s="112" customFormat="1" ht="11.25"/>
    <row r="114" s="112" customFormat="1" ht="11.25"/>
    <row r="115" s="112" customFormat="1" ht="11.25"/>
    <row r="116" s="112" customFormat="1" ht="11.25"/>
    <row r="117" s="112" customFormat="1" ht="11.25"/>
    <row r="118" s="112" customFormat="1" ht="11.25"/>
    <row r="119" s="112" customFormat="1" ht="11.25"/>
    <row r="120" s="112" customFormat="1" ht="11.25"/>
    <row r="121" s="112" customFormat="1" ht="11.25"/>
    <row r="122" s="112" customFormat="1" ht="11.25"/>
    <row r="123" s="112" customFormat="1" ht="11.25"/>
    <row r="124" s="112" customFormat="1" ht="11.25"/>
    <row r="125" s="112" customFormat="1" ht="11.25"/>
    <row r="126" s="112" customFormat="1" ht="11.25"/>
    <row r="127" s="112" customFormat="1" ht="11.25"/>
    <row r="128" s="112" customFormat="1" ht="11.25"/>
    <row r="129" s="112" customFormat="1" ht="11.25"/>
    <row r="130" s="112" customFormat="1" ht="11.25"/>
    <row r="131" s="112" customFormat="1" ht="11.25"/>
    <row r="132" s="112" customFormat="1" ht="11.25"/>
    <row r="133" s="112" customFormat="1" ht="11.25"/>
    <row r="134" s="112" customFormat="1" ht="11.25"/>
    <row r="135" s="112" customFormat="1" ht="11.25"/>
    <row r="136" s="112" customFormat="1" ht="11.25"/>
    <row r="137" s="112" customFormat="1" ht="11.25"/>
    <row r="138" s="112" customFormat="1" ht="11.25"/>
    <row r="139" s="112" customFormat="1" ht="11.25"/>
    <row r="140" s="112" customFormat="1" ht="11.25"/>
    <row r="141" s="112" customFormat="1" ht="11.25"/>
    <row r="142" s="112" customFormat="1" ht="11.25"/>
    <row r="143" s="112" customFormat="1" ht="11.25"/>
    <row r="144" s="112" customFormat="1" ht="11.25"/>
    <row r="145" s="112" customFormat="1" ht="11.25"/>
    <row r="146" s="112" customFormat="1" ht="11.25"/>
    <row r="147" s="112" customFormat="1" ht="11.25"/>
    <row r="148" s="112" customFormat="1" ht="11.25"/>
    <row r="149" s="112" customFormat="1" ht="11.25"/>
    <row r="150" s="112" customFormat="1" ht="11.25"/>
    <row r="151" s="112" customFormat="1" ht="11.25"/>
    <row r="152" s="112" customFormat="1" ht="11.25"/>
    <row r="153" s="112" customFormat="1" ht="11.25"/>
    <row r="154" s="112" customFormat="1" ht="11.25"/>
    <row r="155" s="112" customFormat="1" ht="11.25"/>
    <row r="156" s="112" customFormat="1" ht="11.25"/>
    <row r="157" s="112" customFormat="1" ht="11.25"/>
    <row r="158" s="112" customFormat="1" ht="11.25"/>
    <row r="159" s="112" customFormat="1" ht="11.25"/>
    <row r="160" s="112" customFormat="1" ht="11.25"/>
    <row r="161" s="112" customFormat="1" ht="11.25"/>
    <row r="162" s="112" customFormat="1" ht="11.25"/>
    <row r="163" s="112" customFormat="1" ht="11.25"/>
    <row r="164" s="112" customFormat="1" ht="11.25"/>
    <row r="165" s="112" customFormat="1" ht="11.25"/>
    <row r="166" s="112" customFormat="1" ht="11.25"/>
    <row r="167" s="112" customFormat="1" ht="11.25"/>
    <row r="168" s="112" customFormat="1" ht="11.25"/>
    <row r="169" s="112" customFormat="1" ht="11.25"/>
    <row r="170" s="112" customFormat="1" ht="11.25"/>
    <row r="171" s="112" customFormat="1" ht="11.25"/>
    <row r="172" s="112" customFormat="1" ht="11.25"/>
    <row r="173" s="112" customFormat="1" ht="11.25"/>
    <row r="174" s="112" customFormat="1" ht="11.25"/>
    <row r="175" s="112" customFormat="1" ht="11.25"/>
    <row r="176" s="112" customFormat="1" ht="11.25"/>
    <row r="177" s="112" customFormat="1" ht="11.25"/>
    <row r="178" s="112" customFormat="1" ht="11.25"/>
    <row r="179" s="112" customFormat="1" ht="11.25"/>
    <row r="180" s="112" customFormat="1" ht="11.25"/>
    <row r="181" s="112" customFormat="1" ht="11.25"/>
    <row r="182" s="112" customFormat="1" ht="11.25"/>
    <row r="183" s="112" customFormat="1" ht="11.25"/>
    <row r="184" s="112" customFormat="1" ht="11.25"/>
    <row r="185" s="112" customFormat="1" ht="11.25"/>
    <row r="186" s="112" customFormat="1" ht="11.25"/>
    <row r="187" s="112" customFormat="1" ht="11.25"/>
    <row r="188" s="112" customFormat="1" ht="11.25"/>
    <row r="189" s="112" customFormat="1" ht="11.25"/>
    <row r="190" s="112" customFormat="1" ht="11.25"/>
    <row r="191" s="112" customFormat="1" ht="11.25"/>
    <row r="192" s="112" customFormat="1" ht="11.25"/>
    <row r="193" s="112" customFormat="1" ht="11.25"/>
    <row r="194" s="112" customFormat="1" ht="11.25"/>
    <row r="195" s="112" customFormat="1" ht="11.25"/>
    <row r="196" s="112" customFormat="1" ht="11.25"/>
    <row r="197" s="112" customFormat="1" ht="11.25"/>
    <row r="198" s="112" customFormat="1" ht="11.25"/>
    <row r="199" s="112" customFormat="1" ht="11.25"/>
    <row r="200" s="112" customFormat="1" ht="11.25"/>
    <row r="201" s="112" customFormat="1" ht="11.25"/>
    <row r="202" s="112" customFormat="1" ht="11.25"/>
    <row r="203" s="112" customFormat="1" ht="11.25"/>
    <row r="204" s="112" customFormat="1" ht="11.25"/>
    <row r="205" s="112" customFormat="1" ht="11.25"/>
    <row r="206" s="112" customFormat="1" ht="11.25"/>
    <row r="207" s="112" customFormat="1" ht="11.25"/>
    <row r="208" s="112" customFormat="1" ht="11.25"/>
    <row r="209" s="112" customFormat="1" ht="11.25"/>
    <row r="210" s="112" customFormat="1" ht="11.25"/>
    <row r="211" s="112" customFormat="1" ht="11.25"/>
    <row r="212" s="112" customFormat="1" ht="11.25"/>
    <row r="213" s="112" customFormat="1" ht="11.25"/>
    <row r="214" s="112" customFormat="1" ht="11.25"/>
    <row r="215" s="112" customFormat="1" ht="11.25"/>
    <row r="216" s="112" customFormat="1" ht="11.25"/>
    <row r="217" s="112" customFormat="1" ht="11.25"/>
    <row r="218" s="112" customFormat="1" ht="11.25"/>
  </sheetData>
  <hyperlinks>
    <hyperlink ref="A2" location="Sommaire!A1" display="Sommaire général" xr:uid="{02ADDCFA-F40F-4215-BE56-EB24DBC51575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C020FF"/>
  </sheetPr>
  <dimension ref="A1:H22"/>
  <sheetViews>
    <sheetView zoomScaleNormal="100" workbookViewId="0">
      <selection activeCell="B28" sqref="B28"/>
    </sheetView>
  </sheetViews>
  <sheetFormatPr baseColWidth="10" defaultColWidth="11.5703125" defaultRowHeight="12.75"/>
  <cols>
    <col min="1" max="1" width="17.28515625" style="167" customWidth="1"/>
    <col min="2" max="2" width="16" style="167" customWidth="1"/>
    <col min="3" max="8" width="11.5703125" style="167" customWidth="1"/>
    <col min="9" max="9" width="5.42578125" style="167" customWidth="1"/>
    <col min="10" max="16384" width="11.5703125" style="167"/>
  </cols>
  <sheetData>
    <row r="1" spans="1:8" ht="18">
      <c r="A1" s="737"/>
      <c r="B1" s="737"/>
      <c r="C1" s="737"/>
      <c r="D1" s="737"/>
      <c r="E1" s="737"/>
      <c r="F1" s="737"/>
      <c r="G1" s="737"/>
      <c r="H1" s="737"/>
    </row>
    <row r="2" spans="1:8" s="693" customFormat="1" ht="15">
      <c r="A2" s="728" t="s">
        <v>739</v>
      </c>
    </row>
    <row r="3" spans="1:8">
      <c r="A3" s="490"/>
      <c r="B3" s="490"/>
      <c r="C3" s="490"/>
      <c r="D3" s="490"/>
      <c r="E3" s="490"/>
      <c r="F3" s="490"/>
      <c r="G3" s="490"/>
      <c r="H3" s="490"/>
    </row>
    <row r="4" spans="1:8">
      <c r="A4" s="490"/>
      <c r="B4" s="490"/>
      <c r="C4" s="490"/>
      <c r="D4" s="490"/>
      <c r="E4" s="490"/>
      <c r="F4" s="490"/>
      <c r="G4" s="490"/>
      <c r="H4" s="490"/>
    </row>
    <row r="5" spans="1:8" s="502" customFormat="1"/>
    <row r="6" spans="1:8" s="502" customFormat="1">
      <c r="A6" s="1058" t="s">
        <v>631</v>
      </c>
      <c r="B6" s="1059"/>
      <c r="C6" s="1059"/>
      <c r="E6" s="1059"/>
      <c r="G6" s="1059"/>
    </row>
    <row r="7" spans="1:8" s="502" customFormat="1"/>
    <row r="8" spans="1:8" s="502" customFormat="1" ht="25.35" customHeight="1">
      <c r="A8" s="1060"/>
      <c r="B8" s="1061"/>
      <c r="C8" s="1062" t="s">
        <v>861</v>
      </c>
      <c r="D8" s="1062"/>
      <c r="E8" s="1062" t="s">
        <v>862</v>
      </c>
      <c r="F8" s="1062"/>
      <c r="G8" s="1062" t="s">
        <v>863</v>
      </c>
      <c r="H8" s="1063"/>
    </row>
    <row r="9" spans="1:8" s="502" customFormat="1" ht="67.5">
      <c r="A9" s="1064"/>
      <c r="B9" s="1065" t="s">
        <v>312</v>
      </c>
      <c r="C9" s="1066" t="s">
        <v>864</v>
      </c>
      <c r="D9" s="1066" t="s">
        <v>865</v>
      </c>
      <c r="E9" s="1066" t="s">
        <v>864</v>
      </c>
      <c r="F9" s="1066" t="s">
        <v>865</v>
      </c>
      <c r="G9" s="1066" t="s">
        <v>864</v>
      </c>
      <c r="H9" s="1066" t="s">
        <v>865</v>
      </c>
    </row>
    <row r="10" spans="1:8" s="502" customFormat="1">
      <c r="A10" s="1067" t="s">
        <v>336</v>
      </c>
      <c r="B10" s="1068" t="s">
        <v>866</v>
      </c>
      <c r="C10" s="1069">
        <v>-9</v>
      </c>
      <c r="D10" s="1069">
        <v>0</v>
      </c>
      <c r="E10" s="1069">
        <v>3</v>
      </c>
      <c r="F10" s="1069">
        <v>9</v>
      </c>
      <c r="G10" s="1069">
        <v>-3</v>
      </c>
      <c r="H10" s="1070">
        <v>-7</v>
      </c>
    </row>
    <row r="11" spans="1:8" s="502" customFormat="1">
      <c r="A11" s="1067" t="s">
        <v>337</v>
      </c>
      <c r="B11" s="491" t="s">
        <v>867</v>
      </c>
      <c r="C11" s="492">
        <v>17</v>
      </c>
      <c r="D11" s="492">
        <v>10</v>
      </c>
      <c r="E11" s="492">
        <v>-8</v>
      </c>
      <c r="F11" s="492">
        <v>-1</v>
      </c>
      <c r="G11" s="492">
        <v>-6</v>
      </c>
      <c r="H11" s="1070">
        <v>-8</v>
      </c>
    </row>
    <row r="12" spans="1:8" s="502" customFormat="1">
      <c r="A12" s="1067" t="s">
        <v>338</v>
      </c>
      <c r="B12" s="491" t="s">
        <v>868</v>
      </c>
      <c r="C12" s="492">
        <v>-5</v>
      </c>
      <c r="D12" s="492">
        <v>-7</v>
      </c>
      <c r="E12" s="492">
        <v>24</v>
      </c>
      <c r="F12" s="492">
        <v>7</v>
      </c>
      <c r="G12" s="492">
        <v>-2</v>
      </c>
      <c r="H12" s="1070">
        <v>-10</v>
      </c>
    </row>
    <row r="13" spans="1:8" s="502" customFormat="1">
      <c r="A13" s="1067" t="s">
        <v>339</v>
      </c>
      <c r="B13" s="491" t="s">
        <v>869</v>
      </c>
      <c r="C13" s="492">
        <v>1.5</v>
      </c>
      <c r="D13" s="492">
        <v>11.8</v>
      </c>
      <c r="E13" s="492">
        <v>-2</v>
      </c>
      <c r="F13" s="492">
        <v>-1.7</v>
      </c>
      <c r="G13" s="492">
        <v>0.4</v>
      </c>
      <c r="H13" s="1070">
        <v>4</v>
      </c>
    </row>
    <row r="14" spans="1:8" s="502" customFormat="1">
      <c r="A14" s="1067" t="s">
        <v>340</v>
      </c>
      <c r="B14" s="491" t="s">
        <v>870</v>
      </c>
      <c r="C14" s="492">
        <v>-4.7</v>
      </c>
      <c r="D14" s="492">
        <v>3</v>
      </c>
      <c r="E14" s="492">
        <v>-2</v>
      </c>
      <c r="F14" s="492">
        <v>8</v>
      </c>
      <c r="G14" s="492">
        <v>-2</v>
      </c>
      <c r="H14" s="1070">
        <v>-4</v>
      </c>
    </row>
    <row r="15" spans="1:8" s="502" customFormat="1">
      <c r="A15" s="1067" t="s">
        <v>341</v>
      </c>
      <c r="B15" s="1071" t="s">
        <v>871</v>
      </c>
      <c r="C15" s="1072">
        <v>6</v>
      </c>
      <c r="D15" s="1072">
        <v>14</v>
      </c>
      <c r="E15" s="1072">
        <v>1</v>
      </c>
      <c r="F15" s="1072">
        <v>20</v>
      </c>
      <c r="G15" s="1072">
        <v>0</v>
      </c>
      <c r="H15" s="1073">
        <v>3</v>
      </c>
    </row>
    <row r="16" spans="1:8" s="502" customFormat="1">
      <c r="A16" s="1074"/>
      <c r="C16" s="1075"/>
      <c r="D16" s="1076"/>
      <c r="E16" s="1077"/>
      <c r="F16" s="1078"/>
      <c r="G16" s="1077"/>
      <c r="H16" s="1078"/>
    </row>
    <row r="17" spans="1:8" s="1079" customFormat="1" ht="12">
      <c r="A17" s="1079" t="s">
        <v>315</v>
      </c>
      <c r="C17" s="1080"/>
      <c r="D17" s="1081"/>
      <c r="E17" s="1082"/>
      <c r="F17" s="1083"/>
      <c r="G17" s="1082"/>
      <c r="H17" s="1083"/>
    </row>
    <row r="18" spans="1:8" s="502" customFormat="1">
      <c r="A18" s="1084" t="s">
        <v>872</v>
      </c>
      <c r="C18" s="1059"/>
      <c r="E18" s="1059"/>
      <c r="G18" s="1059"/>
    </row>
    <row r="19" spans="1:8" s="502" customFormat="1">
      <c r="A19" s="1085" t="s">
        <v>873</v>
      </c>
    </row>
    <row r="20" spans="1:8" s="502" customFormat="1">
      <c r="A20" s="1086" t="s">
        <v>874</v>
      </c>
    </row>
    <row r="21" spans="1:8" s="502" customFormat="1">
      <c r="A21" s="1085"/>
    </row>
    <row r="22" spans="1:8" s="502" customFormat="1">
      <c r="A22" s="1085"/>
    </row>
  </sheetData>
  <sheetProtection selectLockedCells="1" selectUnlockedCells="1"/>
  <mergeCells count="4">
    <mergeCell ref="A1:H1"/>
    <mergeCell ref="C8:D8"/>
    <mergeCell ref="E8:F8"/>
    <mergeCell ref="G8:H8"/>
  </mergeCells>
  <phoneticPr fontId="130" type="noConversion"/>
  <hyperlinks>
    <hyperlink ref="A2" location="Sommaire!A1" display="Sommaire général" xr:uid="{C06BEE51-C0A6-4FC3-9FDE-02DD39B993BF}"/>
  </hyperlinks>
  <pageMargins left="0.78749999999999998" right="0.78749999999999998" top="1.0527777777777778" bottom="1.0527777777777778" header="0.78749999999999998" footer="0.78749999999999998"/>
  <pageSetup paperSize="9" scale="61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C020FF"/>
    <pageSetUpPr fitToPage="1"/>
  </sheetPr>
  <dimension ref="A1:H36"/>
  <sheetViews>
    <sheetView showGridLines="0" topLeftCell="A4" workbookViewId="0">
      <selection activeCell="C35" sqref="C35"/>
    </sheetView>
  </sheetViews>
  <sheetFormatPr baseColWidth="10" defaultRowHeight="12.75"/>
  <cols>
    <col min="1" max="1" width="20" style="99" customWidth="1"/>
    <col min="2" max="2" width="16.28515625" style="99" customWidth="1"/>
    <col min="3" max="16384" width="11.42578125" style="99"/>
  </cols>
  <sheetData>
    <row r="1" spans="1:8" ht="18">
      <c r="A1" s="738"/>
      <c r="B1" s="738"/>
      <c r="C1" s="738"/>
      <c r="D1" s="738"/>
      <c r="E1" s="738"/>
      <c r="F1" s="738"/>
      <c r="G1" s="738"/>
      <c r="H1" s="738"/>
    </row>
    <row r="2" spans="1:8" s="693" customFormat="1" ht="15">
      <c r="A2" s="728" t="s">
        <v>739</v>
      </c>
    </row>
    <row r="3" spans="1:8">
      <c r="A3" s="494"/>
      <c r="B3" s="494"/>
      <c r="C3" s="494"/>
      <c r="D3" s="494"/>
      <c r="E3" s="494"/>
      <c r="F3" s="494"/>
      <c r="G3" s="494"/>
      <c r="H3" s="494"/>
    </row>
    <row r="4" spans="1:8">
      <c r="A4" s="494"/>
      <c r="B4" s="494"/>
      <c r="C4" s="494"/>
      <c r="D4" s="494"/>
      <c r="E4" s="494"/>
      <c r="F4" s="494"/>
      <c r="G4" s="494"/>
      <c r="H4" s="494"/>
    </row>
    <row r="5" spans="1:8">
      <c r="A5" s="497" t="s">
        <v>541</v>
      </c>
      <c r="B5" s="495"/>
      <c r="C5" s="495"/>
      <c r="D5" s="493"/>
      <c r="E5" s="495"/>
      <c r="F5" s="493"/>
      <c r="G5" s="495"/>
      <c r="H5" s="493"/>
    </row>
    <row r="6" spans="1:8" s="697" customFormat="1" ht="39" customHeight="1">
      <c r="A6" s="1058" t="s">
        <v>875</v>
      </c>
      <c r="B6" s="1087"/>
      <c r="C6" s="1087"/>
      <c r="D6" s="1087"/>
      <c r="E6" s="1087"/>
      <c r="F6" s="1087"/>
      <c r="G6" s="1087"/>
      <c r="H6" s="1088" t="s">
        <v>876</v>
      </c>
    </row>
    <row r="7" spans="1:8" s="697" customFormat="1" ht="15">
      <c r="A7" s="1089"/>
      <c r="B7" s="1090" t="s">
        <v>299</v>
      </c>
      <c r="C7" s="1090" t="s">
        <v>336</v>
      </c>
      <c r="D7" s="1090" t="s">
        <v>337</v>
      </c>
      <c r="E7" s="1090" t="s">
        <v>338</v>
      </c>
      <c r="F7" s="1090" t="s">
        <v>339</v>
      </c>
      <c r="G7" s="1090" t="s">
        <v>340</v>
      </c>
      <c r="H7" s="1091" t="s">
        <v>341</v>
      </c>
    </row>
    <row r="8" spans="1:8" s="697" customFormat="1" ht="15">
      <c r="A8" s="1092" t="s">
        <v>149</v>
      </c>
      <c r="B8" s="1093" t="s">
        <v>64</v>
      </c>
      <c r="C8" s="1094">
        <v>2720.6659999999997</v>
      </c>
      <c r="D8" s="1094">
        <v>43358.752999999997</v>
      </c>
      <c r="E8" s="1094">
        <v>56087.806000000004</v>
      </c>
      <c r="F8" s="1094">
        <v>10701.116</v>
      </c>
      <c r="G8" s="1094">
        <v>353446.68599999999</v>
      </c>
      <c r="H8" s="1095">
        <v>10705.494000000001</v>
      </c>
    </row>
    <row r="9" spans="1:8" s="697" customFormat="1" ht="15">
      <c r="A9" s="1092" t="s">
        <v>233</v>
      </c>
      <c r="B9" s="1093" t="s">
        <v>65</v>
      </c>
      <c r="C9" s="1094">
        <v>1878.915</v>
      </c>
      <c r="D9" s="1094">
        <v>25096.437999999998</v>
      </c>
      <c r="E9" s="1094">
        <v>28172.949000000001</v>
      </c>
      <c r="F9" s="1094">
        <v>8595.3719999999994</v>
      </c>
      <c r="G9" s="1094">
        <v>295562.72100000002</v>
      </c>
      <c r="H9" s="1095">
        <v>5668.6480000000001</v>
      </c>
    </row>
    <row r="10" spans="1:8" s="697" customFormat="1" ht="15">
      <c r="A10" s="1092" t="s">
        <v>233</v>
      </c>
      <c r="B10" s="1093" t="s">
        <v>4</v>
      </c>
      <c r="C10" s="1094">
        <v>1745.7130000000002</v>
      </c>
      <c r="D10" s="1094">
        <v>29020.069000000003</v>
      </c>
      <c r="E10" s="1094">
        <v>21720.897000000001</v>
      </c>
      <c r="F10" s="1094">
        <v>8473.7279999999992</v>
      </c>
      <c r="G10" s="1094">
        <v>239718.99000000002</v>
      </c>
      <c r="H10" s="1095">
        <v>5309.7910000000002</v>
      </c>
    </row>
    <row r="11" spans="1:8" s="697" customFormat="1" ht="15">
      <c r="A11" s="1092" t="s">
        <v>233</v>
      </c>
      <c r="B11" s="1093" t="s">
        <v>5</v>
      </c>
      <c r="C11" s="1094">
        <v>2847.1589999999997</v>
      </c>
      <c r="D11" s="1094">
        <v>26608.313000000002</v>
      </c>
      <c r="E11" s="1094">
        <v>11411.355000000001</v>
      </c>
      <c r="F11" s="1094">
        <v>8050.1829999999991</v>
      </c>
      <c r="G11" s="1094">
        <v>285179.02599999995</v>
      </c>
      <c r="H11" s="1095">
        <v>11337.134999999998</v>
      </c>
    </row>
    <row r="12" spans="1:8" s="697" customFormat="1" ht="15">
      <c r="A12" s="1092" t="s">
        <v>233</v>
      </c>
      <c r="B12" s="1093" t="s">
        <v>12</v>
      </c>
      <c r="C12" s="1094">
        <v>1662.0889999999999</v>
      </c>
      <c r="D12" s="1094">
        <v>25506.323999999997</v>
      </c>
      <c r="E12" s="1094">
        <v>13802.434999999999</v>
      </c>
      <c r="F12" s="1094">
        <v>9288.7389999999996</v>
      </c>
      <c r="G12" s="1094">
        <v>201121.019</v>
      </c>
      <c r="H12" s="1095">
        <v>4941.9560000000001</v>
      </c>
    </row>
    <row r="13" spans="1:8" s="697" customFormat="1" ht="15">
      <c r="A13" s="1096"/>
      <c r="B13" s="1093" t="s">
        <v>461</v>
      </c>
      <c r="C13" s="1094">
        <v>1584.6180000000002</v>
      </c>
      <c r="D13" s="1094">
        <v>32838.137000000002</v>
      </c>
      <c r="E13" s="1094">
        <v>14516.005000000001</v>
      </c>
      <c r="F13" s="1094">
        <v>9412.5189999999966</v>
      </c>
      <c r="G13" s="1094">
        <v>233235.92499999999</v>
      </c>
      <c r="H13" s="1095">
        <v>10220.227999999999</v>
      </c>
    </row>
    <row r="14" spans="1:8" s="697" customFormat="1" ht="15">
      <c r="A14" s="1096"/>
      <c r="B14" s="1093" t="s">
        <v>532</v>
      </c>
      <c r="C14" s="1094">
        <v>2504.8229999999999</v>
      </c>
      <c r="D14" s="1094">
        <v>35683.239000000001</v>
      </c>
      <c r="E14" s="1094">
        <v>27540.197</v>
      </c>
      <c r="F14" s="1094">
        <v>7793.5080000000007</v>
      </c>
      <c r="G14" s="1094">
        <v>196427.87900000002</v>
      </c>
      <c r="H14" s="1095">
        <v>6574.1030000000001</v>
      </c>
    </row>
    <row r="15" spans="1:8" s="697" customFormat="1" ht="15">
      <c r="A15" s="1096"/>
      <c r="B15" s="1093" t="s">
        <v>658</v>
      </c>
      <c r="C15" s="1094">
        <v>2810.9639999999999</v>
      </c>
      <c r="D15" s="1094">
        <v>37387.004999999997</v>
      </c>
      <c r="E15" s="1094">
        <v>13171.003000000001</v>
      </c>
      <c r="F15" s="1094">
        <v>9335.9710000000014</v>
      </c>
      <c r="G15" s="1094">
        <v>211167.89599999995</v>
      </c>
      <c r="H15" s="1095">
        <v>5561.1790000000001</v>
      </c>
    </row>
    <row r="16" spans="1:8" s="697" customFormat="1" ht="15">
      <c r="A16" s="1096"/>
      <c r="B16" s="1097" t="s">
        <v>835</v>
      </c>
      <c r="C16" s="1098">
        <v>2017.136</v>
      </c>
      <c r="D16" s="1098">
        <v>35418.711000000003</v>
      </c>
      <c r="E16" s="1098">
        <v>16677.474000000002</v>
      </c>
      <c r="F16" s="1098">
        <v>8861.5979999999981</v>
      </c>
      <c r="G16" s="1098">
        <v>224101.443</v>
      </c>
      <c r="H16" s="1099">
        <v>8720.9259999999995</v>
      </c>
    </row>
    <row r="17" spans="1:8" s="697" customFormat="1" ht="15">
      <c r="A17" s="1100" t="s">
        <v>148</v>
      </c>
      <c r="B17" s="1101" t="s">
        <v>64</v>
      </c>
      <c r="C17" s="1102">
        <v>6597.7490000000007</v>
      </c>
      <c r="D17" s="1102">
        <v>166586.633</v>
      </c>
      <c r="E17" s="1102">
        <v>20216.850999999999</v>
      </c>
      <c r="F17" s="1102">
        <v>69201.069000000003</v>
      </c>
      <c r="G17" s="1102">
        <v>136820.56700000001</v>
      </c>
      <c r="H17" s="1103">
        <v>75658.268999999986</v>
      </c>
    </row>
    <row r="18" spans="1:8" s="697" customFormat="1" ht="15">
      <c r="A18" s="1104" t="s">
        <v>233</v>
      </c>
      <c r="B18" s="1093" t="s">
        <v>65</v>
      </c>
      <c r="C18" s="1094">
        <v>8588.1190000000006</v>
      </c>
      <c r="D18" s="1094">
        <v>149423.139</v>
      </c>
      <c r="E18" s="1094">
        <v>21397.789000000004</v>
      </c>
      <c r="F18" s="1094">
        <v>56183.652000000002</v>
      </c>
      <c r="G18" s="1094">
        <v>122902.924</v>
      </c>
      <c r="H18" s="1095">
        <v>72533.956000000006</v>
      </c>
    </row>
    <row r="19" spans="1:8" s="697" customFormat="1" ht="15">
      <c r="A19" s="1104" t="s">
        <v>233</v>
      </c>
      <c r="B19" s="1093" t="s">
        <v>4</v>
      </c>
      <c r="C19" s="1094">
        <v>10874.599</v>
      </c>
      <c r="D19" s="1094">
        <v>150790.89200000002</v>
      </c>
      <c r="E19" s="1094">
        <v>16871.012000000002</v>
      </c>
      <c r="F19" s="1094">
        <v>60465.946000000004</v>
      </c>
      <c r="G19" s="1094">
        <v>126508.018</v>
      </c>
      <c r="H19" s="1095">
        <v>73225.331000000006</v>
      </c>
    </row>
    <row r="20" spans="1:8" s="697" customFormat="1" ht="15">
      <c r="A20" s="1104" t="s">
        <v>233</v>
      </c>
      <c r="B20" s="1093" t="s">
        <v>5</v>
      </c>
      <c r="C20" s="1094">
        <v>5952.3050000000003</v>
      </c>
      <c r="D20" s="1094">
        <v>128972.527</v>
      </c>
      <c r="E20" s="1094">
        <v>21147.957000000002</v>
      </c>
      <c r="F20" s="1094">
        <v>51307.061000000002</v>
      </c>
      <c r="G20" s="1094">
        <v>93217.116000000009</v>
      </c>
      <c r="H20" s="1095">
        <v>78930.534999999989</v>
      </c>
    </row>
    <row r="21" spans="1:8" s="697" customFormat="1" ht="15">
      <c r="A21" s="1104" t="s">
        <v>233</v>
      </c>
      <c r="B21" s="1093" t="s">
        <v>12</v>
      </c>
      <c r="C21" s="1094">
        <v>15448.148000000001</v>
      </c>
      <c r="D21" s="1094">
        <v>131584.451</v>
      </c>
      <c r="E21" s="1094">
        <v>18160.006999999998</v>
      </c>
      <c r="F21" s="1094">
        <v>60878.62200000001</v>
      </c>
      <c r="G21" s="1094">
        <v>165048.83100000001</v>
      </c>
      <c r="H21" s="1095">
        <v>83606.267999999996</v>
      </c>
    </row>
    <row r="22" spans="1:8" s="697" customFormat="1" ht="15">
      <c r="A22" s="1104"/>
      <c r="B22" s="1093" t="s">
        <v>461</v>
      </c>
      <c r="C22" s="1094">
        <v>8321.0880000000016</v>
      </c>
      <c r="D22" s="1094">
        <v>108843.72999999998</v>
      </c>
      <c r="E22" s="1094">
        <v>11412.645999999999</v>
      </c>
      <c r="F22" s="1094">
        <v>62768.961000000003</v>
      </c>
      <c r="G22" s="1094">
        <v>108571.47500000001</v>
      </c>
      <c r="H22" s="1095">
        <v>76656.081000000006</v>
      </c>
    </row>
    <row r="23" spans="1:8" s="697" customFormat="1" ht="15">
      <c r="A23" s="1104"/>
      <c r="B23" s="1093" t="s">
        <v>532</v>
      </c>
      <c r="C23" s="1094">
        <v>8545.0660000000007</v>
      </c>
      <c r="D23" s="1094">
        <v>126074.67300000001</v>
      </c>
      <c r="E23" s="1094">
        <v>11135.482999999998</v>
      </c>
      <c r="F23" s="1094">
        <v>49902.554000000004</v>
      </c>
      <c r="G23" s="1094">
        <v>103824.875</v>
      </c>
      <c r="H23" s="1095">
        <v>68889.42</v>
      </c>
    </row>
    <row r="24" spans="1:8" s="697" customFormat="1" ht="15">
      <c r="A24" s="1104"/>
      <c r="B24" s="1093" t="s">
        <v>658</v>
      </c>
      <c r="C24" s="1094">
        <v>9077.1849999999995</v>
      </c>
      <c r="D24" s="1094">
        <v>114802.231</v>
      </c>
      <c r="E24" s="1094">
        <v>17672.287</v>
      </c>
      <c r="F24" s="1094">
        <v>52308.822</v>
      </c>
      <c r="G24" s="1094">
        <v>112747.18300000002</v>
      </c>
      <c r="H24" s="1095">
        <v>57911.517</v>
      </c>
    </row>
    <row r="25" spans="1:8" s="697" customFormat="1" ht="15">
      <c r="A25" s="1105"/>
      <c r="B25" s="1097" t="s">
        <v>835</v>
      </c>
      <c r="C25" s="1098">
        <v>7822.2610000000004</v>
      </c>
      <c r="D25" s="1098">
        <v>99338.175000000003</v>
      </c>
      <c r="E25" s="1098">
        <v>14007.092999999999</v>
      </c>
      <c r="F25" s="1098">
        <v>56193.718999999997</v>
      </c>
      <c r="G25" s="1098">
        <v>91658.769</v>
      </c>
      <c r="H25" s="1099">
        <v>51452.936000000002</v>
      </c>
    </row>
    <row r="26" spans="1:8" s="697" customFormat="1" ht="15">
      <c r="A26" s="1096" t="s">
        <v>342</v>
      </c>
      <c r="B26" s="1101" t="s">
        <v>64</v>
      </c>
      <c r="C26" s="1102">
        <v>-3877.0830000000001</v>
      </c>
      <c r="D26" s="1102">
        <v>-123227.88</v>
      </c>
      <c r="E26" s="1102">
        <v>35870.955000000002</v>
      </c>
      <c r="F26" s="1102">
        <v>-58499.953000000009</v>
      </c>
      <c r="G26" s="1102">
        <v>216626.11900000001</v>
      </c>
      <c r="H26" s="1103">
        <v>-64952.775000000009</v>
      </c>
    </row>
    <row r="27" spans="1:8" s="697" customFormat="1" ht="15">
      <c r="A27" s="1096" t="s">
        <v>233</v>
      </c>
      <c r="B27" s="1093" t="s">
        <v>65</v>
      </c>
      <c r="C27" s="1094">
        <v>-6709.2040000000006</v>
      </c>
      <c r="D27" s="1094">
        <v>-124326.701</v>
      </c>
      <c r="E27" s="1094">
        <v>6775.1599999999989</v>
      </c>
      <c r="F27" s="1094">
        <v>-47588.28</v>
      </c>
      <c r="G27" s="1094">
        <v>172659.79700000002</v>
      </c>
      <c r="H27" s="1095">
        <v>-66865.308000000005</v>
      </c>
    </row>
    <row r="28" spans="1:8" s="697" customFormat="1" ht="15">
      <c r="A28" s="1096" t="s">
        <v>233</v>
      </c>
      <c r="B28" s="1093" t="s">
        <v>4</v>
      </c>
      <c r="C28" s="1094">
        <v>-9128.8860000000004</v>
      </c>
      <c r="D28" s="1094">
        <v>-121770.823</v>
      </c>
      <c r="E28" s="1094">
        <v>4849.8850000000011</v>
      </c>
      <c r="F28" s="1094">
        <v>-51992.218000000001</v>
      </c>
      <c r="G28" s="1094">
        <v>113210.97200000001</v>
      </c>
      <c r="H28" s="1095">
        <v>-67915.539999999994</v>
      </c>
    </row>
    <row r="29" spans="1:8" s="697" customFormat="1" ht="15">
      <c r="A29" s="1096" t="s">
        <v>233</v>
      </c>
      <c r="B29" s="1093" t="s">
        <v>5</v>
      </c>
      <c r="C29" s="1094">
        <v>-3105.1460000000002</v>
      </c>
      <c r="D29" s="1094">
        <v>-102364.21400000001</v>
      </c>
      <c r="E29" s="1094">
        <v>-9736.6020000000008</v>
      </c>
      <c r="F29" s="1094">
        <v>-43256.878000000004</v>
      </c>
      <c r="G29" s="1094">
        <v>191961.91</v>
      </c>
      <c r="H29" s="1095">
        <v>-67593.399999999994</v>
      </c>
    </row>
    <row r="30" spans="1:8" s="697" customFormat="1" ht="15">
      <c r="A30" s="1096"/>
      <c r="B30" s="1093" t="s">
        <v>12</v>
      </c>
      <c r="C30" s="1094">
        <v>-13786.058999999999</v>
      </c>
      <c r="D30" s="1094">
        <v>-106078.12700000001</v>
      </c>
      <c r="E30" s="1094">
        <v>-4357.572000000001</v>
      </c>
      <c r="F30" s="1094">
        <v>-51589.883000000002</v>
      </c>
      <c r="G30" s="1094">
        <v>36072.188000000002</v>
      </c>
      <c r="H30" s="1095">
        <v>-78664.311999999991</v>
      </c>
    </row>
    <row r="31" spans="1:8" s="697" customFormat="1" ht="15">
      <c r="A31" s="1096" t="s">
        <v>233</v>
      </c>
      <c r="B31" s="1093" t="s">
        <v>461</v>
      </c>
      <c r="C31" s="1094">
        <v>-6736.47</v>
      </c>
      <c r="D31" s="1094">
        <v>-76005.592999999993</v>
      </c>
      <c r="E31" s="1094">
        <v>3103.3589999999995</v>
      </c>
      <c r="F31" s="1094">
        <v>-53356.442000000003</v>
      </c>
      <c r="G31" s="1094">
        <v>124664.44999999997</v>
      </c>
      <c r="H31" s="1095">
        <v>-66435.853000000003</v>
      </c>
    </row>
    <row r="32" spans="1:8" s="697" customFormat="1" ht="15">
      <c r="A32" s="1096"/>
      <c r="B32" s="1093" t="s">
        <v>532</v>
      </c>
      <c r="C32" s="1094">
        <v>-6040.2430000000004</v>
      </c>
      <c r="D32" s="1094">
        <v>-90391.433999999994</v>
      </c>
      <c r="E32" s="1094">
        <v>16404.714</v>
      </c>
      <c r="F32" s="1094">
        <v>-42109.046000000002</v>
      </c>
      <c r="G32" s="1094">
        <v>92603.003999999986</v>
      </c>
      <c r="H32" s="1095">
        <v>-62315.316999999988</v>
      </c>
    </row>
    <row r="33" spans="1:8" s="697" customFormat="1" ht="15">
      <c r="A33" s="1096"/>
      <c r="B33" s="1093" t="s">
        <v>658</v>
      </c>
      <c r="C33" s="1094">
        <v>-6266.2209999999995</v>
      </c>
      <c r="D33" s="1094">
        <v>-77415.225999999995</v>
      </c>
      <c r="E33" s="1094">
        <v>-4501.2840000000006</v>
      </c>
      <c r="F33" s="1094">
        <v>-42972.85100000001</v>
      </c>
      <c r="G33" s="1094">
        <v>98420.713000000018</v>
      </c>
      <c r="H33" s="1095">
        <v>-52350.338000000003</v>
      </c>
    </row>
    <row r="34" spans="1:8" s="697" customFormat="1" ht="15">
      <c r="A34" s="1106"/>
      <c r="B34" s="1107" t="s">
        <v>835</v>
      </c>
      <c r="C34" s="1108">
        <v>-5805.125</v>
      </c>
      <c r="D34" s="1108">
        <v>-63919.463999999993</v>
      </c>
      <c r="E34" s="1108">
        <v>2670.3810000000008</v>
      </c>
      <c r="F34" s="1108">
        <v>-47332.120999999999</v>
      </c>
      <c r="G34" s="1108">
        <v>132442.674</v>
      </c>
      <c r="H34" s="1109">
        <v>-42732.01</v>
      </c>
    </row>
    <row r="35" spans="1:8" s="697" customFormat="1" ht="15">
      <c r="A35" s="976"/>
      <c r="B35" s="976" t="s">
        <v>877</v>
      </c>
      <c r="C35" s="498">
        <f>C34/C33-1</f>
        <v>-7.3584382038233143E-2</v>
      </c>
      <c r="D35" s="498">
        <f>D34/D33-1</f>
        <v>-0.17432955630717917</v>
      </c>
      <c r="E35" s="498">
        <f t="shared" ref="E35:H35" si="0">E34/E33-1</f>
        <v>-1.5932487263634112</v>
      </c>
      <c r="F35" s="498">
        <f t="shared" si="0"/>
        <v>0.10144242000606352</v>
      </c>
      <c r="G35" s="498">
        <f t="shared" si="0"/>
        <v>0.34567887147901444</v>
      </c>
      <c r="H35" s="498">
        <f t="shared" si="0"/>
        <v>-0.18373000762669389</v>
      </c>
    </row>
    <row r="36" spans="1:8" s="697" customFormat="1" ht="15">
      <c r="A36" s="20" t="s">
        <v>878</v>
      </c>
      <c r="B36" s="20"/>
      <c r="C36" s="20"/>
      <c r="D36" s="20"/>
      <c r="E36" s="20"/>
      <c r="F36" s="20"/>
      <c r="G36" s="20"/>
      <c r="H36" s="496"/>
    </row>
  </sheetData>
  <mergeCells count="1">
    <mergeCell ref="A1:H1"/>
  </mergeCells>
  <hyperlinks>
    <hyperlink ref="A2" location="Sommaire!A1" display="Sommaire général" xr:uid="{6DCB4CEE-05EE-4CFC-B871-C78A47BEC7BC}"/>
  </hyperlink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A0FE00"/>
    <pageSetUpPr fitToPage="1"/>
  </sheetPr>
  <dimension ref="A1:K51"/>
  <sheetViews>
    <sheetView showGridLines="0" workbookViewId="0">
      <selection activeCell="J12" sqref="J12"/>
    </sheetView>
  </sheetViews>
  <sheetFormatPr baseColWidth="10" defaultColWidth="5.7109375" defaultRowHeight="12.75"/>
  <cols>
    <col min="1" max="1" width="19.85546875" style="119" customWidth="1"/>
    <col min="2" max="4" width="15.7109375" style="119" customWidth="1"/>
    <col min="5" max="16384" width="5.7109375" style="119"/>
  </cols>
  <sheetData>
    <row r="1" spans="1:10" s="683" customFormat="1"/>
    <row r="2" spans="1:10" s="693" customFormat="1" ht="15">
      <c r="A2" s="728" t="s">
        <v>739</v>
      </c>
    </row>
    <row r="3" spans="1:10" s="683" customFormat="1"/>
    <row r="4" spans="1:10">
      <c r="A4" s="183" t="s">
        <v>330</v>
      </c>
      <c r="B4" s="185"/>
      <c r="C4" s="185"/>
      <c r="D4" s="185" t="s">
        <v>331</v>
      </c>
    </row>
    <row r="5" spans="1:10">
      <c r="A5" s="186" t="s">
        <v>332</v>
      </c>
    </row>
    <row r="6" spans="1:10">
      <c r="A6" s="301"/>
      <c r="B6" s="109"/>
      <c r="C6" s="109"/>
      <c r="D6" s="109"/>
    </row>
    <row r="7" spans="1:10" s="116" customFormat="1">
      <c r="A7" s="189"/>
      <c r="B7" s="1112">
        <v>2023</v>
      </c>
      <c r="C7" s="1112">
        <v>2024</v>
      </c>
      <c r="D7" s="1112">
        <v>2025</v>
      </c>
      <c r="H7" s="119"/>
    </row>
    <row r="8" spans="1:10">
      <c r="A8" s="190" t="s">
        <v>630</v>
      </c>
      <c r="B8" s="1113">
        <v>107.3887</v>
      </c>
      <c r="C8" s="1113">
        <v>129.09569999999999</v>
      </c>
      <c r="D8" s="1113"/>
      <c r="E8" s="299"/>
      <c r="I8" s="192"/>
      <c r="J8" s="192"/>
    </row>
    <row r="9" spans="1:10">
      <c r="A9" s="190" t="s">
        <v>303</v>
      </c>
      <c r="B9" s="1114">
        <v>148.5247</v>
      </c>
      <c r="C9" s="1114">
        <v>143.85659999999999</v>
      </c>
      <c r="D9" s="1116">
        <v>129.80000000000001</v>
      </c>
      <c r="E9" s="299"/>
      <c r="I9" s="192"/>
      <c r="J9" s="192"/>
    </row>
    <row r="10" spans="1:10">
      <c r="A10" s="190" t="s">
        <v>502</v>
      </c>
      <c r="B10" s="1114"/>
      <c r="C10" s="1114"/>
      <c r="D10" s="1116"/>
      <c r="E10" s="299"/>
      <c r="I10" s="192"/>
      <c r="J10" s="192"/>
    </row>
    <row r="11" spans="1:10">
      <c r="A11" s="190" t="s">
        <v>314</v>
      </c>
      <c r="B11" s="1115">
        <v>175.40520000000001</v>
      </c>
      <c r="C11" s="1115">
        <v>160.73490000000001</v>
      </c>
      <c r="D11" s="1117">
        <v>152.1</v>
      </c>
      <c r="E11" s="299"/>
      <c r="I11" s="192"/>
      <c r="J11" s="192"/>
    </row>
    <row r="12" spans="1:10">
      <c r="A12" s="190" t="s">
        <v>302</v>
      </c>
      <c r="B12" s="1114">
        <v>173.15170000000001</v>
      </c>
      <c r="C12" s="1114">
        <v>170.43199999999999</v>
      </c>
      <c r="D12" s="1116">
        <v>187.4</v>
      </c>
      <c r="E12" s="299"/>
      <c r="I12" s="192"/>
      <c r="J12" s="192"/>
    </row>
    <row r="13" spans="1:10">
      <c r="A13" s="190" t="s">
        <v>335</v>
      </c>
      <c r="B13" s="1113"/>
      <c r="C13" s="1113"/>
      <c r="D13" s="1118"/>
      <c r="E13" s="299"/>
      <c r="I13" s="192"/>
      <c r="J13" s="192"/>
    </row>
    <row r="14" spans="1:10">
      <c r="A14" s="190" t="s">
        <v>305</v>
      </c>
      <c r="B14" s="1114">
        <v>310.85899999999998</v>
      </c>
      <c r="C14" s="1114">
        <v>311.9366</v>
      </c>
      <c r="D14" s="1116">
        <v>324.8</v>
      </c>
      <c r="E14" s="299"/>
      <c r="I14" s="192"/>
      <c r="J14" s="192"/>
    </row>
    <row r="15" spans="1:10">
      <c r="A15" s="190" t="s">
        <v>334</v>
      </c>
      <c r="B15" s="1113">
        <v>337.18599999999998</v>
      </c>
      <c r="C15" s="1113">
        <v>362.88749999999999</v>
      </c>
      <c r="D15" s="1118">
        <v>359.6</v>
      </c>
      <c r="E15" s="299"/>
      <c r="I15" s="192"/>
      <c r="J15" s="192"/>
    </row>
    <row r="16" spans="1:10">
      <c r="A16" s="190" t="s">
        <v>313</v>
      </c>
      <c r="B16" s="1114">
        <v>452.46100000000001</v>
      </c>
      <c r="C16" s="1114">
        <v>508.67529999999999</v>
      </c>
      <c r="D16" s="1116">
        <v>504.3</v>
      </c>
      <c r="E16" s="299"/>
      <c r="I16" s="192"/>
      <c r="J16" s="192"/>
    </row>
    <row r="17" spans="1:11">
      <c r="A17" s="297"/>
      <c r="B17" s="302"/>
      <c r="C17" s="302"/>
      <c r="D17" s="302"/>
      <c r="E17" s="299"/>
      <c r="I17" s="192"/>
      <c r="J17" s="192"/>
    </row>
    <row r="18" spans="1:11">
      <c r="A18" s="297"/>
      <c r="B18" s="302"/>
      <c r="C18" s="302"/>
      <c r="D18" s="302"/>
      <c r="E18" s="299"/>
      <c r="I18" s="192"/>
      <c r="J18" s="192"/>
    </row>
    <row r="19" spans="1:11">
      <c r="A19" s="190"/>
      <c r="B19" s="194"/>
      <c r="I19" s="110"/>
      <c r="J19" s="110"/>
    </row>
    <row r="20" spans="1:11">
      <c r="A20" s="195"/>
      <c r="C20" s="196"/>
      <c r="H20" s="110"/>
      <c r="I20" s="198"/>
      <c r="J20" s="198"/>
    </row>
    <row r="21" spans="1:11">
      <c r="A21" s="188"/>
      <c r="D21" s="196"/>
      <c r="H21" s="110"/>
      <c r="I21" s="110"/>
      <c r="J21" s="110"/>
      <c r="K21" s="110"/>
    </row>
    <row r="22" spans="1:11">
      <c r="A22" s="193"/>
      <c r="C22" s="196"/>
      <c r="H22" s="110"/>
      <c r="I22" s="198"/>
      <c r="J22" s="198"/>
      <c r="K22" s="110"/>
    </row>
    <row r="23" spans="1:11">
      <c r="H23" s="110"/>
      <c r="I23" s="110"/>
      <c r="J23" s="110"/>
      <c r="K23" s="110"/>
    </row>
    <row r="24" spans="1:11">
      <c r="H24" s="110"/>
      <c r="I24" s="198"/>
      <c r="J24" s="198"/>
      <c r="K24" s="110"/>
    </row>
    <row r="25" spans="1:11">
      <c r="H25" s="110"/>
      <c r="I25" s="110"/>
      <c r="J25" s="110"/>
      <c r="K25" s="110"/>
    </row>
    <row r="26" spans="1:11">
      <c r="H26" s="110"/>
      <c r="I26" s="198"/>
      <c r="J26" s="199"/>
      <c r="K26" s="110"/>
    </row>
    <row r="27" spans="1:11">
      <c r="H27" s="110"/>
      <c r="I27" s="110"/>
      <c r="J27" s="110"/>
      <c r="K27" s="110"/>
    </row>
    <row r="28" spans="1:11">
      <c r="H28" s="110"/>
      <c r="I28" s="198"/>
      <c r="J28" s="198"/>
      <c r="K28" s="110"/>
    </row>
    <row r="49" spans="2:2" ht="20.25">
      <c r="B49" s="197"/>
    </row>
    <row r="50" spans="2:2" ht="20.25">
      <c r="B50" s="197"/>
    </row>
    <row r="51" spans="2:2" ht="20.25">
      <c r="B51" s="197"/>
    </row>
  </sheetData>
  <hyperlinks>
    <hyperlink ref="A2" location="Sommaire!A1" display="Sommaire général" xr:uid="{13652D89-E923-4820-A429-1FCE929095FA}"/>
  </hyperlinks>
  <pageMargins left="0.78740157499999996" right="0.78740157499999996" top="0.984251969" bottom="0.984251969" header="0.4921259845" footer="0.4921259845"/>
  <pageSetup paperSize="9" fitToHeight="0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A0FE00"/>
    <pageSetUpPr fitToPage="1"/>
  </sheetPr>
  <dimension ref="A1:H76"/>
  <sheetViews>
    <sheetView showGridLines="0" workbookViewId="0">
      <selection activeCell="V24" sqref="V24"/>
    </sheetView>
  </sheetViews>
  <sheetFormatPr baseColWidth="10" defaultColWidth="5.7109375" defaultRowHeight="12.75"/>
  <cols>
    <col min="1" max="1" width="19.85546875" style="109" customWidth="1"/>
    <col min="2" max="2" width="27.5703125" style="109" customWidth="1"/>
    <col min="3" max="3" width="6.28515625" style="119" bestFit="1" customWidth="1"/>
    <col min="4" max="16384" width="5.7109375" style="119"/>
  </cols>
  <sheetData>
    <row r="1" spans="1:7" s="683" customFormat="1">
      <c r="A1" s="682"/>
      <c r="B1" s="682"/>
    </row>
    <row r="2" spans="1:7" s="693" customFormat="1" ht="15">
      <c r="A2" s="728" t="s">
        <v>739</v>
      </c>
    </row>
    <row r="3" spans="1:7" s="683" customFormat="1">
      <c r="A3" s="682"/>
      <c r="B3" s="682"/>
    </row>
    <row r="4" spans="1:7">
      <c r="A4" s="293" t="s">
        <v>498</v>
      </c>
      <c r="B4" s="185"/>
    </row>
    <row r="5" spans="1:7">
      <c r="A5" s="186" t="s">
        <v>332</v>
      </c>
    </row>
    <row r="6" spans="1:7">
      <c r="A6" s="186"/>
    </row>
    <row r="7" spans="1:7" s="116" customFormat="1">
      <c r="A7" s="294"/>
      <c r="B7" s="387" t="s">
        <v>499</v>
      </c>
    </row>
    <row r="8" spans="1:7" ht="13.5">
      <c r="A8" s="1110">
        <v>43831</v>
      </c>
      <c r="B8" s="1111">
        <v>104.1</v>
      </c>
      <c r="F8" s="192"/>
      <c r="G8" s="192"/>
    </row>
    <row r="9" spans="1:7" ht="13.5">
      <c r="A9" s="1110">
        <v>43862</v>
      </c>
      <c r="B9" s="1111">
        <v>102.9</v>
      </c>
      <c r="F9" s="192"/>
      <c r="G9" s="192"/>
    </row>
    <row r="10" spans="1:7" ht="13.5">
      <c r="A10" s="1110">
        <v>43891</v>
      </c>
      <c r="B10" s="1111">
        <v>100.4</v>
      </c>
      <c r="F10" s="192"/>
      <c r="G10" s="192"/>
    </row>
    <row r="11" spans="1:7" ht="13.5">
      <c r="A11" s="1110">
        <v>43922</v>
      </c>
      <c r="B11" s="1111">
        <v>98.8</v>
      </c>
      <c r="F11" s="192"/>
      <c r="G11" s="192"/>
    </row>
    <row r="12" spans="1:7" ht="13.5">
      <c r="A12" s="1110">
        <v>43952</v>
      </c>
      <c r="B12" s="1111">
        <v>98.7</v>
      </c>
      <c r="F12" s="192"/>
      <c r="G12" s="192"/>
    </row>
    <row r="13" spans="1:7" ht="13.5">
      <c r="A13" s="1110">
        <v>43983</v>
      </c>
      <c r="B13" s="1111">
        <v>99.4</v>
      </c>
      <c r="F13" s="192"/>
      <c r="G13" s="192"/>
    </row>
    <row r="14" spans="1:7" ht="13.5">
      <c r="A14" s="1110">
        <v>44013</v>
      </c>
      <c r="B14" s="1111">
        <v>99.5</v>
      </c>
      <c r="F14" s="192"/>
      <c r="G14" s="192"/>
    </row>
    <row r="15" spans="1:7" ht="13.5">
      <c r="A15" s="1110">
        <v>44044</v>
      </c>
      <c r="B15" s="1111">
        <v>99.4</v>
      </c>
      <c r="F15" s="192"/>
      <c r="G15" s="192"/>
    </row>
    <row r="16" spans="1:7" ht="13.5">
      <c r="A16" s="1110">
        <v>44075</v>
      </c>
      <c r="B16" s="1111">
        <v>98.5</v>
      </c>
      <c r="F16" s="192"/>
      <c r="G16" s="192"/>
    </row>
    <row r="17" spans="1:8" ht="13.5">
      <c r="A17" s="1110">
        <v>44105</v>
      </c>
      <c r="B17" s="1111">
        <v>98.9</v>
      </c>
      <c r="F17" s="192"/>
      <c r="G17" s="192"/>
    </row>
    <row r="18" spans="1:8" ht="13.5">
      <c r="A18" s="1110">
        <v>44136</v>
      </c>
      <c r="B18" s="1111">
        <v>99.3</v>
      </c>
      <c r="F18" s="192"/>
      <c r="G18" s="192"/>
    </row>
    <row r="19" spans="1:8" ht="13.5">
      <c r="A19" s="1110">
        <v>44166</v>
      </c>
      <c r="B19" s="1111">
        <v>100</v>
      </c>
      <c r="F19" s="110"/>
      <c r="G19" s="110"/>
    </row>
    <row r="20" spans="1:8" ht="13.5">
      <c r="A20" s="1110">
        <v>44197</v>
      </c>
      <c r="B20" s="1111">
        <v>101.2</v>
      </c>
      <c r="E20" s="110"/>
      <c r="F20" s="198"/>
      <c r="G20" s="198"/>
    </row>
    <row r="21" spans="1:8" ht="13.5">
      <c r="A21" s="1110">
        <v>44228</v>
      </c>
      <c r="B21" s="1111">
        <v>103</v>
      </c>
      <c r="E21" s="110"/>
      <c r="F21" s="110"/>
      <c r="G21" s="110"/>
      <c r="H21" s="110"/>
    </row>
    <row r="22" spans="1:8" ht="13.5">
      <c r="A22" s="1110">
        <v>44256</v>
      </c>
      <c r="B22" s="1111">
        <v>104.1</v>
      </c>
      <c r="E22" s="110"/>
      <c r="F22" s="198"/>
      <c r="G22" s="198"/>
      <c r="H22" s="110"/>
    </row>
    <row r="23" spans="1:8" ht="13.5">
      <c r="A23" s="1110">
        <v>44287</v>
      </c>
      <c r="B23" s="1111">
        <v>103.9</v>
      </c>
      <c r="E23" s="110"/>
      <c r="F23" s="110"/>
      <c r="G23" s="110"/>
      <c r="H23" s="110"/>
    </row>
    <row r="24" spans="1:8" ht="13.5">
      <c r="A24" s="1110">
        <v>44317</v>
      </c>
      <c r="B24" s="1111">
        <v>104.7</v>
      </c>
      <c r="E24" s="110"/>
      <c r="F24" s="198"/>
      <c r="G24" s="198"/>
      <c r="H24" s="110"/>
    </row>
    <row r="25" spans="1:8" ht="13.5">
      <c r="A25" s="1110">
        <v>44348</v>
      </c>
      <c r="B25" s="1111">
        <v>105.6</v>
      </c>
      <c r="E25" s="110"/>
      <c r="F25" s="110"/>
      <c r="G25" s="110"/>
      <c r="H25" s="110"/>
    </row>
    <row r="26" spans="1:8" ht="13.5">
      <c r="A26" s="1110">
        <v>44378</v>
      </c>
      <c r="B26" s="1111">
        <v>106.7</v>
      </c>
      <c r="E26" s="110"/>
      <c r="F26" s="198"/>
    </row>
    <row r="27" spans="1:8" ht="13.5">
      <c r="A27" s="1110">
        <v>44409</v>
      </c>
      <c r="B27" s="1111">
        <v>107</v>
      </c>
      <c r="E27" s="110"/>
      <c r="F27" s="110"/>
    </row>
    <row r="28" spans="1:8" ht="13.5">
      <c r="A28" s="1110">
        <v>44440</v>
      </c>
      <c r="B28" s="1111">
        <v>108.8</v>
      </c>
      <c r="E28" s="110"/>
      <c r="F28" s="198"/>
    </row>
    <row r="29" spans="1:8" ht="13.5">
      <c r="A29" s="1110">
        <v>44470</v>
      </c>
      <c r="B29" s="1111">
        <v>114</v>
      </c>
    </row>
    <row r="30" spans="1:8" ht="13.5">
      <c r="A30" s="1110">
        <v>44501</v>
      </c>
      <c r="B30" s="1111">
        <v>115.5</v>
      </c>
    </row>
    <row r="31" spans="1:8" ht="13.5">
      <c r="A31" s="1110">
        <v>44531</v>
      </c>
      <c r="B31" s="1111">
        <v>115.9</v>
      </c>
    </row>
    <row r="32" spans="1:8" ht="13.5">
      <c r="A32" s="1110">
        <v>44562</v>
      </c>
      <c r="B32" s="1111">
        <v>119</v>
      </c>
    </row>
    <row r="33" spans="1:2" ht="13.5">
      <c r="A33" s="1110">
        <v>44593</v>
      </c>
      <c r="B33" s="1111">
        <v>121.4</v>
      </c>
    </row>
    <row r="34" spans="1:2" ht="13.5">
      <c r="A34" s="1110">
        <v>44621</v>
      </c>
      <c r="B34" s="1111">
        <v>133.1</v>
      </c>
    </row>
    <row r="35" spans="1:2" ht="13.5">
      <c r="A35" s="1110">
        <v>44652</v>
      </c>
      <c r="B35" s="1111">
        <v>129.5</v>
      </c>
    </row>
    <row r="36" spans="1:2" ht="13.5">
      <c r="A36" s="1110">
        <v>44682</v>
      </c>
      <c r="B36" s="1111">
        <v>129.9</v>
      </c>
    </row>
    <row r="37" spans="1:2" ht="13.5">
      <c r="A37" s="1110">
        <v>44713</v>
      </c>
      <c r="B37" s="1111">
        <v>134.6</v>
      </c>
    </row>
    <row r="38" spans="1:2" ht="13.5">
      <c r="A38" s="1110">
        <v>44743</v>
      </c>
      <c r="B38" s="1111">
        <v>132</v>
      </c>
    </row>
    <row r="39" spans="1:2" ht="13.5">
      <c r="A39" s="1110">
        <v>44774</v>
      </c>
      <c r="B39" s="1111">
        <v>131.19999999999999</v>
      </c>
    </row>
    <row r="40" spans="1:2" ht="13.5">
      <c r="A40" s="1110">
        <v>44805</v>
      </c>
      <c r="B40" s="1111">
        <v>130.6</v>
      </c>
    </row>
    <row r="41" spans="1:2" ht="13.5">
      <c r="A41" s="1110">
        <v>44835</v>
      </c>
      <c r="B41" s="1111">
        <v>136</v>
      </c>
    </row>
    <row r="42" spans="1:2" ht="13.5">
      <c r="A42" s="1110">
        <v>44866</v>
      </c>
      <c r="B42" s="1111">
        <v>134.19999999999999</v>
      </c>
    </row>
    <row r="43" spans="1:2" ht="13.5">
      <c r="A43" s="1110">
        <v>44896</v>
      </c>
      <c r="B43" s="1111">
        <v>131.30000000000001</v>
      </c>
    </row>
    <row r="44" spans="1:2" ht="13.5">
      <c r="A44" s="1110">
        <v>44927</v>
      </c>
      <c r="B44" s="1111">
        <v>133</v>
      </c>
    </row>
    <row r="45" spans="1:2" ht="13.5">
      <c r="A45" s="1110">
        <v>44958</v>
      </c>
      <c r="B45" s="1111">
        <v>130.80000000000001</v>
      </c>
    </row>
    <row r="46" spans="1:2" ht="13.5">
      <c r="A46" s="1110">
        <v>44986</v>
      </c>
      <c r="B46" s="1111">
        <v>129.6</v>
      </c>
    </row>
    <row r="47" spans="1:2" ht="13.5">
      <c r="A47" s="1110">
        <v>45017</v>
      </c>
      <c r="B47" s="1111">
        <v>127.5</v>
      </c>
    </row>
    <row r="48" spans="1:2" ht="13.5">
      <c r="A48" s="1110">
        <v>45047</v>
      </c>
      <c r="B48" s="1111">
        <v>125.1</v>
      </c>
    </row>
    <row r="49" spans="1:2" ht="13.5">
      <c r="A49" s="1110">
        <v>45078</v>
      </c>
      <c r="B49" s="1111">
        <v>124.2</v>
      </c>
    </row>
    <row r="50" spans="1:2" ht="13.5">
      <c r="A50" s="1110">
        <v>45108</v>
      </c>
      <c r="B50" s="1111">
        <v>124</v>
      </c>
    </row>
    <row r="51" spans="1:2" ht="13.5">
      <c r="A51" s="1110">
        <v>45139</v>
      </c>
      <c r="B51" s="1111">
        <v>127.5</v>
      </c>
    </row>
    <row r="52" spans="1:2" ht="13.5">
      <c r="A52" s="1110">
        <v>45170</v>
      </c>
      <c r="B52" s="1111">
        <v>128.9</v>
      </c>
    </row>
    <row r="53" spans="1:2" ht="13.5">
      <c r="A53" s="1110">
        <v>45200</v>
      </c>
      <c r="B53" s="20">
        <v>128.30000000000001</v>
      </c>
    </row>
    <row r="54" spans="1:2" ht="13.5">
      <c r="A54" s="1110">
        <v>45231</v>
      </c>
      <c r="B54" s="20">
        <v>126.7</v>
      </c>
    </row>
    <row r="55" spans="1:2" ht="13.5">
      <c r="A55" s="1110">
        <v>45261</v>
      </c>
      <c r="B55" s="20">
        <v>124.7</v>
      </c>
    </row>
    <row r="56" spans="1:2" ht="13.5">
      <c r="A56" s="1110">
        <v>45292</v>
      </c>
      <c r="B56" s="20">
        <v>124.8</v>
      </c>
    </row>
    <row r="57" spans="1:2" ht="13.5">
      <c r="A57" s="1110">
        <v>45323</v>
      </c>
      <c r="B57" s="20">
        <v>126.7</v>
      </c>
    </row>
    <row r="58" spans="1:2" ht="13.5">
      <c r="A58" s="1110">
        <v>45352</v>
      </c>
      <c r="B58" s="20">
        <v>126.5</v>
      </c>
    </row>
    <row r="59" spans="1:2" ht="13.5">
      <c r="A59" s="1110">
        <v>45383</v>
      </c>
      <c r="B59" s="20">
        <v>126.4</v>
      </c>
    </row>
    <row r="60" spans="1:2" ht="13.5">
      <c r="A60" s="1110">
        <v>45413</v>
      </c>
      <c r="B60" s="20">
        <v>124.9</v>
      </c>
    </row>
    <row r="61" spans="1:2" ht="13.5">
      <c r="A61" s="1110">
        <v>45444</v>
      </c>
      <c r="B61" s="20">
        <v>124.8</v>
      </c>
    </row>
    <row r="62" spans="1:2" ht="13.5">
      <c r="A62" s="1110">
        <v>45474</v>
      </c>
      <c r="B62" s="20">
        <v>124.4</v>
      </c>
    </row>
    <row r="63" spans="1:2" ht="13.5">
      <c r="A63" s="1110">
        <v>45505</v>
      </c>
      <c r="B63" s="20">
        <v>122.9</v>
      </c>
    </row>
    <row r="64" spans="1:2" ht="13.5">
      <c r="A64" s="1110">
        <v>45536</v>
      </c>
      <c r="B64" s="20">
        <v>122.1</v>
      </c>
    </row>
    <row r="65" spans="1:3" ht="13.5">
      <c r="A65" s="1110">
        <v>45566</v>
      </c>
      <c r="B65" s="20">
        <v>122.8</v>
      </c>
    </row>
    <row r="66" spans="1:3" ht="13.5">
      <c r="A66" s="1110">
        <v>45597</v>
      </c>
      <c r="B66" s="20">
        <v>123.1</v>
      </c>
    </row>
    <row r="67" spans="1:3" ht="13.5">
      <c r="A67" s="1110">
        <v>45627</v>
      </c>
      <c r="B67" s="20">
        <v>123.2</v>
      </c>
    </row>
    <row r="68" spans="1:3" ht="13.5">
      <c r="A68" s="1110">
        <v>45658</v>
      </c>
      <c r="B68" s="20">
        <v>125</v>
      </c>
      <c r="C68" s="295"/>
    </row>
    <row r="69" spans="1:3" ht="13.5">
      <c r="A69" s="1110">
        <v>45689</v>
      </c>
      <c r="B69" s="20">
        <v>124.6</v>
      </c>
      <c r="C69" s="295"/>
    </row>
    <row r="70" spans="1:3" ht="13.5">
      <c r="A70" s="1110">
        <v>45717</v>
      </c>
      <c r="B70" s="20">
        <v>123.3</v>
      </c>
      <c r="C70" s="295"/>
    </row>
    <row r="71" spans="1:3" ht="13.5">
      <c r="A71" s="1110">
        <v>45748</v>
      </c>
      <c r="B71" s="20">
        <v>122.1</v>
      </c>
      <c r="C71" s="295"/>
    </row>
    <row r="72" spans="1:3" ht="13.5">
      <c r="A72" s="1110">
        <v>45778</v>
      </c>
      <c r="B72" s="20">
        <v>121.4</v>
      </c>
      <c r="C72" s="295"/>
    </row>
    <row r="73" spans="1:3" ht="13.5">
      <c r="A73" s="1110">
        <v>45809</v>
      </c>
      <c r="B73" s="20">
        <v>122.6</v>
      </c>
      <c r="C73" s="295"/>
    </row>
    <row r="74" spans="1:3" ht="13.5">
      <c r="A74" s="1110">
        <v>45839</v>
      </c>
      <c r="B74" s="20">
        <v>123.3</v>
      </c>
      <c r="C74" s="295"/>
    </row>
    <row r="75" spans="1:3" ht="13.5">
      <c r="A75" s="1110">
        <v>45870</v>
      </c>
      <c r="B75" s="20">
        <v>122.4</v>
      </c>
      <c r="C75" s="295"/>
    </row>
    <row r="76" spans="1:3" ht="13.5">
      <c r="A76" s="1110">
        <v>45901</v>
      </c>
      <c r="B76" s="20">
        <v>122.9</v>
      </c>
      <c r="C76" s="295"/>
    </row>
  </sheetData>
  <hyperlinks>
    <hyperlink ref="A2" location="Sommaire!A1" display="Sommaire général" xr:uid="{123F52D3-CBC4-4F67-AF11-5710D00AAEDC}"/>
  </hyperlinks>
  <pageMargins left="0.78740157499999996" right="0.78740157499999996" top="0.984251969" bottom="0.984251969" header="0.4921259845" footer="0.4921259845"/>
  <pageSetup paperSize="9" scale="91" fitToHeight="0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A0FE00"/>
  </sheetPr>
  <dimension ref="A1:J42"/>
  <sheetViews>
    <sheetView workbookViewId="0">
      <selection activeCell="E35" sqref="E35"/>
    </sheetView>
  </sheetViews>
  <sheetFormatPr baseColWidth="10" defaultRowHeight="12.75"/>
  <cols>
    <col min="1" max="1" width="26.42578125" style="99" customWidth="1"/>
    <col min="2" max="16384" width="11.42578125" style="99"/>
  </cols>
  <sheetData>
    <row r="1" spans="1:10" s="693" customFormat="1"/>
    <row r="2" spans="1:10" s="693" customFormat="1" ht="15">
      <c r="A2" s="728" t="s">
        <v>739</v>
      </c>
    </row>
    <row r="3" spans="1:10" s="693" customFormat="1"/>
    <row r="4" spans="1:10" ht="15">
      <c r="A4" s="182" t="s">
        <v>879</v>
      </c>
    </row>
    <row r="5" spans="1:10" ht="14.25">
      <c r="A5" s="363" t="s">
        <v>628</v>
      </c>
    </row>
    <row r="6" spans="1:10" ht="15">
      <c r="A6" s="182"/>
      <c r="C6" s="313" t="s">
        <v>7</v>
      </c>
      <c r="E6" s="106"/>
      <c r="F6" s="106"/>
      <c r="G6" s="106"/>
      <c r="H6" s="106"/>
    </row>
    <row r="7" spans="1:10">
      <c r="B7" s="489">
        <v>2024</v>
      </c>
      <c r="C7" s="489">
        <v>2025</v>
      </c>
      <c r="D7" s="102"/>
      <c r="E7" s="106"/>
      <c r="F7" s="114"/>
      <c r="G7" s="114"/>
      <c r="H7" s="114"/>
      <c r="J7" s="102"/>
    </row>
    <row r="8" spans="1:10">
      <c r="A8" s="115" t="s">
        <v>324</v>
      </c>
      <c r="B8" s="487">
        <v>-286.8389949999999</v>
      </c>
      <c r="C8" s="487">
        <v>-317.54415000000006</v>
      </c>
      <c r="D8" s="102"/>
      <c r="E8" s="106"/>
      <c r="F8" s="364"/>
      <c r="G8" s="114"/>
      <c r="H8" s="114"/>
      <c r="J8" s="102"/>
    </row>
    <row r="9" spans="1:10">
      <c r="A9" s="115" t="s">
        <v>322</v>
      </c>
      <c r="B9" s="487">
        <v>-96.040438999999978</v>
      </c>
      <c r="C9" s="487">
        <v>-101.05056299999998</v>
      </c>
      <c r="E9" s="106"/>
      <c r="F9" s="364"/>
      <c r="G9" s="106"/>
      <c r="H9" s="106"/>
    </row>
    <row r="10" spans="1:10">
      <c r="A10" s="115" t="s">
        <v>325</v>
      </c>
      <c r="B10" s="487">
        <v>-99.287053</v>
      </c>
      <c r="C10" s="487">
        <v>-94.963041000000004</v>
      </c>
      <c r="D10" s="115"/>
      <c r="E10" s="292"/>
      <c r="F10" s="292"/>
      <c r="G10" s="115"/>
      <c r="H10" s="115"/>
      <c r="J10" s="115"/>
    </row>
    <row r="11" spans="1:10">
      <c r="A11" s="103" t="s">
        <v>629</v>
      </c>
      <c r="B11" s="487">
        <v>-71.16930099999999</v>
      </c>
      <c r="C11" s="487">
        <v>-76.334532999999993</v>
      </c>
      <c r="E11" s="292"/>
      <c r="F11" s="292"/>
    </row>
    <row r="12" spans="1:10">
      <c r="A12" s="115" t="s">
        <v>323</v>
      </c>
      <c r="B12" s="487">
        <v>-47.731411999999992</v>
      </c>
      <c r="C12" s="487">
        <v>-56.802730000000011</v>
      </c>
      <c r="E12" s="292"/>
      <c r="F12" s="292"/>
    </row>
    <row r="13" spans="1:10">
      <c r="A13" s="115" t="s">
        <v>326</v>
      </c>
      <c r="B13" s="487">
        <v>-42.547213000000006</v>
      </c>
      <c r="C13" s="487">
        <v>-41.536904000000007</v>
      </c>
      <c r="E13" s="292"/>
      <c r="F13" s="292"/>
    </row>
    <row r="14" spans="1:10">
      <c r="A14" s="115" t="s">
        <v>497</v>
      </c>
      <c r="B14" s="487">
        <v>-21.572555000000001</v>
      </c>
      <c r="C14" s="487">
        <v>-21.665479999999992</v>
      </c>
      <c r="E14" s="292"/>
      <c r="F14" s="292"/>
    </row>
    <row r="15" spans="1:10">
      <c r="A15" s="103" t="s">
        <v>329</v>
      </c>
      <c r="B15" s="487">
        <v>-5.1993729999999996</v>
      </c>
      <c r="C15" s="487">
        <v>-13.100202999999995</v>
      </c>
      <c r="E15" s="292"/>
      <c r="F15" s="292"/>
    </row>
    <row r="16" spans="1:10">
      <c r="A16" s="103" t="s">
        <v>328</v>
      </c>
      <c r="B16" s="487">
        <v>11.529993000000003</v>
      </c>
      <c r="C16" s="487">
        <v>0.58504099999999748</v>
      </c>
      <c r="E16" s="292"/>
      <c r="F16" s="292"/>
    </row>
    <row r="17" spans="1:6">
      <c r="A17" s="102" t="s">
        <v>327</v>
      </c>
      <c r="B17" s="487">
        <v>9.3592020000000016</v>
      </c>
      <c r="C17" s="487">
        <v>7.6203270000000014</v>
      </c>
      <c r="E17" s="292"/>
      <c r="F17" s="292"/>
    </row>
    <row r="31" spans="1:6">
      <c r="E31" s="365" t="s">
        <v>311</v>
      </c>
    </row>
    <row r="42" spans="3:3">
      <c r="C42" s="365"/>
    </row>
  </sheetData>
  <hyperlinks>
    <hyperlink ref="A2" location="Sommaire!A1" display="Sommaire général" xr:uid="{66CBA627-2AAB-46C9-853B-AD039E443CFD}"/>
  </hyperlink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A0FE00"/>
  </sheetPr>
  <dimension ref="A2:Q35"/>
  <sheetViews>
    <sheetView zoomScaleNormal="100" workbookViewId="0">
      <selection activeCell="O22" sqref="O22"/>
    </sheetView>
  </sheetViews>
  <sheetFormatPr baseColWidth="10" defaultColWidth="5.7109375" defaultRowHeight="12.75"/>
  <cols>
    <col min="1" max="1" width="17.140625" style="113" customWidth="1"/>
    <col min="2" max="2" width="14.5703125" style="112" customWidth="1"/>
    <col min="3" max="3" width="9.5703125" style="112" customWidth="1"/>
    <col min="4" max="4" width="5.85546875" style="112" bestFit="1" customWidth="1"/>
    <col min="5" max="13" width="6.7109375" style="112" customWidth="1"/>
    <col min="14" max="14" width="5.7109375" style="112" customWidth="1"/>
    <col min="15" max="15" width="17.28515625" style="112" customWidth="1"/>
    <col min="16" max="16384" width="5.7109375" style="113"/>
  </cols>
  <sheetData>
    <row r="2" spans="1:17" s="693" customFormat="1" ht="15">
      <c r="A2" s="728" t="s">
        <v>739</v>
      </c>
    </row>
    <row r="4" spans="1:17">
      <c r="A4" s="168" t="s">
        <v>665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70"/>
      <c r="N4" s="171" t="s">
        <v>316</v>
      </c>
    </row>
    <row r="5" spans="1:17" s="112" customFormat="1" ht="11.25">
      <c r="A5" s="172"/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2"/>
      <c r="N5" s="174" t="s">
        <v>664</v>
      </c>
    </row>
    <row r="6" spans="1:17" s="112" customFormat="1" ht="11.25">
      <c r="A6" s="175"/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2"/>
      <c r="N6" s="173"/>
      <c r="O6" s="174"/>
    </row>
    <row r="7" spans="1:17" s="176" customFormat="1" ht="11.25">
      <c r="A7" s="385" t="s">
        <v>317</v>
      </c>
      <c r="B7" s="385"/>
      <c r="C7" s="386" t="s">
        <v>147</v>
      </c>
      <c r="D7" s="386" t="s">
        <v>139</v>
      </c>
      <c r="E7" s="386" t="s">
        <v>140</v>
      </c>
      <c r="F7" s="386" t="s">
        <v>141</v>
      </c>
      <c r="G7" s="386" t="s">
        <v>142</v>
      </c>
      <c r="H7" s="386" t="s">
        <v>143</v>
      </c>
      <c r="I7" s="386" t="s">
        <v>144</v>
      </c>
      <c r="J7" s="386" t="s">
        <v>145</v>
      </c>
      <c r="K7" s="386" t="s">
        <v>318</v>
      </c>
      <c r="L7" s="386" t="s">
        <v>151</v>
      </c>
      <c r="M7" s="386" t="s">
        <v>319</v>
      </c>
      <c r="N7" s="386" t="s">
        <v>320</v>
      </c>
    </row>
    <row r="8" spans="1:17" s="112" customFormat="1" ht="11.25">
      <c r="A8" s="177" t="s">
        <v>321</v>
      </c>
      <c r="B8" s="178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</row>
    <row r="9" spans="1:17" s="112" customFormat="1" ht="11.25">
      <c r="A9" s="177"/>
      <c r="B9" s="486">
        <v>2025</v>
      </c>
      <c r="C9" s="499">
        <v>134.15139979716099</v>
      </c>
      <c r="D9" s="499">
        <v>129.39902273162701</v>
      </c>
      <c r="E9" s="499">
        <v>134.50147057786501</v>
      </c>
      <c r="F9" s="499">
        <v>126.673392787285</v>
      </c>
      <c r="G9" s="499">
        <v>107.312795259252</v>
      </c>
      <c r="H9" s="499">
        <v>109.898274696941</v>
      </c>
      <c r="I9" s="499">
        <v>110.54224980196</v>
      </c>
      <c r="J9" s="499">
        <v>119.538252527688</v>
      </c>
      <c r="K9" s="499">
        <v>114.96514922807501</v>
      </c>
      <c r="L9" s="488">
        <v>113.241666140725</v>
      </c>
      <c r="M9" s="488"/>
      <c r="N9" s="488"/>
    </row>
    <row r="10" spans="1:17" s="112" customFormat="1" ht="11.25">
      <c r="A10" s="177"/>
      <c r="B10" s="486">
        <v>2024</v>
      </c>
      <c r="C10" s="488">
        <v>148.98706090975799</v>
      </c>
      <c r="D10" s="488">
        <v>131.92859318055699</v>
      </c>
      <c r="E10" s="488">
        <v>135.07678548952401</v>
      </c>
      <c r="F10" s="488">
        <v>125.652358020074</v>
      </c>
      <c r="G10" s="488">
        <v>120.773133537099</v>
      </c>
      <c r="H10" s="488">
        <v>111.552760757282</v>
      </c>
      <c r="I10" s="488">
        <v>107.995067547236</v>
      </c>
      <c r="J10" s="488">
        <v>112.771272357328</v>
      </c>
      <c r="K10" s="488">
        <v>125.174203368397</v>
      </c>
      <c r="L10" s="488">
        <v>136.20787779516601</v>
      </c>
      <c r="M10" s="488">
        <v>130.72131824961201</v>
      </c>
      <c r="N10" s="488">
        <v>122.98915267515</v>
      </c>
      <c r="O10" s="176"/>
    </row>
    <row r="11" spans="1:17" s="112" customFormat="1" ht="11.25">
      <c r="A11" s="177"/>
      <c r="B11" s="486" t="s">
        <v>880</v>
      </c>
      <c r="C11" s="500">
        <v>114.45022120470749</v>
      </c>
      <c r="D11" s="500">
        <v>115.16733361306009</v>
      </c>
      <c r="E11" s="500">
        <v>125.60641731517339</v>
      </c>
      <c r="F11" s="500">
        <v>124.7745749974162</v>
      </c>
      <c r="G11" s="500">
        <v>106.4421754165819</v>
      </c>
      <c r="H11" s="500">
        <v>104.07778944002511</v>
      </c>
      <c r="I11" s="500">
        <v>100.74590098163067</v>
      </c>
      <c r="J11" s="500">
        <v>105.08924136931823</v>
      </c>
      <c r="K11" s="500">
        <v>112.90721241769911</v>
      </c>
      <c r="L11" s="500">
        <v>117.54503467403541</v>
      </c>
      <c r="M11" s="500">
        <v>115.51037987930358</v>
      </c>
      <c r="N11" s="500">
        <v>111.81896501912907</v>
      </c>
    </row>
    <row r="12" spans="1:17" ht="20.25">
      <c r="Q12" s="180"/>
    </row>
    <row r="15" spans="1:17" ht="14.25">
      <c r="Q15" s="181"/>
    </row>
    <row r="35" spans="3:3">
      <c r="C35" s="112" t="s">
        <v>496</v>
      </c>
    </row>
  </sheetData>
  <hyperlinks>
    <hyperlink ref="A2" location="Sommaire!A1" display="Sommaire général" xr:uid="{4DDF558F-6EEE-41F8-837B-1695FD3BA615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A0FE00"/>
  </sheetPr>
  <dimension ref="A2:J26"/>
  <sheetViews>
    <sheetView workbookViewId="0">
      <selection activeCell="B25" sqref="B25"/>
    </sheetView>
  </sheetViews>
  <sheetFormatPr baseColWidth="10" defaultColWidth="11.5703125" defaultRowHeight="12.75"/>
  <cols>
    <col min="1" max="1" width="15.5703125" style="167" customWidth="1"/>
    <col min="2" max="2" width="17" style="167" customWidth="1"/>
    <col min="3" max="3" width="14.7109375" style="167" customWidth="1"/>
    <col min="4" max="4" width="14.140625" style="167" customWidth="1"/>
    <col min="5" max="5" width="14.7109375" style="167" customWidth="1"/>
    <col min="6" max="6" width="14.140625" style="167" customWidth="1"/>
    <col min="7" max="7" width="14.7109375" style="167" customWidth="1"/>
    <col min="8" max="8" width="14.140625" style="167" customWidth="1"/>
    <col min="9" max="9" width="5.42578125" style="167" customWidth="1"/>
    <col min="10" max="16384" width="11.5703125" style="167"/>
  </cols>
  <sheetData>
    <row r="2" spans="1:10" s="693" customFormat="1" ht="15">
      <c r="A2" s="728" t="s">
        <v>739</v>
      </c>
    </row>
    <row r="3" spans="1:10">
      <c r="A3" s="506"/>
      <c r="B3" s="506"/>
      <c r="C3" s="506"/>
      <c r="D3" s="506"/>
      <c r="E3" s="506"/>
      <c r="F3" s="506"/>
      <c r="G3" s="506"/>
      <c r="H3" s="506"/>
      <c r="I3" s="502"/>
      <c r="J3" s="502"/>
    </row>
    <row r="4" spans="1:10">
      <c r="A4" s="507" t="s">
        <v>616</v>
      </c>
      <c r="B4" s="508"/>
      <c r="C4" s="508"/>
      <c r="D4" s="509"/>
      <c r="E4" s="508"/>
      <c r="F4" s="509"/>
      <c r="G4" s="508"/>
      <c r="H4" s="509"/>
      <c r="I4" s="502"/>
      <c r="J4" s="502"/>
    </row>
    <row r="5" spans="1:10">
      <c r="A5" s="506"/>
      <c r="B5" s="506"/>
      <c r="C5" s="506"/>
      <c r="D5" s="509"/>
      <c r="E5" s="506"/>
      <c r="F5" s="509"/>
      <c r="G5" s="506"/>
      <c r="H5" s="509"/>
      <c r="I5" s="502"/>
      <c r="J5" s="502"/>
    </row>
    <row r="6" spans="1:10">
      <c r="A6" s="510"/>
      <c r="B6" s="511"/>
      <c r="C6" s="739" t="s">
        <v>617</v>
      </c>
      <c r="D6" s="739"/>
      <c r="E6" s="739" t="s">
        <v>618</v>
      </c>
      <c r="F6" s="739"/>
      <c r="G6" s="740" t="s">
        <v>619</v>
      </c>
      <c r="H6" s="741"/>
      <c r="I6" s="502"/>
      <c r="J6" s="502"/>
    </row>
    <row r="7" spans="1:10" ht="45">
      <c r="A7" s="512"/>
      <c r="B7" s="513" t="s">
        <v>312</v>
      </c>
      <c r="C7" s="514" t="s">
        <v>620</v>
      </c>
      <c r="D7" s="515" t="s">
        <v>621</v>
      </c>
      <c r="E7" s="514" t="s">
        <v>620</v>
      </c>
      <c r="F7" s="515" t="s">
        <v>621</v>
      </c>
      <c r="G7" s="514" t="s">
        <v>620</v>
      </c>
      <c r="H7" s="516" t="s">
        <v>621</v>
      </c>
      <c r="I7" s="502"/>
      <c r="J7" s="502"/>
    </row>
    <row r="8" spans="1:10">
      <c r="A8" s="517" t="s">
        <v>622</v>
      </c>
      <c r="B8" s="1122" t="s">
        <v>881</v>
      </c>
      <c r="C8" s="1123">
        <v>-3.0170811325697544</v>
      </c>
      <c r="D8" s="1124">
        <v>9.7923965473731833</v>
      </c>
      <c r="E8" s="1123">
        <v>10.1</v>
      </c>
      <c r="F8" s="1124">
        <v>5.8</v>
      </c>
      <c r="G8" s="1123">
        <v>4.3</v>
      </c>
      <c r="H8" s="1125">
        <v>4.5999999999999996</v>
      </c>
      <c r="I8" s="1120"/>
      <c r="J8" s="503"/>
    </row>
    <row r="9" spans="1:10">
      <c r="A9" s="517" t="s">
        <v>303</v>
      </c>
      <c r="B9" s="1126" t="s">
        <v>881</v>
      </c>
      <c r="C9" s="1127">
        <v>-8.0284117208222145</v>
      </c>
      <c r="D9" s="1128">
        <v>-0.79575679222688711</v>
      </c>
      <c r="E9" s="1127">
        <v>-9.4</v>
      </c>
      <c r="F9" s="1128">
        <v>-21.2</v>
      </c>
      <c r="G9" s="1127">
        <v>2.2000000000000002</v>
      </c>
      <c r="H9" s="1129">
        <v>1.7</v>
      </c>
      <c r="I9" s="1120"/>
      <c r="J9" s="503"/>
    </row>
    <row r="10" spans="1:10">
      <c r="A10" s="517" t="s">
        <v>731</v>
      </c>
      <c r="B10" s="1126" t="s">
        <v>881</v>
      </c>
      <c r="C10" s="1127">
        <v>3.9164179815440514</v>
      </c>
      <c r="D10" s="1128">
        <v>6.0186013973263286</v>
      </c>
      <c r="E10" s="1127">
        <v>0.5</v>
      </c>
      <c r="F10" s="1128">
        <v>0.9</v>
      </c>
      <c r="G10" s="1127">
        <v>-0.8</v>
      </c>
      <c r="H10" s="1129">
        <v>2.2000000000000002</v>
      </c>
      <c r="I10" s="1120"/>
      <c r="J10" s="503"/>
    </row>
    <row r="11" spans="1:10">
      <c r="A11" s="517" t="s">
        <v>305</v>
      </c>
      <c r="B11" s="1126" t="s">
        <v>882</v>
      </c>
      <c r="C11" s="1127">
        <v>-3.969751197654714</v>
      </c>
      <c r="D11" s="1128">
        <v>-8.3506507891085153</v>
      </c>
      <c r="E11" s="1127">
        <v>4.2</v>
      </c>
      <c r="F11" s="1128">
        <v>11.3</v>
      </c>
      <c r="G11" s="1127">
        <v>2.1</v>
      </c>
      <c r="H11" s="1129">
        <v>4.5</v>
      </c>
      <c r="I11" s="1120"/>
      <c r="J11" s="503"/>
    </row>
    <row r="12" spans="1:10">
      <c r="A12" s="517" t="s">
        <v>623</v>
      </c>
      <c r="B12" s="1126" t="s">
        <v>883</v>
      </c>
      <c r="C12" s="1127">
        <v>-8.8672468644457876</v>
      </c>
      <c r="D12" s="1128">
        <v>4.4002133494528861</v>
      </c>
      <c r="E12" s="1128">
        <v>2.2000000000000002</v>
      </c>
      <c r="F12" s="1128"/>
      <c r="G12" s="1128">
        <v>0.9</v>
      </c>
      <c r="H12" s="1129"/>
      <c r="I12" s="1120"/>
      <c r="J12" s="503"/>
    </row>
    <row r="13" spans="1:10">
      <c r="A13" s="517" t="s">
        <v>624</v>
      </c>
      <c r="B13" s="1126" t="s">
        <v>883</v>
      </c>
      <c r="C13" s="1127">
        <v>-17.953650704489775</v>
      </c>
      <c r="D13" s="1128">
        <v>-1.2286782765930315</v>
      </c>
      <c r="E13" s="1128">
        <v>2.2000000000000002</v>
      </c>
      <c r="F13" s="1128">
        <v>7</v>
      </c>
      <c r="G13" s="1128">
        <v>0.2</v>
      </c>
      <c r="H13" s="1129">
        <v>0.9</v>
      </c>
      <c r="I13" s="1120"/>
      <c r="J13" s="503"/>
    </row>
    <row r="14" spans="1:10">
      <c r="A14" s="517" t="s">
        <v>626</v>
      </c>
      <c r="B14" s="1126" t="s">
        <v>883</v>
      </c>
      <c r="C14" s="1127">
        <v>-18.480958157619931</v>
      </c>
      <c r="D14" s="1128">
        <v>-1.123771127697093</v>
      </c>
      <c r="E14" s="1127">
        <v>-7.3</v>
      </c>
      <c r="F14" s="1128">
        <v>-8.3000000000000007</v>
      </c>
      <c r="G14" s="1127">
        <v>0</v>
      </c>
      <c r="H14" s="1129">
        <v>-1.1000000000000001</v>
      </c>
      <c r="I14" s="1120"/>
      <c r="J14" s="503"/>
    </row>
    <row r="15" spans="1:10">
      <c r="A15" s="517" t="s">
        <v>625</v>
      </c>
      <c r="B15" s="1126" t="s">
        <v>884</v>
      </c>
      <c r="C15" s="1127">
        <v>-16.763435917422211</v>
      </c>
      <c r="D15" s="1128">
        <v>-2.1948059316422852</v>
      </c>
      <c r="E15" s="1128"/>
      <c r="F15" s="1128"/>
      <c r="G15" s="1128"/>
      <c r="H15" s="1129"/>
      <c r="I15" s="1120"/>
      <c r="J15" s="503"/>
    </row>
    <row r="16" spans="1:10">
      <c r="A16" s="520" t="s">
        <v>627</v>
      </c>
      <c r="B16" s="1130" t="s">
        <v>885</v>
      </c>
      <c r="C16" s="1131">
        <v>-35.114561457023832</v>
      </c>
      <c r="D16" s="1132">
        <v>-9.3003627551785151</v>
      </c>
      <c r="E16" s="1131"/>
      <c r="F16" s="1132"/>
      <c r="G16" s="1131"/>
      <c r="H16" s="1133"/>
      <c r="I16" s="1120"/>
      <c r="J16" s="503"/>
    </row>
    <row r="17" spans="1:10">
      <c r="A17" s="521" t="s">
        <v>315</v>
      </c>
      <c r="B17" s="518"/>
      <c r="C17" s="522"/>
      <c r="D17" s="523"/>
      <c r="E17" s="524"/>
      <c r="F17" s="525"/>
      <c r="G17" s="524"/>
      <c r="H17" s="525"/>
      <c r="I17" s="505"/>
      <c r="J17" s="505"/>
    </row>
    <row r="18" spans="1:10">
      <c r="A18" s="1136" t="s">
        <v>886</v>
      </c>
      <c r="B18" s="1135"/>
      <c r="C18" s="1135"/>
      <c r="D18" s="1135"/>
      <c r="E18" s="1135"/>
      <c r="F18" s="1135"/>
      <c r="G18" s="1135"/>
      <c r="H18" s="1135"/>
      <c r="I18" s="1134"/>
      <c r="J18" s="1134"/>
    </row>
    <row r="19" spans="1:10">
      <c r="A19" s="1137" t="s">
        <v>887</v>
      </c>
      <c r="B19" s="1135"/>
      <c r="C19" s="1135"/>
      <c r="D19" s="1135"/>
      <c r="E19" s="1135"/>
      <c r="F19" s="1135"/>
      <c r="G19" s="1135"/>
      <c r="H19" s="1135"/>
      <c r="I19" s="1134"/>
      <c r="J19" s="1134"/>
    </row>
    <row r="20" spans="1:10">
      <c r="A20" s="1138" t="s">
        <v>888</v>
      </c>
      <c r="B20" s="1135"/>
      <c r="C20" s="1139"/>
      <c r="D20" s="1135"/>
      <c r="E20" s="1139"/>
      <c r="F20" s="1135"/>
      <c r="G20" s="1139"/>
      <c r="H20" s="1135"/>
      <c r="I20" s="1134"/>
      <c r="J20" s="1134"/>
    </row>
    <row r="21" spans="1:10">
      <c r="A21" s="506"/>
      <c r="B21" s="506"/>
      <c r="C21" s="506"/>
      <c r="D21" s="506"/>
      <c r="E21" s="506"/>
      <c r="F21" s="506"/>
      <c r="G21" s="506"/>
      <c r="H21" s="506"/>
      <c r="I21" s="519"/>
      <c r="J21" s="519"/>
    </row>
    <row r="22" spans="1:10">
      <c r="A22" s="506"/>
      <c r="B22" s="519"/>
      <c r="C22" s="519"/>
      <c r="D22" s="519"/>
      <c r="E22" s="519"/>
      <c r="F22" s="519"/>
      <c r="G22" s="519"/>
      <c r="H22" s="519"/>
      <c r="I22" s="519"/>
      <c r="J22" s="519"/>
    </row>
    <row r="23" spans="1:10">
      <c r="A23" s="506"/>
      <c r="B23" s="519"/>
      <c r="C23" s="519"/>
      <c r="D23" s="519"/>
      <c r="E23" s="519"/>
      <c r="F23" s="519"/>
      <c r="G23" s="519"/>
      <c r="H23" s="519"/>
      <c r="I23" s="519"/>
      <c r="J23" s="519"/>
    </row>
    <row r="24" spans="1:10">
      <c r="A24" s="506"/>
      <c r="B24" s="519"/>
      <c r="C24" s="519"/>
      <c r="D24" s="519"/>
      <c r="E24" s="519"/>
      <c r="F24" s="519"/>
      <c r="G24" s="519"/>
      <c r="H24" s="519"/>
      <c r="I24" s="519"/>
      <c r="J24" s="519"/>
    </row>
    <row r="25" spans="1:10">
      <c r="A25" s="506"/>
      <c r="B25" s="519"/>
      <c r="C25" s="519"/>
      <c r="D25" s="519"/>
      <c r="E25" s="519"/>
      <c r="F25" s="519"/>
      <c r="G25" s="519"/>
      <c r="H25" s="519"/>
      <c r="I25" s="519"/>
      <c r="J25" s="519"/>
    </row>
    <row r="26" spans="1:10">
      <c r="A26" s="504"/>
      <c r="B26" s="501"/>
      <c r="C26" s="501"/>
      <c r="D26" s="501"/>
      <c r="E26" s="501"/>
      <c r="F26" s="501"/>
      <c r="G26" s="501"/>
      <c r="H26" s="501"/>
      <c r="I26" s="501"/>
      <c r="J26" s="501"/>
    </row>
  </sheetData>
  <mergeCells count="3">
    <mergeCell ref="C6:D6"/>
    <mergeCell ref="E6:F6"/>
    <mergeCell ref="G6:H6"/>
  </mergeCells>
  <hyperlinks>
    <hyperlink ref="A2" location="Sommaire!A1" display="Sommaire général" xr:uid="{055E7262-2ABF-455F-962E-48693D5641FD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A0FE00"/>
  </sheetPr>
  <dimension ref="A1:M34"/>
  <sheetViews>
    <sheetView showGridLines="0" workbookViewId="0">
      <selection activeCell="K14" sqref="K14"/>
    </sheetView>
  </sheetViews>
  <sheetFormatPr baseColWidth="10" defaultRowHeight="12.75"/>
  <cols>
    <col min="1" max="1" width="15.85546875" style="98" customWidth="1"/>
    <col min="2" max="3" width="9.85546875" style="98" customWidth="1"/>
    <col min="4" max="16384" width="11.42578125" style="98"/>
  </cols>
  <sheetData>
    <row r="1" spans="1:13" s="692" customFormat="1"/>
    <row r="2" spans="1:13" s="693" customFormat="1" ht="15">
      <c r="A2" s="728" t="s">
        <v>739</v>
      </c>
    </row>
    <row r="3" spans="1:13">
      <c r="A3" s="528"/>
      <c r="B3" s="530"/>
      <c r="C3" s="530"/>
      <c r="D3" s="530"/>
      <c r="E3" s="530"/>
      <c r="F3" s="530"/>
      <c r="G3" s="530"/>
      <c r="H3" s="530"/>
      <c r="I3" s="530"/>
      <c r="J3" s="530"/>
      <c r="K3" s="530"/>
      <c r="L3" s="528"/>
      <c r="M3" s="528"/>
    </row>
    <row r="4" spans="1:13">
      <c r="A4" s="531" t="s">
        <v>666</v>
      </c>
      <c r="B4" s="532"/>
      <c r="C4" s="532"/>
      <c r="D4" s="532"/>
      <c r="E4" s="532"/>
      <c r="F4" s="533"/>
      <c r="G4" s="533"/>
      <c r="H4" s="532"/>
      <c r="I4" s="533"/>
      <c r="J4" s="532"/>
      <c r="K4" s="533"/>
      <c r="L4" s="528"/>
      <c r="M4" s="528"/>
    </row>
    <row r="5" spans="1:13">
      <c r="A5" s="534"/>
      <c r="B5" s="535"/>
      <c r="C5" s="535"/>
      <c r="D5" s="535"/>
      <c r="E5" s="535"/>
      <c r="F5" s="535"/>
      <c r="G5" s="535"/>
      <c r="H5" s="535"/>
      <c r="I5" s="535"/>
      <c r="J5" s="535"/>
      <c r="K5" s="529"/>
      <c r="L5" s="528"/>
      <c r="M5" s="529" t="s">
        <v>77</v>
      </c>
    </row>
    <row r="6" spans="1:13" ht="45">
      <c r="A6" s="536"/>
      <c r="B6" s="537" t="s">
        <v>299</v>
      </c>
      <c r="C6" s="537" t="s">
        <v>495</v>
      </c>
      <c r="D6" s="537" t="s">
        <v>300</v>
      </c>
      <c r="E6" s="537" t="s">
        <v>301</v>
      </c>
      <c r="F6" s="537" t="s">
        <v>302</v>
      </c>
      <c r="G6" s="537" t="s">
        <v>303</v>
      </c>
      <c r="H6" s="537" t="s">
        <v>304</v>
      </c>
      <c r="I6" s="537" t="s">
        <v>305</v>
      </c>
      <c r="J6" s="537" t="s">
        <v>306</v>
      </c>
      <c r="K6" s="537" t="s">
        <v>307</v>
      </c>
      <c r="L6" s="537" t="s">
        <v>502</v>
      </c>
      <c r="M6" s="542" t="s">
        <v>3</v>
      </c>
    </row>
    <row r="7" spans="1:13">
      <c r="A7" s="538" t="s">
        <v>308</v>
      </c>
      <c r="B7" s="1140">
        <v>2017</v>
      </c>
      <c r="C7" s="1144">
        <v>3.9990510000000001</v>
      </c>
      <c r="D7" s="1144">
        <v>72.313665000000015</v>
      </c>
      <c r="E7" s="1144">
        <v>107.25571600000002</v>
      </c>
      <c r="F7" s="1144">
        <v>12.571255000000001</v>
      </c>
      <c r="G7" s="1144">
        <v>17.197555999999999</v>
      </c>
      <c r="H7" s="1144">
        <v>11.411402999999998</v>
      </c>
      <c r="I7" s="1144">
        <v>41.107575999999995</v>
      </c>
      <c r="J7" s="1144">
        <v>15.425595999999999</v>
      </c>
      <c r="K7" s="1144">
        <v>171.14953100000002</v>
      </c>
      <c r="L7" s="1144">
        <v>15.550927</v>
      </c>
      <c r="M7" s="1145">
        <v>467.98227600000001</v>
      </c>
    </row>
    <row r="8" spans="1:13">
      <c r="A8" s="538"/>
      <c r="B8" s="1140">
        <v>2018</v>
      </c>
      <c r="C8" s="1144">
        <v>3.9321460000000004</v>
      </c>
      <c r="D8" s="1144">
        <v>55.780094999999996</v>
      </c>
      <c r="E8" s="1144">
        <v>70.512969000000012</v>
      </c>
      <c r="F8" s="1144">
        <v>6.6764339999999995</v>
      </c>
      <c r="G8" s="1144">
        <v>13.981016999999998</v>
      </c>
      <c r="H8" s="1144">
        <v>8.1379390000000011</v>
      </c>
      <c r="I8" s="1144">
        <v>37.026627000000005</v>
      </c>
      <c r="J8" s="1144">
        <v>11.390206000000001</v>
      </c>
      <c r="K8" s="1144">
        <v>155.09097299999999</v>
      </c>
      <c r="L8" s="1144">
        <v>14.789033</v>
      </c>
      <c r="M8" s="1145">
        <v>377.31743900000004</v>
      </c>
    </row>
    <row r="9" spans="1:13">
      <c r="A9" s="538" t="s">
        <v>233</v>
      </c>
      <c r="B9" s="1140">
        <v>2019</v>
      </c>
      <c r="C9" s="1144">
        <v>4.6461699999999997</v>
      </c>
      <c r="D9" s="1144">
        <v>65.709618000000006</v>
      </c>
      <c r="E9" s="1144">
        <v>89.356105999999997</v>
      </c>
      <c r="F9" s="1144">
        <v>6.0354920000000023</v>
      </c>
      <c r="G9" s="1144">
        <v>16.749673999999999</v>
      </c>
      <c r="H9" s="1144">
        <v>7.9280660000000003</v>
      </c>
      <c r="I9" s="1144">
        <v>36.049408</v>
      </c>
      <c r="J9" s="1144">
        <v>13.666022999999999</v>
      </c>
      <c r="K9" s="1144">
        <v>162.47949800000004</v>
      </c>
      <c r="L9" s="1144">
        <v>14.843917999999999</v>
      </c>
      <c r="M9" s="1145">
        <v>417.46397300000001</v>
      </c>
    </row>
    <row r="10" spans="1:13">
      <c r="A10" s="538" t="s">
        <v>233</v>
      </c>
      <c r="B10" s="1140">
        <v>2020</v>
      </c>
      <c r="C10" s="1144">
        <v>4.7144269999999997</v>
      </c>
      <c r="D10" s="1144">
        <v>64.722124999999991</v>
      </c>
      <c r="E10" s="1144">
        <v>74.537874000000016</v>
      </c>
      <c r="F10" s="1144">
        <v>6.8254050000000008</v>
      </c>
      <c r="G10" s="1144">
        <v>16.421315000000003</v>
      </c>
      <c r="H10" s="1144">
        <v>5.080965</v>
      </c>
      <c r="I10" s="1144">
        <v>32.022602999999997</v>
      </c>
      <c r="J10" s="1144">
        <v>8.492818999999999</v>
      </c>
      <c r="K10" s="1144">
        <v>174.72195499999998</v>
      </c>
      <c r="L10" s="1144">
        <v>15.706098999999998</v>
      </c>
      <c r="M10" s="1145">
        <v>403.24558699999994</v>
      </c>
    </row>
    <row r="11" spans="1:13">
      <c r="A11" s="538"/>
      <c r="B11" s="1140">
        <v>2021</v>
      </c>
      <c r="C11" s="1144">
        <v>5.7963389999999997</v>
      </c>
      <c r="D11" s="1144">
        <v>45.320012000000006</v>
      </c>
      <c r="E11" s="1144">
        <v>73.93387300000002</v>
      </c>
      <c r="F11" s="1144">
        <v>6.5393980000000012</v>
      </c>
      <c r="G11" s="1144">
        <v>16.415671999999997</v>
      </c>
      <c r="H11" s="1144">
        <v>5.3376169999999998</v>
      </c>
      <c r="I11" s="1144">
        <v>32.775081000000007</v>
      </c>
      <c r="J11" s="1144">
        <v>9.4919770000000003</v>
      </c>
      <c r="K11" s="1144">
        <v>177.62299299999998</v>
      </c>
      <c r="L11" s="1144">
        <v>16.704526000000001</v>
      </c>
      <c r="M11" s="1145">
        <v>389.93748799999997</v>
      </c>
    </row>
    <row r="12" spans="1:13">
      <c r="A12" s="538"/>
      <c r="B12" s="1140">
        <v>2022</v>
      </c>
      <c r="C12" s="1144">
        <v>4.7688769999999998</v>
      </c>
      <c r="D12" s="1144">
        <v>46.132674999999999</v>
      </c>
      <c r="E12" s="1144">
        <v>80.885049999999993</v>
      </c>
      <c r="F12" s="1144">
        <v>7.6241369999999984</v>
      </c>
      <c r="G12" s="1144">
        <v>16.058152999999997</v>
      </c>
      <c r="H12" s="1144">
        <v>6.3848019999999988</v>
      </c>
      <c r="I12" s="1144">
        <v>32.942931000000002</v>
      </c>
      <c r="J12" s="1144">
        <v>8.0556610000000006</v>
      </c>
      <c r="K12" s="1144">
        <v>201.28169</v>
      </c>
      <c r="L12" s="1144">
        <v>17.535728000000002</v>
      </c>
      <c r="M12" s="1145">
        <v>421.66970399999997</v>
      </c>
    </row>
    <row r="13" spans="1:13">
      <c r="A13" s="538"/>
      <c r="B13" s="1140">
        <v>2023</v>
      </c>
      <c r="C13" s="1144">
        <v>4.0678919999999996</v>
      </c>
      <c r="D13" s="1144">
        <v>44.573777</v>
      </c>
      <c r="E13" s="1144">
        <v>86.046638999999999</v>
      </c>
      <c r="F13" s="1144">
        <v>8.2728839999999995</v>
      </c>
      <c r="G13" s="1144">
        <v>18.354778000000003</v>
      </c>
      <c r="H13" s="1144">
        <v>5.2509920000000001</v>
      </c>
      <c r="I13" s="1144">
        <v>33.715016000000006</v>
      </c>
      <c r="J13" s="1144">
        <v>7.4313549999999999</v>
      </c>
      <c r="K13" s="1144">
        <v>218.09211199999999</v>
      </c>
      <c r="L13" s="1144">
        <v>19.635844999999996</v>
      </c>
      <c r="M13" s="1145">
        <v>445.44129000000004</v>
      </c>
    </row>
    <row r="14" spans="1:13">
      <c r="A14" s="538"/>
      <c r="B14" s="1140">
        <v>2024</v>
      </c>
      <c r="C14" s="1144">
        <v>4.3264239999999994</v>
      </c>
      <c r="D14" s="1144">
        <v>81.655563999999998</v>
      </c>
      <c r="E14" s="1144">
        <v>62.316989</v>
      </c>
      <c r="F14" s="1144">
        <v>8.8771529999999981</v>
      </c>
      <c r="G14" s="1144">
        <v>15.602349999999999</v>
      </c>
      <c r="H14" s="1144">
        <v>4.4063019999999993</v>
      </c>
      <c r="I14" s="1144">
        <v>32.217911999999998</v>
      </c>
      <c r="J14" s="1144">
        <v>10.042137</v>
      </c>
      <c r="K14" s="1144">
        <v>226.869202</v>
      </c>
      <c r="L14" s="1144">
        <v>22.834499999999998</v>
      </c>
      <c r="M14" s="1145">
        <v>469.14853299999999</v>
      </c>
    </row>
    <row r="15" spans="1:13">
      <c r="A15" s="539"/>
      <c r="B15" s="1142">
        <v>2025</v>
      </c>
      <c r="C15" s="1149">
        <v>4.0660050000000005</v>
      </c>
      <c r="D15" s="1149">
        <v>50.307763000000001</v>
      </c>
      <c r="E15" s="1149">
        <v>56.553410000000007</v>
      </c>
      <c r="F15" s="1149">
        <v>8.6982180000000007</v>
      </c>
      <c r="G15" s="1149">
        <v>13.337012999999999</v>
      </c>
      <c r="H15" s="1149">
        <v>5.579085000000001</v>
      </c>
      <c r="I15" s="1149">
        <v>30.154293000000003</v>
      </c>
      <c r="J15" s="1149">
        <v>7.4656780000000005</v>
      </c>
      <c r="K15" s="1149">
        <v>199.35637000000003</v>
      </c>
      <c r="L15" s="1149">
        <v>24.143439999999998</v>
      </c>
      <c r="M15" s="1146">
        <v>399.66127499999999</v>
      </c>
    </row>
    <row r="16" spans="1:13">
      <c r="A16" s="538" t="s">
        <v>309</v>
      </c>
      <c r="B16" s="1140">
        <v>2017</v>
      </c>
      <c r="C16" s="1144">
        <v>13.858602999999999</v>
      </c>
      <c r="D16" s="1144">
        <v>119.563658</v>
      </c>
      <c r="E16" s="1144">
        <v>39.108329999999995</v>
      </c>
      <c r="F16" s="1144">
        <v>54.903039</v>
      </c>
      <c r="G16" s="1144">
        <v>101.50455700000002</v>
      </c>
      <c r="H16" s="1144">
        <v>2.154541</v>
      </c>
      <c r="I16" s="1144">
        <v>171.459395</v>
      </c>
      <c r="J16" s="1144">
        <v>16.630341999999995</v>
      </c>
      <c r="K16" s="1144">
        <v>380.20881600000007</v>
      </c>
      <c r="L16" s="1144">
        <v>63.626909000000005</v>
      </c>
      <c r="M16" s="1145">
        <v>963.01819000000012</v>
      </c>
    </row>
    <row r="17" spans="1:13">
      <c r="A17" s="538" t="s">
        <v>233</v>
      </c>
      <c r="B17" s="1140">
        <v>2018</v>
      </c>
      <c r="C17" s="1144">
        <v>13.590387</v>
      </c>
      <c r="D17" s="1144">
        <v>116.363771</v>
      </c>
      <c r="E17" s="1144">
        <v>36.111829999999998</v>
      </c>
      <c r="F17" s="1144">
        <v>52.467612000000003</v>
      </c>
      <c r="G17" s="1144">
        <v>103.28470299999999</v>
      </c>
      <c r="H17" s="1144">
        <v>2.4487829999999997</v>
      </c>
      <c r="I17" s="1144">
        <v>162.211455</v>
      </c>
      <c r="J17" s="1144">
        <v>15.384956999999998</v>
      </c>
      <c r="K17" s="1144">
        <v>379.98819900000001</v>
      </c>
      <c r="L17" s="1144">
        <v>64.265760999999998</v>
      </c>
      <c r="M17" s="1145">
        <v>946.11745800000006</v>
      </c>
    </row>
    <row r="18" spans="1:13">
      <c r="A18" s="538" t="s">
        <v>233</v>
      </c>
      <c r="B18" s="1140">
        <v>2019</v>
      </c>
      <c r="C18" s="1144">
        <v>14.918600000000001</v>
      </c>
      <c r="D18" s="1144">
        <v>113.82788500000001</v>
      </c>
      <c r="E18" s="1144">
        <v>35.885160999999997</v>
      </c>
      <c r="F18" s="1144">
        <v>49.751655999999997</v>
      </c>
      <c r="G18" s="1144">
        <v>108.40681200000002</v>
      </c>
      <c r="H18" s="1144">
        <v>2.7186820000000003</v>
      </c>
      <c r="I18" s="1144">
        <v>163.51654300000001</v>
      </c>
      <c r="J18" s="1144">
        <v>13.089046</v>
      </c>
      <c r="K18" s="1144">
        <v>374.31963000000002</v>
      </c>
      <c r="L18" s="1144">
        <v>63.569288</v>
      </c>
      <c r="M18" s="1145">
        <v>940.00330300000007</v>
      </c>
    </row>
    <row r="19" spans="1:13">
      <c r="A19" s="538" t="s">
        <v>233</v>
      </c>
      <c r="B19" s="1140">
        <v>2020</v>
      </c>
      <c r="C19" s="1144">
        <v>14.345750999999998</v>
      </c>
      <c r="D19" s="1144">
        <v>131.51565599999998</v>
      </c>
      <c r="E19" s="1144">
        <v>36.355400000000003</v>
      </c>
      <c r="F19" s="1144">
        <v>47.934581999999992</v>
      </c>
      <c r="G19" s="1144">
        <v>108.67363000000002</v>
      </c>
      <c r="H19" s="1144">
        <v>2.5140749999999996</v>
      </c>
      <c r="I19" s="1144">
        <v>148.64890299999999</v>
      </c>
      <c r="J19" s="1144">
        <v>18.133273000000003</v>
      </c>
      <c r="K19" s="1144">
        <v>363.719402</v>
      </c>
      <c r="L19" s="1144">
        <v>60.827032999999993</v>
      </c>
      <c r="M19" s="1145">
        <v>932.66770500000007</v>
      </c>
    </row>
    <row r="20" spans="1:13">
      <c r="A20" s="538"/>
      <c r="B20" s="1140">
        <v>2021</v>
      </c>
      <c r="C20" s="1144">
        <v>15.18717</v>
      </c>
      <c r="D20" s="1144">
        <v>125.71021900000001</v>
      </c>
      <c r="E20" s="1144">
        <v>47.943674000000001</v>
      </c>
      <c r="F20" s="1144">
        <v>42.849755000000002</v>
      </c>
      <c r="G20" s="1144">
        <v>106.325418</v>
      </c>
      <c r="H20" s="1144">
        <v>1.985484</v>
      </c>
      <c r="I20" s="1144">
        <v>155.10483500000001</v>
      </c>
      <c r="J20" s="1144">
        <v>16.721657999999998</v>
      </c>
      <c r="K20" s="1144">
        <v>356.09078</v>
      </c>
      <c r="L20" s="1144">
        <v>62.505055999999996</v>
      </c>
      <c r="M20" s="1145">
        <v>930.42404899999997</v>
      </c>
    </row>
    <row r="21" spans="1:13">
      <c r="A21" s="538"/>
      <c r="B21" s="1140">
        <v>2022</v>
      </c>
      <c r="C21" s="1144">
        <v>11.489727</v>
      </c>
      <c r="D21" s="1144">
        <v>101.021066</v>
      </c>
      <c r="E21" s="1144">
        <v>39.716814000000007</v>
      </c>
      <c r="F21" s="1144">
        <v>49.35956800000001</v>
      </c>
      <c r="G21" s="1144">
        <v>91.468829999999997</v>
      </c>
      <c r="H21" s="1144">
        <v>1.4559200000000001</v>
      </c>
      <c r="I21" s="1144">
        <v>126.00007799999999</v>
      </c>
      <c r="J21" s="1144">
        <v>12.588667000000001</v>
      </c>
      <c r="K21" s="1144">
        <v>384.32992400000001</v>
      </c>
      <c r="L21" s="1144">
        <v>73.56210200000001</v>
      </c>
      <c r="M21" s="1145">
        <v>890.99269599999991</v>
      </c>
    </row>
    <row r="22" spans="1:13">
      <c r="A22" s="538"/>
      <c r="B22" s="1140">
        <v>2023</v>
      </c>
      <c r="C22" s="1144">
        <v>9.7282009999999985</v>
      </c>
      <c r="D22" s="1144">
        <v>114.86994199999999</v>
      </c>
      <c r="E22" s="1144">
        <v>40.871307999999999</v>
      </c>
      <c r="F22" s="1144">
        <v>48.587796000000004</v>
      </c>
      <c r="G22" s="1144">
        <v>94.959377000000003</v>
      </c>
      <c r="H22" s="1144">
        <v>1.6246219999999998</v>
      </c>
      <c r="I22" s="1144">
        <v>124.094275</v>
      </c>
      <c r="J22" s="1144">
        <v>11.119900000000001</v>
      </c>
      <c r="K22" s="1144">
        <v>379.62609200000003</v>
      </c>
      <c r="L22" s="1144">
        <v>72.941285000000008</v>
      </c>
      <c r="M22" s="1145">
        <v>898.42279799999994</v>
      </c>
    </row>
    <row r="23" spans="1:13">
      <c r="A23" s="538"/>
      <c r="B23" s="1140">
        <v>2024</v>
      </c>
      <c r="C23" s="1144">
        <v>10.930637000000001</v>
      </c>
      <c r="D23" s="1144">
        <v>113.24145300000001</v>
      </c>
      <c r="E23" s="1144">
        <v>41.312335000000004</v>
      </c>
      <c r="F23" s="1144">
        <v>48.713765000000002</v>
      </c>
      <c r="G23" s="1144">
        <v>101.928011</v>
      </c>
      <c r="H23" s="1144">
        <v>1.2205709999999999</v>
      </c>
      <c r="I23" s="1144">
        <v>121.62580899999999</v>
      </c>
      <c r="J23" s="1144">
        <v>9.7144319999999986</v>
      </c>
      <c r="K23" s="1144">
        <v>423.48295500000006</v>
      </c>
      <c r="L23" s="1144">
        <v>78.157246000000015</v>
      </c>
      <c r="M23" s="1145">
        <v>950.32721400000014</v>
      </c>
    </row>
    <row r="24" spans="1:13">
      <c r="A24" s="539"/>
      <c r="B24" s="1142">
        <v>2025</v>
      </c>
      <c r="C24" s="1149">
        <v>9.5869499999999981</v>
      </c>
      <c r="D24" s="1149">
        <v>106.14479400000002</v>
      </c>
      <c r="E24" s="1149">
        <v>39.635728999999998</v>
      </c>
      <c r="F24" s="1149">
        <v>53.754246000000002</v>
      </c>
      <c r="G24" s="1149">
        <v>105.58907000000001</v>
      </c>
      <c r="H24" s="1149">
        <v>1.4988870000000001</v>
      </c>
      <c r="I24" s="1149">
        <v>123.263408</v>
      </c>
      <c r="J24" s="1149">
        <v>12.545499</v>
      </c>
      <c r="K24" s="1149">
        <v>388.79456499999998</v>
      </c>
      <c r="L24" s="1149">
        <v>81.354956000000001</v>
      </c>
      <c r="M24" s="1146">
        <v>922.16810400000008</v>
      </c>
    </row>
    <row r="25" spans="1:13">
      <c r="A25" s="538" t="s">
        <v>310</v>
      </c>
      <c r="B25" s="1140">
        <v>2017</v>
      </c>
      <c r="C25" s="1141">
        <v>-9.859551999999999</v>
      </c>
      <c r="D25" s="1141">
        <v>-47.249993000000003</v>
      </c>
      <c r="E25" s="1141">
        <v>68.147386000000026</v>
      </c>
      <c r="F25" s="1141">
        <v>-42.331783999999999</v>
      </c>
      <c r="G25" s="1141">
        <v>-84.307001000000014</v>
      </c>
      <c r="H25" s="1141">
        <v>9.2568619999999981</v>
      </c>
      <c r="I25" s="1141">
        <v>-130.35181899999998</v>
      </c>
      <c r="J25" s="1141">
        <v>-1.2047459999999974</v>
      </c>
      <c r="K25" s="1141">
        <v>-209.05928500000005</v>
      </c>
      <c r="L25" s="1141">
        <v>-48.075982000000003</v>
      </c>
      <c r="M25" s="1147">
        <v>-495.03591400000005</v>
      </c>
    </row>
    <row r="26" spans="1:13">
      <c r="A26" s="538" t="s">
        <v>233</v>
      </c>
      <c r="B26" s="1140">
        <v>2018</v>
      </c>
      <c r="C26" s="1141">
        <v>-9.6582410000000003</v>
      </c>
      <c r="D26" s="1141">
        <v>-60.583675999999997</v>
      </c>
      <c r="E26" s="1141">
        <v>34.401139000000015</v>
      </c>
      <c r="F26" s="1141">
        <v>-45.791178000000002</v>
      </c>
      <c r="G26" s="1141">
        <v>-89.303685999999999</v>
      </c>
      <c r="H26" s="1141">
        <v>5.6891560000000005</v>
      </c>
      <c r="I26" s="1141">
        <v>-125.18482799999998</v>
      </c>
      <c r="J26" s="1141">
        <v>-3.9947509999999982</v>
      </c>
      <c r="K26" s="1141">
        <v>-224.89722600000002</v>
      </c>
      <c r="L26" s="1141">
        <v>-49.476727999999987</v>
      </c>
      <c r="M26" s="1147">
        <v>-568.80001899999991</v>
      </c>
    </row>
    <row r="27" spans="1:13">
      <c r="A27" s="538" t="s">
        <v>233</v>
      </c>
      <c r="B27" s="1140">
        <v>2019</v>
      </c>
      <c r="C27" s="1141">
        <v>-10.272430000000002</v>
      </c>
      <c r="D27" s="1141">
        <v>-48.11826700000001</v>
      </c>
      <c r="E27" s="1141">
        <v>53.470945</v>
      </c>
      <c r="F27" s="1141">
        <v>-43.716163999999992</v>
      </c>
      <c r="G27" s="1141">
        <v>-91.657138000000018</v>
      </c>
      <c r="H27" s="1141">
        <v>5.209384</v>
      </c>
      <c r="I27" s="1141">
        <v>-127.46713500000001</v>
      </c>
      <c r="J27" s="1141">
        <v>0.57697699999999896</v>
      </c>
      <c r="K27" s="1141">
        <v>-211.84013199999998</v>
      </c>
      <c r="L27" s="1141">
        <v>-48.725370000000005</v>
      </c>
      <c r="M27" s="1147">
        <v>-522.53933000000006</v>
      </c>
    </row>
    <row r="28" spans="1:13">
      <c r="A28" s="538"/>
      <c r="B28" s="1140">
        <v>2020</v>
      </c>
      <c r="C28" s="1141">
        <v>-9.6313239999999993</v>
      </c>
      <c r="D28" s="1141">
        <v>-66.793530999999987</v>
      </c>
      <c r="E28" s="1141">
        <v>38.182474000000006</v>
      </c>
      <c r="F28" s="1141">
        <v>-41.109176999999995</v>
      </c>
      <c r="G28" s="1141">
        <v>-92.25231500000001</v>
      </c>
      <c r="H28" s="1141">
        <v>2.5668900000000003</v>
      </c>
      <c r="I28" s="1141">
        <v>-116.62629999999999</v>
      </c>
      <c r="J28" s="1141">
        <v>-9.6404540000000019</v>
      </c>
      <c r="K28" s="1141">
        <v>-188.99744700000002</v>
      </c>
      <c r="L28" s="1141">
        <v>-45.120933999999991</v>
      </c>
      <c r="M28" s="1147">
        <v>-529.42211799999995</v>
      </c>
    </row>
    <row r="29" spans="1:13">
      <c r="A29" s="538" t="s">
        <v>233</v>
      </c>
      <c r="B29" s="1140">
        <v>2021</v>
      </c>
      <c r="C29" s="1141">
        <v>-9.3908310000000004</v>
      </c>
      <c r="D29" s="1141">
        <v>-80.390207000000004</v>
      </c>
      <c r="E29" s="1141">
        <v>25.990199000000022</v>
      </c>
      <c r="F29" s="1141">
        <v>-36.310357000000003</v>
      </c>
      <c r="G29" s="1141">
        <v>-89.909746000000013</v>
      </c>
      <c r="H29" s="1141">
        <v>3.3521330000000003</v>
      </c>
      <c r="I29" s="1141">
        <v>-122.32975400000001</v>
      </c>
      <c r="J29" s="1141">
        <v>-7.2296809999999985</v>
      </c>
      <c r="K29" s="1141">
        <v>-178.46778699999999</v>
      </c>
      <c r="L29" s="1141">
        <v>-45.800530000000002</v>
      </c>
      <c r="M29" s="1147">
        <v>-540.48656099999994</v>
      </c>
    </row>
    <row r="30" spans="1:13">
      <c r="A30" s="538"/>
      <c r="B30" s="1140">
        <v>2022</v>
      </c>
      <c r="C30" s="1141">
        <v>-6.7208500000000013</v>
      </c>
      <c r="D30" s="1141">
        <v>-54.888391000000013</v>
      </c>
      <c r="E30" s="1141">
        <v>41.168235999999986</v>
      </c>
      <c r="F30" s="1141">
        <v>-41.735431000000013</v>
      </c>
      <c r="G30" s="1141">
        <v>-75.410676999999993</v>
      </c>
      <c r="H30" s="1141">
        <v>4.9288819999999989</v>
      </c>
      <c r="I30" s="1141">
        <v>-93.057147000000001</v>
      </c>
      <c r="J30" s="1141">
        <v>-4.5330060000000003</v>
      </c>
      <c r="K30" s="1141">
        <v>-183.04823400000001</v>
      </c>
      <c r="L30" s="1141">
        <v>-56.026374000000011</v>
      </c>
      <c r="M30" s="1147">
        <v>-469.32299200000011</v>
      </c>
    </row>
    <row r="31" spans="1:13">
      <c r="A31" s="538"/>
      <c r="B31" s="1140">
        <v>2023</v>
      </c>
      <c r="C31" s="1141">
        <v>-5.6603089999999989</v>
      </c>
      <c r="D31" s="1141">
        <v>-70.296164999999988</v>
      </c>
      <c r="E31" s="1141">
        <v>45.175331</v>
      </c>
      <c r="F31" s="1141">
        <v>-40.314912000000007</v>
      </c>
      <c r="G31" s="1141">
        <v>-76.604599000000007</v>
      </c>
      <c r="H31" s="1141">
        <v>3.6263700000000005</v>
      </c>
      <c r="I31" s="1141">
        <v>-90.37925899999999</v>
      </c>
      <c r="J31" s="1141">
        <v>-3.6885450000000017</v>
      </c>
      <c r="K31" s="1141">
        <v>-161.53398000000001</v>
      </c>
      <c r="L31" s="1141">
        <v>-53.305440000000004</v>
      </c>
      <c r="M31" s="1147">
        <v>-452.98150799999996</v>
      </c>
    </row>
    <row r="32" spans="1:13">
      <c r="A32" s="538"/>
      <c r="B32" s="1140">
        <v>2024</v>
      </c>
      <c r="C32" s="1141">
        <v>-6.6042130000000014</v>
      </c>
      <c r="D32" s="1141">
        <v>-31.585889000000009</v>
      </c>
      <c r="E32" s="1141">
        <v>21.004653999999995</v>
      </c>
      <c r="F32" s="1141">
        <v>-39.836612000000002</v>
      </c>
      <c r="G32" s="1141">
        <v>-86.325660999999997</v>
      </c>
      <c r="H32" s="1141">
        <v>3.1857309999999996</v>
      </c>
      <c r="I32" s="1141">
        <v>-89.407896999999991</v>
      </c>
      <c r="J32" s="1141">
        <v>0.32770500000000174</v>
      </c>
      <c r="K32" s="1141">
        <v>-196.61375300000009</v>
      </c>
      <c r="L32" s="1141">
        <v>-55.322746000000016</v>
      </c>
      <c r="M32" s="1147">
        <v>-481.17868100000004</v>
      </c>
    </row>
    <row r="33" spans="1:13">
      <c r="A33" s="540"/>
      <c r="B33" s="1143">
        <v>2025</v>
      </c>
      <c r="C33" s="1150">
        <v>-5.5209449999999984</v>
      </c>
      <c r="D33" s="1150">
        <v>-55.837031000000025</v>
      </c>
      <c r="E33" s="1150">
        <v>16.917681000000005</v>
      </c>
      <c r="F33" s="1150">
        <v>-45.056027999999998</v>
      </c>
      <c r="G33" s="1150">
        <v>-92.252057000000008</v>
      </c>
      <c r="H33" s="1150">
        <v>4.0801980000000011</v>
      </c>
      <c r="I33" s="1150">
        <v>-93.109114999999989</v>
      </c>
      <c r="J33" s="1150">
        <v>-5.079820999999999</v>
      </c>
      <c r="K33" s="1150">
        <v>-189.43819499999998</v>
      </c>
      <c r="L33" s="1150">
        <v>-57.211516000000003</v>
      </c>
      <c r="M33" s="1148">
        <v>-522.50682899999993</v>
      </c>
    </row>
    <row r="34" spans="1:13">
      <c r="A34" s="541" t="s">
        <v>311</v>
      </c>
      <c r="B34" s="541"/>
      <c r="C34" s="541"/>
      <c r="D34" s="541"/>
      <c r="E34" s="541"/>
      <c r="F34" s="541"/>
      <c r="G34" s="541"/>
      <c r="H34" s="541"/>
      <c r="I34" s="541"/>
      <c r="J34" s="541"/>
      <c r="K34" s="541"/>
      <c r="L34" s="528"/>
      <c r="M34" s="528"/>
    </row>
  </sheetData>
  <hyperlinks>
    <hyperlink ref="A2" location="Sommaire!A1" display="Sommaire général" xr:uid="{A36F6CAE-00DB-4BA8-92D6-8E418086D3DC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E000C0"/>
  </sheetPr>
  <dimension ref="A1:S50"/>
  <sheetViews>
    <sheetView workbookViewId="0">
      <pane xSplit="1" topLeftCell="E1" activePane="topRight" state="frozen"/>
      <selection activeCell="H9" sqref="H9"/>
      <selection pane="topRight" activeCell="B5" sqref="B5:S9"/>
    </sheetView>
  </sheetViews>
  <sheetFormatPr baseColWidth="10" defaultRowHeight="12.75"/>
  <cols>
    <col min="1" max="1" width="43.140625" style="99" customWidth="1"/>
    <col min="2" max="4" width="10.7109375" style="99" customWidth="1"/>
    <col min="5" max="12" width="9.28515625" style="99" customWidth="1"/>
    <col min="13" max="13" width="11.140625" style="99" customWidth="1"/>
    <col min="14" max="14" width="9.5703125" style="99" customWidth="1"/>
    <col min="15" max="16384" width="11.42578125" style="99"/>
  </cols>
  <sheetData>
    <row r="1" spans="1:19" s="693" customFormat="1"/>
    <row r="2" spans="1:19" s="693" customFormat="1" ht="15">
      <c r="A2" s="728" t="s">
        <v>739</v>
      </c>
    </row>
    <row r="3" spans="1:19" s="693" customFormat="1"/>
    <row r="4" spans="1:19">
      <c r="A4" s="163" t="s">
        <v>457</v>
      </c>
      <c r="B4" s="163"/>
      <c r="C4" s="163"/>
      <c r="D4" s="163"/>
      <c r="Q4" s="151"/>
      <c r="R4" s="151" t="s">
        <v>293</v>
      </c>
    </row>
    <row r="5" spans="1:19" s="102" customFormat="1" ht="11.25">
      <c r="A5" s="161"/>
      <c r="B5" s="1166" t="s">
        <v>55</v>
      </c>
      <c r="C5" s="1161" t="s">
        <v>56</v>
      </c>
      <c r="D5" s="1161" t="s">
        <v>57</v>
      </c>
      <c r="E5" s="1161" t="s">
        <v>58</v>
      </c>
      <c r="F5" s="1161" t="s">
        <v>59</v>
      </c>
      <c r="G5" s="1161" t="s">
        <v>60</v>
      </c>
      <c r="H5" s="1161" t="s">
        <v>61</v>
      </c>
      <c r="I5" s="1161" t="s">
        <v>62</v>
      </c>
      <c r="J5" s="1161" t="s">
        <v>63</v>
      </c>
      <c r="K5" s="1161" t="s">
        <v>64</v>
      </c>
      <c r="L5" s="1162" t="s">
        <v>65</v>
      </c>
      <c r="M5" s="1161" t="s">
        <v>4</v>
      </c>
      <c r="N5" s="1161" t="s">
        <v>5</v>
      </c>
      <c r="O5" s="1161" t="s">
        <v>12</v>
      </c>
      <c r="P5" s="1161" t="s">
        <v>461</v>
      </c>
      <c r="Q5" s="1161" t="s">
        <v>532</v>
      </c>
      <c r="R5" s="1161" t="s">
        <v>658</v>
      </c>
      <c r="S5" s="1161" t="s">
        <v>835</v>
      </c>
    </row>
    <row r="6" spans="1:19" s="102" customFormat="1" ht="11.25">
      <c r="A6" s="161" t="s">
        <v>295</v>
      </c>
      <c r="B6" s="1163">
        <v>21.275110000000002</v>
      </c>
      <c r="C6" s="1163">
        <v>22.827779999999997</v>
      </c>
      <c r="D6" s="1163">
        <v>21.550259999999998</v>
      </c>
      <c r="E6" s="1163">
        <v>22.949193000000001</v>
      </c>
      <c r="F6" s="1163">
        <v>19.701250000000002</v>
      </c>
      <c r="G6" s="1163">
        <v>18.801428000000001</v>
      </c>
      <c r="H6" s="1163">
        <v>22.008931</v>
      </c>
      <c r="I6" s="1163">
        <v>21.504853999999998</v>
      </c>
      <c r="J6" s="1163">
        <v>21.262168000000003</v>
      </c>
      <c r="K6" s="1163">
        <v>17.551867999999999</v>
      </c>
      <c r="L6" s="1163">
        <v>22.455788999999999</v>
      </c>
      <c r="M6" s="1163">
        <v>19.530058</v>
      </c>
      <c r="N6" s="1163">
        <v>19.073423999999999</v>
      </c>
      <c r="O6" s="1163">
        <v>15.976306000000001</v>
      </c>
      <c r="P6" s="1163">
        <v>19.597474999999999</v>
      </c>
      <c r="Q6" s="1163">
        <v>19.359904999999998</v>
      </c>
      <c r="R6" s="1163">
        <v>15.064325999999999</v>
      </c>
      <c r="S6" s="1165">
        <v>16.38543297</v>
      </c>
    </row>
    <row r="7" spans="1:19" s="102" customFormat="1" ht="11.25">
      <c r="A7" s="161" t="s">
        <v>296</v>
      </c>
      <c r="B7" s="1163">
        <v>6.84518</v>
      </c>
      <c r="C7" s="1163">
        <v>7.2078599999999993</v>
      </c>
      <c r="D7" s="1163">
        <v>7.8002200000000004</v>
      </c>
      <c r="E7" s="1163">
        <v>8.7572029999999987</v>
      </c>
      <c r="F7" s="1163">
        <v>7.5922700000000001</v>
      </c>
      <c r="G7" s="1163">
        <v>7.8075710000000011</v>
      </c>
      <c r="H7" s="1163">
        <v>8.4861950000000004</v>
      </c>
      <c r="I7" s="1163">
        <v>9.4752939999999999</v>
      </c>
      <c r="J7" s="1163">
        <v>7.7264699999999999</v>
      </c>
      <c r="K7" s="1163">
        <v>6.792084</v>
      </c>
      <c r="L7" s="1163">
        <v>9.8394580000000005</v>
      </c>
      <c r="M7" s="1163">
        <v>7.845923</v>
      </c>
      <c r="N7" s="1163">
        <v>10.744134000000001</v>
      </c>
      <c r="O7" s="1163">
        <v>9.5331290000000006</v>
      </c>
      <c r="P7" s="1163">
        <v>10.298636</v>
      </c>
      <c r="Q7" s="1163">
        <v>12.369802999999997</v>
      </c>
      <c r="R7" s="1163">
        <v>7.8440620000000001</v>
      </c>
      <c r="S7" s="1165">
        <v>7.7777062800000003</v>
      </c>
    </row>
    <row r="8" spans="1:19" s="102" customFormat="1" ht="11.25">
      <c r="A8" s="161" t="s">
        <v>297</v>
      </c>
      <c r="B8" s="1164">
        <v>12.42334</v>
      </c>
      <c r="C8" s="1164">
        <v>12.52948</v>
      </c>
      <c r="D8" s="1164">
        <v>12.48582</v>
      </c>
      <c r="E8" s="1164">
        <v>14.072456000000001</v>
      </c>
      <c r="F8" s="1164">
        <v>12.05532</v>
      </c>
      <c r="G8" s="1164">
        <v>12.588751</v>
      </c>
      <c r="H8" s="1164">
        <v>12.728823</v>
      </c>
      <c r="I8" s="1164">
        <v>13.211007</v>
      </c>
      <c r="J8" s="1164">
        <v>12.817523</v>
      </c>
      <c r="K8" s="1164">
        <v>10.255341</v>
      </c>
      <c r="L8" s="1164">
        <v>12.66147</v>
      </c>
      <c r="M8" s="1164">
        <v>12.44173</v>
      </c>
      <c r="N8" s="1164">
        <v>13.409898000000005</v>
      </c>
      <c r="O8" s="1164">
        <v>10.189679</v>
      </c>
      <c r="P8" s="1164">
        <v>12.750046000000003</v>
      </c>
      <c r="Q8" s="1164">
        <v>11.733803</v>
      </c>
      <c r="R8" s="1164">
        <v>10.616937</v>
      </c>
      <c r="S8" s="1165">
        <v>9.6406525299999988</v>
      </c>
    </row>
    <row r="9" spans="1:19" s="102" customFormat="1" ht="11.25">
      <c r="A9" s="103" t="s">
        <v>298</v>
      </c>
      <c r="B9" s="1164">
        <v>2.14527</v>
      </c>
      <c r="C9" s="1164">
        <v>4.22682</v>
      </c>
      <c r="D9" s="1164">
        <v>3.5510600000000001</v>
      </c>
      <c r="E9" s="1164">
        <v>5.2884500000000001</v>
      </c>
      <c r="F9" s="1164">
        <v>2.7483899999999997</v>
      </c>
      <c r="G9" s="1164">
        <v>3.1967559999999997</v>
      </c>
      <c r="H9" s="1164">
        <v>3.6391</v>
      </c>
      <c r="I9" s="1164">
        <v>3.7200189999999997</v>
      </c>
      <c r="J9" s="1164">
        <v>3.6931129999999999</v>
      </c>
      <c r="K9" s="1164">
        <v>2.1380740000000009</v>
      </c>
      <c r="L9" s="1164">
        <v>4.5099889999999991</v>
      </c>
      <c r="M9" s="1164">
        <v>2.6071810000000002</v>
      </c>
      <c r="N9" s="1164">
        <v>3.6622439999999998</v>
      </c>
      <c r="O9" s="1164">
        <v>2.1422900000000005</v>
      </c>
      <c r="P9" s="1164">
        <v>3.4119310000000005</v>
      </c>
      <c r="Q9" s="1164">
        <v>3.8367830000000005</v>
      </c>
      <c r="R9" s="1164">
        <v>2.710181</v>
      </c>
      <c r="S9" s="1165">
        <v>2.3869049700000002</v>
      </c>
    </row>
    <row r="10" spans="1:19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</row>
    <row r="11" spans="1:19" s="102" customFormat="1" ht="11.25">
      <c r="A11" s="102" t="s">
        <v>667</v>
      </c>
      <c r="G11" s="108"/>
      <c r="H11" s="162"/>
      <c r="I11" s="162"/>
      <c r="J11" s="162"/>
      <c r="K11" s="162"/>
    </row>
    <row r="12" spans="1:19">
      <c r="A12" s="105"/>
      <c r="B12" s="105"/>
      <c r="C12" s="105"/>
      <c r="D12" s="105"/>
      <c r="E12" s="105"/>
      <c r="F12" s="105"/>
      <c r="G12" s="164"/>
      <c r="H12" s="164"/>
      <c r="I12" s="164"/>
      <c r="J12" s="164"/>
      <c r="K12" s="164"/>
      <c r="L12" s="105"/>
      <c r="M12" s="105"/>
      <c r="N12" s="105"/>
      <c r="O12" s="105"/>
    </row>
    <row r="13" spans="1:19">
      <c r="E13" s="106"/>
      <c r="F13" s="106"/>
      <c r="G13" s="165"/>
      <c r="H13" s="165"/>
      <c r="I13" s="165"/>
      <c r="J13" s="165"/>
      <c r="K13" s="165"/>
      <c r="L13" s="106"/>
      <c r="M13" s="106"/>
      <c r="N13" s="106"/>
      <c r="O13" s="106"/>
    </row>
    <row r="14" spans="1:19">
      <c r="E14" s="106"/>
      <c r="F14" s="106"/>
      <c r="G14" s="165"/>
      <c r="H14" s="165"/>
      <c r="I14" s="165"/>
      <c r="J14" s="106"/>
      <c r="K14" s="106"/>
      <c r="L14" s="106"/>
      <c r="M14" s="106"/>
      <c r="N14" s="106"/>
      <c r="O14" s="106"/>
    </row>
    <row r="15" spans="1:19">
      <c r="E15" s="106"/>
      <c r="F15" s="106"/>
      <c r="G15" s="165"/>
      <c r="H15" s="165"/>
      <c r="I15" s="165"/>
      <c r="J15" s="165"/>
      <c r="K15" s="165"/>
      <c r="L15" s="106"/>
      <c r="M15" s="106"/>
      <c r="N15" s="106"/>
      <c r="O15" s="106"/>
    </row>
    <row r="16" spans="1:19">
      <c r="E16" s="106"/>
      <c r="F16" s="106"/>
      <c r="G16" s="165"/>
      <c r="H16" s="165"/>
      <c r="I16" s="165"/>
      <c r="J16" s="165"/>
      <c r="K16" s="165"/>
      <c r="L16" s="106"/>
      <c r="M16" s="106"/>
      <c r="N16" s="106"/>
      <c r="O16" s="106"/>
    </row>
    <row r="17" spans="5:15">
      <c r="E17" s="106"/>
      <c r="F17" s="106"/>
      <c r="G17" s="165"/>
      <c r="H17" s="165"/>
      <c r="I17" s="165"/>
      <c r="J17" s="165"/>
      <c r="K17" s="165"/>
      <c r="L17" s="106"/>
      <c r="M17" s="106"/>
      <c r="N17" s="106"/>
      <c r="O17" s="106"/>
    </row>
    <row r="18" spans="5:15">
      <c r="E18" s="106"/>
      <c r="F18" s="106"/>
      <c r="G18" s="165"/>
      <c r="H18" s="106"/>
      <c r="I18" s="106"/>
      <c r="J18" s="106"/>
      <c r="K18" s="106"/>
      <c r="L18" s="106"/>
      <c r="M18" s="106"/>
      <c r="N18" s="106"/>
      <c r="O18" s="106"/>
    </row>
    <row r="19" spans="5:15">
      <c r="E19" s="106"/>
      <c r="F19" s="106"/>
      <c r="G19" s="165"/>
      <c r="H19" s="106"/>
      <c r="I19" s="106"/>
      <c r="J19" s="106"/>
      <c r="K19" s="106"/>
      <c r="L19" s="106"/>
      <c r="M19" s="106"/>
      <c r="N19" s="106"/>
      <c r="O19" s="106"/>
    </row>
    <row r="20" spans="5:15">
      <c r="E20" s="106"/>
      <c r="F20" s="106"/>
      <c r="G20" s="165"/>
      <c r="H20" s="106"/>
      <c r="I20" s="106"/>
      <c r="J20" s="106"/>
      <c r="K20" s="106"/>
      <c r="L20" s="106"/>
      <c r="M20" s="106"/>
      <c r="N20" s="106"/>
      <c r="O20" s="106"/>
    </row>
    <row r="21" spans="5:15">
      <c r="E21" s="106"/>
      <c r="F21" s="106"/>
      <c r="G21" s="165"/>
      <c r="H21" s="106"/>
      <c r="I21" s="106"/>
      <c r="J21" s="106"/>
      <c r="K21" s="106"/>
      <c r="L21" s="106"/>
      <c r="M21" s="106"/>
      <c r="N21" s="106"/>
      <c r="O21" s="106"/>
    </row>
    <row r="22" spans="5:15"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</row>
    <row r="23" spans="5:15">
      <c r="E23" s="106"/>
      <c r="F23" s="106"/>
      <c r="G23" s="106"/>
      <c r="H23" s="166"/>
      <c r="I23" s="166"/>
      <c r="J23" s="166"/>
      <c r="K23" s="166"/>
      <c r="L23" s="106"/>
      <c r="M23" s="106"/>
      <c r="N23" s="106"/>
      <c r="O23" s="106"/>
    </row>
    <row r="24" spans="5:15">
      <c r="E24" s="106"/>
      <c r="F24" s="106"/>
      <c r="G24" s="106"/>
      <c r="H24" s="166"/>
      <c r="I24" s="166"/>
      <c r="J24" s="166"/>
      <c r="K24" s="166"/>
      <c r="L24" s="106"/>
      <c r="M24" s="106"/>
      <c r="N24" s="106"/>
      <c r="O24" s="106"/>
    </row>
    <row r="25" spans="5:15">
      <c r="E25" s="106"/>
      <c r="F25" s="106"/>
      <c r="G25" s="106"/>
      <c r="H25" s="166"/>
      <c r="I25" s="166"/>
      <c r="J25" s="166"/>
      <c r="K25" s="166"/>
      <c r="L25" s="106"/>
      <c r="M25" s="106"/>
      <c r="N25" s="106"/>
      <c r="O25" s="106"/>
    </row>
    <row r="26" spans="5:15">
      <c r="E26" s="106"/>
      <c r="F26" s="106"/>
      <c r="G26" s="106"/>
      <c r="H26" s="166"/>
      <c r="I26" s="166"/>
      <c r="J26" s="166"/>
      <c r="K26" s="166"/>
      <c r="L26" s="106"/>
      <c r="M26" s="106"/>
      <c r="N26" s="106"/>
      <c r="O26" s="106"/>
    </row>
    <row r="27" spans="5:15"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</row>
    <row r="28" spans="5:15"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</row>
    <row r="29" spans="5:15"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</row>
    <row r="30" spans="5:15"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</row>
    <row r="31" spans="5:15"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</row>
    <row r="32" spans="5:15">
      <c r="E32" s="106"/>
      <c r="F32" s="106"/>
      <c r="G32" s="106"/>
      <c r="H32" s="106"/>
      <c r="I32" s="106"/>
      <c r="J32" s="106"/>
      <c r="K32" s="106"/>
      <c r="L32" s="128"/>
      <c r="M32" s="128"/>
      <c r="N32" s="128"/>
      <c r="O32" s="128"/>
    </row>
    <row r="33" spans="5:15">
      <c r="E33" s="106"/>
      <c r="F33" s="106"/>
      <c r="G33" s="106"/>
      <c r="H33" s="106"/>
      <c r="I33" s="106"/>
      <c r="J33" s="106"/>
      <c r="K33" s="106"/>
      <c r="L33" s="128"/>
      <c r="M33" s="128"/>
      <c r="N33" s="128"/>
      <c r="O33" s="128"/>
    </row>
    <row r="34" spans="5:15">
      <c r="E34" s="106"/>
      <c r="F34" s="106"/>
      <c r="G34" s="106"/>
      <c r="H34" s="106"/>
      <c r="I34" s="106"/>
      <c r="J34" s="106"/>
      <c r="K34" s="106"/>
      <c r="L34" s="128"/>
      <c r="M34" s="128"/>
      <c r="N34" s="128"/>
      <c r="O34" s="128"/>
    </row>
    <row r="35" spans="5:15"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</row>
    <row r="36" spans="5:15"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</row>
    <row r="37" spans="5:15"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</row>
    <row r="38" spans="5:15"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</row>
    <row r="39" spans="5:15"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</row>
    <row r="40" spans="5:15"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</row>
    <row r="41" spans="5:15"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</row>
    <row r="42" spans="5:15"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</row>
    <row r="43" spans="5:15"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</row>
    <row r="44" spans="5:15"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</row>
    <row r="45" spans="5:15"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</row>
    <row r="46" spans="5:15"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</row>
    <row r="47" spans="5:15"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</row>
    <row r="48" spans="5:15"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</row>
    <row r="49" spans="5:15"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</row>
    <row r="50" spans="5:15"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</row>
  </sheetData>
  <hyperlinks>
    <hyperlink ref="A2" location="Sommaire!A1" display="Sommaire général" xr:uid="{9D9D5ED2-D995-4B6C-A385-859F6069D28D}"/>
  </hyperlinks>
  <pageMargins left="0.17" right="0.17" top="0.39" bottom="0.98402777777777772" header="0.51180555555555551" footer="0.51180555555555551"/>
  <pageSetup paperSize="9" scale="75" firstPageNumber="0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E000C0"/>
  </sheetPr>
  <dimension ref="A2:T9"/>
  <sheetViews>
    <sheetView workbookViewId="0">
      <pane xSplit="1" topLeftCell="B1" activePane="topRight" state="frozen"/>
      <selection pane="topRight" activeCell="B5" sqref="B5:T9"/>
    </sheetView>
  </sheetViews>
  <sheetFormatPr baseColWidth="10" defaultRowHeight="12.75"/>
  <cols>
    <col min="1" max="1" width="33.7109375" style="157" bestFit="1" customWidth="1"/>
    <col min="2" max="4" width="13.42578125" style="157" customWidth="1"/>
    <col min="5" max="5" width="12.28515625" style="157" customWidth="1"/>
    <col min="6" max="6" width="12.5703125" style="157" customWidth="1"/>
    <col min="7" max="12" width="12" style="157" customWidth="1"/>
    <col min="13" max="13" width="11.42578125" style="157"/>
    <col min="14" max="14" width="12.28515625" style="157" customWidth="1"/>
    <col min="15" max="15" width="11.42578125" style="157"/>
    <col min="16" max="16" width="12.28515625" style="157" customWidth="1"/>
    <col min="17" max="17" width="11.42578125" style="157"/>
    <col min="18" max="20" width="12.28515625" style="157" customWidth="1"/>
    <col min="21" max="16384" width="11.42578125" style="157"/>
  </cols>
  <sheetData>
    <row r="2" spans="1:20" s="693" customFormat="1" ht="15">
      <c r="A2" s="728" t="s">
        <v>739</v>
      </c>
    </row>
    <row r="4" spans="1:20">
      <c r="A4" s="152" t="s">
        <v>456</v>
      </c>
      <c r="B4" s="153" t="s">
        <v>67</v>
      </c>
      <c r="C4" s="152"/>
      <c r="D4" s="152"/>
      <c r="F4" s="154"/>
      <c r="G4" s="155"/>
      <c r="H4" s="155"/>
      <c r="I4" s="155"/>
      <c r="J4" s="155"/>
      <c r="K4" s="155"/>
      <c r="L4" s="154"/>
      <c r="M4" s="155"/>
      <c r="N4" s="155"/>
      <c r="O4" s="155"/>
      <c r="P4" s="155"/>
      <c r="R4" s="156"/>
      <c r="T4" s="156" t="s">
        <v>293</v>
      </c>
    </row>
    <row r="5" spans="1:20" s="291" customFormat="1">
      <c r="A5" s="158"/>
      <c r="B5" s="1171" t="s">
        <v>101</v>
      </c>
      <c r="C5" s="1171" t="s">
        <v>102</v>
      </c>
      <c r="D5" s="1171" t="s">
        <v>103</v>
      </c>
      <c r="E5" s="1171" t="s">
        <v>104</v>
      </c>
      <c r="F5" s="1171" t="s">
        <v>105</v>
      </c>
      <c r="G5" s="1171" t="s">
        <v>106</v>
      </c>
      <c r="H5" s="1171" t="s">
        <v>107</v>
      </c>
      <c r="I5" s="1171" t="s">
        <v>108</v>
      </c>
      <c r="J5" s="1171" t="s">
        <v>109</v>
      </c>
      <c r="K5" s="1171" t="s">
        <v>110</v>
      </c>
      <c r="L5" s="1171" t="s">
        <v>111</v>
      </c>
      <c r="M5" s="1171" t="s">
        <v>112</v>
      </c>
      <c r="N5" s="1171" t="s">
        <v>113</v>
      </c>
      <c r="O5" s="1171" t="s">
        <v>114</v>
      </c>
      <c r="P5" s="1171" t="s">
        <v>115</v>
      </c>
      <c r="Q5" s="1171" t="s">
        <v>480</v>
      </c>
      <c r="R5" s="1171" t="s">
        <v>494</v>
      </c>
      <c r="S5" s="1171" t="s">
        <v>668</v>
      </c>
      <c r="T5" s="1171" t="s">
        <v>889</v>
      </c>
    </row>
    <row r="6" spans="1:20" s="160" customFormat="1">
      <c r="A6" s="159"/>
      <c r="B6" s="1169"/>
      <c r="C6" s="1169"/>
      <c r="D6" s="1169"/>
      <c r="E6" s="1169"/>
      <c r="F6" s="1169"/>
      <c r="G6" s="1169"/>
      <c r="H6" s="1169"/>
      <c r="I6" s="1169"/>
      <c r="J6" s="1169"/>
      <c r="K6" s="1169"/>
      <c r="L6" s="1169"/>
      <c r="M6" s="1169"/>
      <c r="N6" s="1168"/>
      <c r="O6" s="1168"/>
      <c r="P6" s="1168"/>
      <c r="Q6" s="1168"/>
      <c r="R6" s="1168"/>
      <c r="S6" s="1168"/>
      <c r="T6" s="1167"/>
    </row>
    <row r="7" spans="1:20" s="160" customFormat="1">
      <c r="A7" s="159" t="s">
        <v>614</v>
      </c>
      <c r="B7" s="1170">
        <v>6.6331198750000002</v>
      </c>
      <c r="C7" s="1170">
        <v>7.1324565830000006</v>
      </c>
      <c r="D7" s="1170">
        <v>5.845328513000001</v>
      </c>
      <c r="E7" s="1170">
        <v>5.9090804750000006</v>
      </c>
      <c r="F7" s="1170">
        <v>6.8699354129999994</v>
      </c>
      <c r="G7" s="1170">
        <v>7.7060799360000001</v>
      </c>
      <c r="H7" s="1170">
        <v>7.9125753250000006</v>
      </c>
      <c r="I7" s="1170">
        <v>7.6593923129999988</v>
      </c>
      <c r="J7" s="1170">
        <v>8.0528545079999994</v>
      </c>
      <c r="K7" s="1170">
        <v>8.2091284800000004</v>
      </c>
      <c r="L7" s="1170">
        <v>8.8287453150000008</v>
      </c>
      <c r="M7" s="1170">
        <v>9.4123697059999998</v>
      </c>
      <c r="N7" s="1170">
        <v>9.7048367569999989</v>
      </c>
      <c r="O7" s="1170">
        <v>8.7337845299999994</v>
      </c>
      <c r="P7" s="1170">
        <v>10.348152487999998</v>
      </c>
      <c r="Q7" s="1170">
        <v>11.866907507000002</v>
      </c>
      <c r="R7" s="1170">
        <v>12.449727702999997</v>
      </c>
      <c r="S7" s="1170">
        <v>11.479080727999998</v>
      </c>
      <c r="T7" s="1170">
        <v>11.629978999999999</v>
      </c>
    </row>
    <row r="8" spans="1:20" s="160" customFormat="1">
      <c r="A8" s="109" t="s">
        <v>615</v>
      </c>
      <c r="B8" s="1170">
        <v>0.52753940500000007</v>
      </c>
      <c r="C8" s="1170">
        <v>0.58197987700000009</v>
      </c>
      <c r="D8" s="1170">
        <v>0.5425037290000001</v>
      </c>
      <c r="E8" s="1170">
        <v>0.5038230010000001</v>
      </c>
      <c r="F8" s="1170">
        <v>0.59139770800000013</v>
      </c>
      <c r="G8" s="1170">
        <v>0.62023880100000006</v>
      </c>
      <c r="H8" s="1170">
        <v>0.64954366900000005</v>
      </c>
      <c r="I8" s="1170">
        <v>0.62798609400000005</v>
      </c>
      <c r="J8" s="1170">
        <v>0.63628922100000007</v>
      </c>
      <c r="K8" s="1170">
        <v>0.7110093030000002</v>
      </c>
      <c r="L8" s="1170">
        <v>0.76364346299999997</v>
      </c>
      <c r="M8" s="1170">
        <v>0.9109894030000002</v>
      </c>
      <c r="N8" s="1170">
        <v>0.87548567500000007</v>
      </c>
      <c r="O8" s="1170">
        <v>0.7893511889999999</v>
      </c>
      <c r="P8" s="1170">
        <v>0.76074197799999987</v>
      </c>
      <c r="Q8" s="1170">
        <v>0.93476821400000021</v>
      </c>
      <c r="R8" s="1170">
        <v>1.017999651</v>
      </c>
      <c r="S8" s="1170">
        <v>0.92856757799999989</v>
      </c>
      <c r="T8" s="1170">
        <v>0.87129878900000013</v>
      </c>
    </row>
    <row r="9" spans="1:20" s="160" customFormat="1">
      <c r="A9" s="109" t="s">
        <v>11</v>
      </c>
      <c r="B9" s="1170">
        <v>6.1055804700000005</v>
      </c>
      <c r="C9" s="1170">
        <v>6.5504767060000004</v>
      </c>
      <c r="D9" s="1170">
        <v>5.3028247840000011</v>
      </c>
      <c r="E9" s="1170">
        <v>5.4052574740000008</v>
      </c>
      <c r="F9" s="1170">
        <v>6.2785377049999997</v>
      </c>
      <c r="G9" s="1170">
        <v>7.0858411349999999</v>
      </c>
      <c r="H9" s="1170">
        <v>7.2630316560000008</v>
      </c>
      <c r="I9" s="1170">
        <v>7.0314062189999991</v>
      </c>
      <c r="J9" s="1170">
        <v>7.4165652869999992</v>
      </c>
      <c r="K9" s="1170">
        <v>7.4981191770000004</v>
      </c>
      <c r="L9" s="1170">
        <v>8.0651018520000015</v>
      </c>
      <c r="M9" s="1170">
        <v>8.5013803029999995</v>
      </c>
      <c r="N9" s="1170">
        <v>8.8293510819999987</v>
      </c>
      <c r="O9" s="1170">
        <v>7.9444333409999999</v>
      </c>
      <c r="P9" s="1170">
        <v>9.587410509999998</v>
      </c>
      <c r="Q9" s="1170">
        <v>10.932139293000002</v>
      </c>
      <c r="R9" s="1170">
        <v>11.431728051999997</v>
      </c>
      <c r="S9" s="1170">
        <v>10.550513149999999</v>
      </c>
      <c r="T9" s="1170">
        <v>10.758680210999998</v>
      </c>
    </row>
  </sheetData>
  <hyperlinks>
    <hyperlink ref="A2" location="Sommaire!A1" display="Sommaire général" xr:uid="{9555D52E-A0EA-4D47-BB5C-ADA60894D64E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E000C0"/>
  </sheetPr>
  <dimension ref="A2:T9"/>
  <sheetViews>
    <sheetView workbookViewId="0">
      <pane xSplit="1" topLeftCell="B1" activePane="topRight" state="frozen"/>
      <selection pane="topRight" activeCell="B5" sqref="B5:T9"/>
    </sheetView>
  </sheetViews>
  <sheetFormatPr baseColWidth="10" defaultRowHeight="12.75"/>
  <cols>
    <col min="1" max="1" width="33.7109375" style="157" bestFit="1" customWidth="1"/>
    <col min="2" max="4" width="13.42578125" style="157" customWidth="1"/>
    <col min="5" max="5" width="12.28515625" style="157" customWidth="1"/>
    <col min="6" max="6" width="12.5703125" style="157" customWidth="1"/>
    <col min="7" max="12" width="12" style="157" customWidth="1"/>
    <col min="13" max="13" width="11.42578125" style="157"/>
    <col min="14" max="14" width="12.28515625" style="157" customWidth="1"/>
    <col min="15" max="15" width="11.42578125" style="157"/>
    <col min="16" max="16" width="12.28515625" style="157" customWidth="1"/>
    <col min="17" max="17" width="11.42578125" style="157"/>
    <col min="18" max="20" width="12.28515625" style="157" customWidth="1"/>
    <col min="21" max="16384" width="11.42578125" style="157"/>
  </cols>
  <sheetData>
    <row r="2" spans="1:20" s="693" customFormat="1" ht="15">
      <c r="A2" s="728" t="s">
        <v>739</v>
      </c>
    </row>
    <row r="4" spans="1:20">
      <c r="A4" s="152" t="s">
        <v>456</v>
      </c>
      <c r="B4" s="153" t="s">
        <v>67</v>
      </c>
      <c r="C4" s="152"/>
      <c r="D4" s="152"/>
      <c r="F4" s="154"/>
      <c r="G4" s="155"/>
      <c r="H4" s="155"/>
      <c r="I4" s="155"/>
      <c r="J4" s="155"/>
      <c r="K4" s="155"/>
      <c r="L4" s="154"/>
      <c r="M4" s="155"/>
      <c r="N4" s="155"/>
      <c r="O4" s="155"/>
      <c r="P4" s="155"/>
      <c r="R4" s="156"/>
      <c r="T4" s="156" t="s">
        <v>293</v>
      </c>
    </row>
    <row r="5" spans="1:20" s="291" customFormat="1">
      <c r="A5" s="158"/>
      <c r="B5" s="1176" t="s">
        <v>101</v>
      </c>
      <c r="C5" s="1176" t="s">
        <v>102</v>
      </c>
      <c r="D5" s="1176" t="s">
        <v>103</v>
      </c>
      <c r="E5" s="1176" t="s">
        <v>104</v>
      </c>
      <c r="F5" s="1176" t="s">
        <v>105</v>
      </c>
      <c r="G5" s="1176" t="s">
        <v>106</v>
      </c>
      <c r="H5" s="1176" t="s">
        <v>107</v>
      </c>
      <c r="I5" s="1176" t="s">
        <v>108</v>
      </c>
      <c r="J5" s="1176" t="s">
        <v>109</v>
      </c>
      <c r="K5" s="1176" t="s">
        <v>110</v>
      </c>
      <c r="L5" s="1176" t="s">
        <v>111</v>
      </c>
      <c r="M5" s="1176" t="s">
        <v>112</v>
      </c>
      <c r="N5" s="1176" t="s">
        <v>113</v>
      </c>
      <c r="O5" s="1176" t="s">
        <v>114</v>
      </c>
      <c r="P5" s="1176" t="s">
        <v>115</v>
      </c>
      <c r="Q5" s="1176" t="s">
        <v>480</v>
      </c>
      <c r="R5" s="1176" t="s">
        <v>494</v>
      </c>
      <c r="S5" s="1176" t="s">
        <v>668</v>
      </c>
      <c r="T5" s="1176" t="s">
        <v>889</v>
      </c>
    </row>
    <row r="6" spans="1:20" s="160" customFormat="1">
      <c r="A6" s="159"/>
      <c r="B6" s="1174"/>
      <c r="C6" s="1174"/>
      <c r="D6" s="1174"/>
      <c r="E6" s="1174"/>
      <c r="F6" s="1174"/>
      <c r="G6" s="1174"/>
      <c r="H6" s="1174"/>
      <c r="I6" s="1174"/>
      <c r="J6" s="1174"/>
      <c r="K6" s="1174"/>
      <c r="L6" s="1174"/>
      <c r="M6" s="1174"/>
      <c r="N6" s="1173"/>
      <c r="O6" s="1173"/>
      <c r="P6" s="1173"/>
      <c r="Q6" s="1173"/>
      <c r="R6" s="1173"/>
      <c r="S6" s="1173"/>
      <c r="T6" s="1172"/>
    </row>
    <row r="7" spans="1:20" s="160" customFormat="1">
      <c r="A7" s="159" t="s">
        <v>292</v>
      </c>
      <c r="B7" s="1175">
        <v>15.47000607</v>
      </c>
      <c r="C7" s="1175">
        <v>14.502675660000001</v>
      </c>
      <c r="D7" s="1175">
        <v>12.79543069</v>
      </c>
      <c r="E7" s="1175">
        <v>12.965209339999999</v>
      </c>
      <c r="F7" s="1175">
        <v>13.89223741</v>
      </c>
      <c r="G7" s="1175">
        <v>14.7190739</v>
      </c>
      <c r="H7" s="1175">
        <v>14.997510070000001</v>
      </c>
      <c r="I7" s="1175">
        <v>14.529563640000001</v>
      </c>
      <c r="J7" s="1175">
        <v>14.30408547</v>
      </c>
      <c r="K7" s="1175">
        <v>13.978052760000001</v>
      </c>
      <c r="L7" s="1175">
        <v>14.53612431</v>
      </c>
      <c r="M7" s="1175">
        <v>14.81101574</v>
      </c>
      <c r="N7" s="1175">
        <v>14.177042520000001</v>
      </c>
      <c r="O7" s="1175">
        <v>13.506202829999999</v>
      </c>
      <c r="P7" s="1175">
        <v>14.36189942</v>
      </c>
      <c r="Q7" s="1175">
        <v>14.242454580000002</v>
      </c>
      <c r="R7" s="1175">
        <v>13.423005140000001</v>
      </c>
      <c r="S7" s="1175">
        <v>12.591297780000001</v>
      </c>
      <c r="T7" s="1175">
        <v>12.703504129999999</v>
      </c>
    </row>
    <row r="8" spans="1:20" s="160" customFormat="1">
      <c r="A8" s="109" t="s">
        <v>493</v>
      </c>
      <c r="B8" s="1175">
        <v>5.4453077200000006</v>
      </c>
      <c r="C8" s="1175">
        <v>5.687518540000001</v>
      </c>
      <c r="D8" s="1175">
        <v>5.6587699900000006</v>
      </c>
      <c r="E8" s="1175">
        <v>5.7556164899999995</v>
      </c>
      <c r="F8" s="1175">
        <v>6.405630920000001</v>
      </c>
      <c r="G8" s="1175">
        <v>6.4864345200000004</v>
      </c>
      <c r="H8" s="1175">
        <v>5.41227444</v>
      </c>
      <c r="I8" s="1175">
        <v>5.9233327499999984</v>
      </c>
      <c r="J8" s="1175">
        <v>6.8726333799999999</v>
      </c>
      <c r="K8" s="1175">
        <v>7.5321961400000017</v>
      </c>
      <c r="L8" s="1175">
        <v>7.5259050400000005</v>
      </c>
      <c r="M8" s="1175">
        <v>7.2044715800000008</v>
      </c>
      <c r="N8" s="1175">
        <v>6.8519862099999997</v>
      </c>
      <c r="O8" s="1175">
        <v>6.537975040000001</v>
      </c>
      <c r="P8" s="1175">
        <v>5.9567966999999999</v>
      </c>
      <c r="Q8" s="1175">
        <v>5.9698570900000014</v>
      </c>
      <c r="R8" s="1175">
        <v>6.10581058</v>
      </c>
      <c r="S8" s="1175">
        <v>5.4731669400000005</v>
      </c>
      <c r="T8" s="1175">
        <v>5.2871824300000014</v>
      </c>
    </row>
    <row r="9" spans="1:20" s="160" customFormat="1">
      <c r="A9" s="109" t="s">
        <v>11</v>
      </c>
      <c r="B9" s="1175">
        <v>10.02469835</v>
      </c>
      <c r="C9" s="1175">
        <v>8.8151571200000003</v>
      </c>
      <c r="D9" s="1175">
        <v>7.1366606999999993</v>
      </c>
      <c r="E9" s="1175">
        <v>7.2095928499999999</v>
      </c>
      <c r="F9" s="1175">
        <v>7.4866064899999989</v>
      </c>
      <c r="G9" s="1175">
        <v>8.2326393799999984</v>
      </c>
      <c r="H9" s="1175">
        <v>9.5852356299999997</v>
      </c>
      <c r="I9" s="1175">
        <v>8.6062308900000026</v>
      </c>
      <c r="J9" s="1175">
        <v>7.4314520900000005</v>
      </c>
      <c r="K9" s="1175">
        <v>6.4458566199999989</v>
      </c>
      <c r="L9" s="1175">
        <v>7.0102192699999994</v>
      </c>
      <c r="M9" s="1175">
        <v>7.6065441599999994</v>
      </c>
      <c r="N9" s="1175">
        <v>7.3250563100000008</v>
      </c>
      <c r="O9" s="1175">
        <v>6.9682277899999985</v>
      </c>
      <c r="P9" s="1175">
        <v>8.4051027200000004</v>
      </c>
      <c r="Q9" s="1175">
        <v>8.2725974900000008</v>
      </c>
      <c r="R9" s="1175">
        <v>7.3171945600000008</v>
      </c>
      <c r="S9" s="1175">
        <v>7.118130840000001</v>
      </c>
      <c r="T9" s="1175">
        <v>7.4163216999999975</v>
      </c>
    </row>
  </sheetData>
  <hyperlinks>
    <hyperlink ref="A2" location="Sommaire!A1" display="Sommaire général" xr:uid="{05CDE168-DF05-46B7-8D33-42B0B4C9CF70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E000C0"/>
  </sheetPr>
  <dimension ref="A1:U16"/>
  <sheetViews>
    <sheetView zoomScaleNormal="100" workbookViewId="0">
      <pane xSplit="2" ySplit="4" topLeftCell="C5" activePane="bottomRight" state="frozen"/>
      <selection pane="topRight" activeCell="D1" sqref="D1"/>
      <selection pane="bottomLeft" activeCell="A23" sqref="A23"/>
      <selection pane="bottomRight" activeCell="C6" sqref="C6:U10"/>
    </sheetView>
  </sheetViews>
  <sheetFormatPr baseColWidth="10" defaultRowHeight="12.75"/>
  <cols>
    <col min="1" max="1" width="11.42578125" style="99"/>
    <col min="2" max="2" width="16" style="99" customWidth="1"/>
    <col min="3" max="3" width="15.7109375" style="99" customWidth="1"/>
    <col min="4" max="16384" width="11.42578125" style="99"/>
  </cols>
  <sheetData>
    <row r="1" spans="1:21" s="693" customFormat="1"/>
    <row r="2" spans="1:21" s="693" customFormat="1" ht="15">
      <c r="A2" s="728" t="s">
        <v>739</v>
      </c>
    </row>
    <row r="3" spans="1:21" s="693" customFormat="1"/>
    <row r="4" spans="1:21">
      <c r="A4" s="100" t="s">
        <v>648</v>
      </c>
    </row>
    <row r="5" spans="1:21">
      <c r="U5" s="151" t="s">
        <v>669</v>
      </c>
    </row>
    <row r="6" spans="1:21">
      <c r="C6" s="1180" t="s">
        <v>101</v>
      </c>
      <c r="D6" s="1180" t="s">
        <v>102</v>
      </c>
      <c r="E6" s="1180" t="s">
        <v>103</v>
      </c>
      <c r="F6" s="1180" t="s">
        <v>104</v>
      </c>
      <c r="G6" s="1180" t="s">
        <v>105</v>
      </c>
      <c r="H6" s="1180" t="s">
        <v>106</v>
      </c>
      <c r="I6" s="1180" t="s">
        <v>107</v>
      </c>
      <c r="J6" s="1180" t="s">
        <v>108</v>
      </c>
      <c r="K6" s="1180" t="s">
        <v>109</v>
      </c>
      <c r="L6" s="1180" t="s">
        <v>110</v>
      </c>
      <c r="M6" s="1180" t="s">
        <v>111</v>
      </c>
      <c r="N6" s="1180" t="s">
        <v>112</v>
      </c>
      <c r="O6" s="1180" t="s">
        <v>113</v>
      </c>
      <c r="P6" s="1180" t="s">
        <v>114</v>
      </c>
      <c r="Q6" s="1180" t="s">
        <v>115</v>
      </c>
      <c r="R6" s="1180" t="s">
        <v>480</v>
      </c>
      <c r="S6" s="1180" t="s">
        <v>494</v>
      </c>
      <c r="T6" s="1180" t="s">
        <v>668</v>
      </c>
      <c r="U6" s="1180" t="s">
        <v>889</v>
      </c>
    </row>
    <row r="7" spans="1:21">
      <c r="A7" s="149"/>
      <c r="B7" s="150"/>
      <c r="C7" s="1179"/>
      <c r="D7" s="1179"/>
      <c r="E7" s="1179"/>
      <c r="F7" s="1178"/>
      <c r="G7" s="1178"/>
      <c r="H7" s="1178"/>
      <c r="I7" s="1178"/>
      <c r="J7" s="1178"/>
      <c r="K7" s="1178"/>
      <c r="L7" s="1178"/>
      <c r="M7" s="1178"/>
      <c r="N7" s="1178"/>
      <c r="O7" s="1178"/>
      <c r="P7" s="1178"/>
      <c r="Q7" s="1178"/>
      <c r="R7" s="1178"/>
      <c r="S7" s="1178"/>
      <c r="T7" s="1178"/>
      <c r="U7" s="1177"/>
    </row>
    <row r="8" spans="1:21">
      <c r="A8" s="148" t="s">
        <v>611</v>
      </c>
      <c r="B8" s="527" t="s">
        <v>258</v>
      </c>
      <c r="C8" s="1181">
        <v>65.754617191666668</v>
      </c>
      <c r="D8" s="1181">
        <v>73.531852583333347</v>
      </c>
      <c r="E8" s="1181">
        <v>76.370515016666673</v>
      </c>
      <c r="F8" s="1181">
        <v>71.890814399999996</v>
      </c>
      <c r="G8" s="1181">
        <v>75.185908375000011</v>
      </c>
      <c r="H8" s="1181">
        <v>76.230575216666651</v>
      </c>
      <c r="I8" s="1181">
        <v>82.656415258333325</v>
      </c>
      <c r="J8" s="1181">
        <v>99.792531116666666</v>
      </c>
      <c r="K8" s="1181">
        <v>98.700675283333354</v>
      </c>
      <c r="L8" s="1181">
        <v>101.11626394166667</v>
      </c>
      <c r="M8" s="1181">
        <v>106.73500935833333</v>
      </c>
      <c r="N8" s="1181">
        <v>115.60165975833335</v>
      </c>
      <c r="O8" s="1181">
        <v>109.51183792499999</v>
      </c>
      <c r="P8" s="1181">
        <v>102.8023208</v>
      </c>
      <c r="Q8" s="1181">
        <v>100.38333333333333</v>
      </c>
      <c r="R8" s="1181">
        <v>125.90833333333335</v>
      </c>
      <c r="S8" s="1181">
        <v>114.29166666666667</v>
      </c>
      <c r="T8" s="1181">
        <v>96.675000000000011</v>
      </c>
      <c r="U8" s="1181">
        <v>96.883333333333326</v>
      </c>
    </row>
    <row r="9" spans="1:21">
      <c r="A9" s="148" t="s">
        <v>612</v>
      </c>
      <c r="B9" s="543" t="s">
        <v>260</v>
      </c>
      <c r="C9" s="1181">
        <v>55.173117816666661</v>
      </c>
      <c r="D9" s="1181">
        <v>63.912377716666668</v>
      </c>
      <c r="E9" s="1181">
        <v>67.294768183333318</v>
      </c>
      <c r="F9" s="1181">
        <v>66.623564441666659</v>
      </c>
      <c r="G9" s="1181">
        <v>77.069332200000019</v>
      </c>
      <c r="H9" s="1181">
        <v>76.817524466666654</v>
      </c>
      <c r="I9" s="1181">
        <v>81.21990641666666</v>
      </c>
      <c r="J9" s="1181">
        <v>87.115270091666673</v>
      </c>
      <c r="K9" s="1181">
        <v>99.231816250000008</v>
      </c>
      <c r="L9" s="1181">
        <v>100.96639727500001</v>
      </c>
      <c r="M9" s="1181">
        <v>94.879625691666675</v>
      </c>
      <c r="N9" s="1181">
        <v>97.875797533333312</v>
      </c>
      <c r="O9" s="1181">
        <v>99.891110158333333</v>
      </c>
      <c r="P9" s="1181">
        <v>100.93156104166667</v>
      </c>
      <c r="Q9" s="1181">
        <v>99.658333333333346</v>
      </c>
      <c r="R9" s="1181">
        <v>112.55833333333334</v>
      </c>
      <c r="S9" s="1181">
        <v>106.18333333333334</v>
      </c>
      <c r="T9" s="1181">
        <v>103.00833333333334</v>
      </c>
      <c r="U9" s="1181">
        <v>100.59999999999998</v>
      </c>
    </row>
    <row r="10" spans="1:21">
      <c r="A10" s="148" t="s">
        <v>613</v>
      </c>
      <c r="B10" s="543" t="s">
        <v>294</v>
      </c>
      <c r="C10" s="1181">
        <v>50.429496841666669</v>
      </c>
      <c r="D10" s="1181">
        <v>61.437572100000011</v>
      </c>
      <c r="E10" s="1181">
        <v>65.998757658333332</v>
      </c>
      <c r="F10" s="1181">
        <v>64.926790308333324</v>
      </c>
      <c r="G10" s="1181">
        <v>71.036471741666674</v>
      </c>
      <c r="H10" s="1181">
        <v>73.055284408333321</v>
      </c>
      <c r="I10" s="1181">
        <v>84.796343950000008</v>
      </c>
      <c r="J10" s="1181">
        <v>94.107729158333356</v>
      </c>
      <c r="K10" s="1181">
        <v>105.35717455833334</v>
      </c>
      <c r="L10" s="1181">
        <v>104.21865294999998</v>
      </c>
      <c r="M10" s="1181">
        <v>91.967344033333333</v>
      </c>
      <c r="N10" s="1181">
        <v>96.568462150000002</v>
      </c>
      <c r="O10" s="1181">
        <v>97.129292758333335</v>
      </c>
      <c r="P10" s="1181">
        <v>99.494532208333325</v>
      </c>
      <c r="Q10" s="1181">
        <v>99.841666666666654</v>
      </c>
      <c r="R10" s="1181">
        <v>114.99999999999999</v>
      </c>
      <c r="S10" s="1181">
        <v>102.66666666666667</v>
      </c>
      <c r="T10" s="1181">
        <v>99.40000000000002</v>
      </c>
      <c r="U10" s="1181">
        <v>93.333333333333329</v>
      </c>
    </row>
    <row r="13" spans="1:21"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</row>
    <row r="14" spans="1:21"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</row>
    <row r="15" spans="1:21">
      <c r="D15" s="290"/>
      <c r="E15" s="290"/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0"/>
      <c r="S15" s="290"/>
      <c r="T15" s="290"/>
    </row>
    <row r="16" spans="1:21"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90"/>
      <c r="Q16" s="290"/>
      <c r="R16" s="290"/>
      <c r="S16" s="290"/>
      <c r="T16" s="290"/>
    </row>
  </sheetData>
  <hyperlinks>
    <hyperlink ref="A2" location="Sommaire!A1" display="Sommaire général" xr:uid="{455C6B27-F0DD-4B8F-9FB0-1B1A55925DE1}"/>
  </hyperlink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E000C0"/>
  </sheetPr>
  <dimension ref="A1:H12"/>
  <sheetViews>
    <sheetView showGridLines="0" workbookViewId="0">
      <selection activeCell="H18" sqref="H18"/>
    </sheetView>
  </sheetViews>
  <sheetFormatPr baseColWidth="10" defaultRowHeight="15"/>
  <cols>
    <col min="1" max="1" width="25" customWidth="1"/>
    <col min="2" max="2" width="9.140625" customWidth="1"/>
    <col min="3" max="4" width="8.140625" customWidth="1"/>
    <col min="5" max="5" width="8" customWidth="1"/>
    <col min="6" max="6" width="11.7109375" customWidth="1"/>
    <col min="7" max="7" width="9.140625" customWidth="1"/>
    <col min="8" max="8" width="8.85546875" customWidth="1"/>
    <col min="9" max="9" width="7.85546875" customWidth="1"/>
    <col min="10" max="10" width="7.28515625" customWidth="1"/>
    <col min="11" max="11" width="9.7109375" customWidth="1"/>
  </cols>
  <sheetData>
    <row r="1" spans="1:8" s="694" customFormat="1"/>
    <row r="2" spans="1:8" s="693" customFormat="1">
      <c r="A2" s="728" t="s">
        <v>739</v>
      </c>
    </row>
    <row r="3" spans="1:8" s="694" customFormat="1"/>
    <row r="4" spans="1:8" s="453" customFormat="1">
      <c r="A4" s="79" t="s">
        <v>902</v>
      </c>
      <c r="B4" s="85"/>
      <c r="C4" s="4"/>
      <c r="D4" s="4"/>
      <c r="E4" s="4"/>
      <c r="F4" s="4"/>
    </row>
    <row r="5" spans="1:8" s="453" customFormat="1">
      <c r="A5" s="147"/>
      <c r="B5" s="4"/>
      <c r="C5" s="4"/>
      <c r="D5" s="4"/>
      <c r="E5" s="27"/>
      <c r="F5" s="87" t="s">
        <v>282</v>
      </c>
    </row>
    <row r="6" spans="1:8" s="697" customFormat="1" ht="27.75" customHeight="1">
      <c r="A6" s="286"/>
      <c r="B6" s="359" t="s">
        <v>890</v>
      </c>
      <c r="C6" s="360">
        <v>2024</v>
      </c>
      <c r="D6" s="361">
        <v>2025</v>
      </c>
      <c r="E6" s="360" t="s">
        <v>846</v>
      </c>
      <c r="F6" s="362" t="s">
        <v>891</v>
      </c>
      <c r="H6" s="609"/>
    </row>
    <row r="7" spans="1:8" s="697" customFormat="1">
      <c r="A7" s="287" t="s">
        <v>258</v>
      </c>
      <c r="B7" s="1121">
        <v>17814.287199999999</v>
      </c>
      <c r="C7" s="1121">
        <v>15064.325999999999</v>
      </c>
      <c r="D7" s="1159">
        <v>16385.432972043192</v>
      </c>
      <c r="E7" s="1119" t="s">
        <v>892</v>
      </c>
      <c r="F7" s="1160" t="s">
        <v>893</v>
      </c>
      <c r="H7" s="609"/>
    </row>
    <row r="8" spans="1:8" s="697" customFormat="1">
      <c r="A8" s="288" t="s">
        <v>283</v>
      </c>
      <c r="B8" s="1121">
        <v>10157.952799999999</v>
      </c>
      <c r="C8" s="1121">
        <v>7844.0619999999999</v>
      </c>
      <c r="D8" s="1159">
        <v>7777.7062832709526</v>
      </c>
      <c r="E8" s="1119" t="s">
        <v>894</v>
      </c>
      <c r="F8" s="1160" t="s">
        <v>895</v>
      </c>
      <c r="H8" s="609"/>
    </row>
    <row r="9" spans="1:8" s="697" customFormat="1">
      <c r="A9" s="288" t="s">
        <v>260</v>
      </c>
      <c r="B9" s="1121">
        <v>11740.072600000001</v>
      </c>
      <c r="C9" s="1121">
        <v>10616.937</v>
      </c>
      <c r="D9" s="1159">
        <v>9640.6525318940458</v>
      </c>
      <c r="E9" s="1119" t="s">
        <v>896</v>
      </c>
      <c r="F9" s="1160" t="s">
        <v>897</v>
      </c>
    </row>
    <row r="10" spans="1:8" s="697" customFormat="1">
      <c r="A10" s="288" t="s">
        <v>284</v>
      </c>
      <c r="B10" s="1121">
        <v>3152.6858000000002</v>
      </c>
      <c r="C10" s="1121">
        <v>2710.181</v>
      </c>
      <c r="D10" s="1159">
        <v>2386.9049706240057</v>
      </c>
      <c r="E10" s="1119" t="s">
        <v>898</v>
      </c>
      <c r="F10" s="1160" t="s">
        <v>899</v>
      </c>
    </row>
    <row r="11" spans="1:8" s="697" customFormat="1">
      <c r="A11" s="289" t="s">
        <v>285</v>
      </c>
      <c r="B11" s="1151">
        <v>42864.998399999997</v>
      </c>
      <c r="C11" s="1151">
        <v>36235.505999999994</v>
      </c>
      <c r="D11" s="1155">
        <v>36190.696757832193</v>
      </c>
      <c r="E11" s="1156" t="s">
        <v>900</v>
      </c>
      <c r="F11" s="1158" t="s">
        <v>901</v>
      </c>
    </row>
    <row r="12" spans="1:8" s="697" customFormat="1">
      <c r="A12" s="696" t="str">
        <f>CONCATENATE("Sources : Agreste pour ",D6,", Agreste-DGDDI pour années antérieures")</f>
        <v>Sources : Agreste pour 2025, Agreste-DGDDI pour années antérieures</v>
      </c>
      <c r="B12" s="609"/>
      <c r="C12" s="609"/>
      <c r="D12" s="609"/>
      <c r="E12" s="609"/>
      <c r="F12" s="609"/>
    </row>
  </sheetData>
  <hyperlinks>
    <hyperlink ref="A2" location="Sommaire!A1" display="Sommaire général" xr:uid="{4AB6D4F5-131A-4AC9-98B3-C4BF2E782FA8}"/>
  </hyperlinks>
  <pageMargins left="0.70866141732283472" right="0.19685039370078741" top="0.31496062992125984" bottom="0.19685039370078741" header="0.31496062992125984" footer="0.31496062992125984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E000C0"/>
  </sheetPr>
  <dimension ref="A1:M22"/>
  <sheetViews>
    <sheetView showGridLines="0" workbookViewId="0">
      <selection activeCell="A4" sqref="A4:XFD21"/>
    </sheetView>
  </sheetViews>
  <sheetFormatPr baseColWidth="10" defaultRowHeight="15"/>
  <cols>
    <col min="1" max="1" width="13.7109375" customWidth="1"/>
    <col min="2" max="2" width="8.140625" customWidth="1"/>
    <col min="3" max="3" width="7" customWidth="1"/>
    <col min="4" max="5" width="6.85546875" customWidth="1"/>
    <col min="6" max="6" width="7.7109375" customWidth="1"/>
    <col min="7" max="7" width="7.42578125" customWidth="1"/>
    <col min="8" max="8" width="6.7109375" customWidth="1"/>
    <col min="9" max="9" width="7.28515625" customWidth="1"/>
    <col min="10" max="10" width="6" customWidth="1"/>
    <col min="11" max="11" width="8.85546875" customWidth="1"/>
  </cols>
  <sheetData>
    <row r="1" spans="1:13" s="694" customFormat="1"/>
    <row r="2" spans="1:13" s="693" customFormat="1">
      <c r="A2" s="728" t="s">
        <v>739</v>
      </c>
    </row>
    <row r="3" spans="1:13" s="694" customFormat="1"/>
    <row r="4" spans="1:13" s="697" customFormat="1">
      <c r="A4" s="79" t="s">
        <v>903</v>
      </c>
      <c r="B4" s="85"/>
      <c r="C4" s="85"/>
      <c r="D4" s="85"/>
      <c r="E4" s="85"/>
      <c r="F4" s="609"/>
      <c r="G4" s="609"/>
      <c r="H4" s="609"/>
      <c r="I4" s="609"/>
      <c r="J4" s="609"/>
      <c r="K4" s="609"/>
      <c r="L4" s="609"/>
      <c r="M4" s="609"/>
    </row>
    <row r="5" spans="1:13" s="697" customFormat="1">
      <c r="A5" s="86"/>
      <c r="B5" s="609"/>
      <c r="C5" s="609"/>
      <c r="D5" s="609"/>
      <c r="E5" s="609"/>
      <c r="F5" s="609"/>
      <c r="G5" s="609"/>
      <c r="H5" s="609"/>
      <c r="I5" s="609"/>
      <c r="J5" s="27"/>
      <c r="K5" s="87" t="s">
        <v>670</v>
      </c>
      <c r="L5" s="609"/>
      <c r="M5" s="609"/>
    </row>
    <row r="6" spans="1:13" s="697" customFormat="1">
      <c r="A6" s="281"/>
      <c r="B6" s="742" t="s">
        <v>268</v>
      </c>
      <c r="C6" s="743"/>
      <c r="D6" s="743"/>
      <c r="E6" s="743"/>
      <c r="F6" s="744"/>
      <c r="G6" s="745" t="s">
        <v>269</v>
      </c>
      <c r="H6" s="745"/>
      <c r="I6" s="745"/>
      <c r="J6" s="745"/>
      <c r="K6" s="745"/>
      <c r="L6" s="609"/>
      <c r="M6" s="609"/>
    </row>
    <row r="7" spans="1:13" s="697" customFormat="1" ht="45">
      <c r="A7" s="282"/>
      <c r="B7" s="283" t="s">
        <v>880</v>
      </c>
      <c r="C7" s="88">
        <v>2024</v>
      </c>
      <c r="D7" s="526">
        <v>2025</v>
      </c>
      <c r="E7" s="88" t="s">
        <v>846</v>
      </c>
      <c r="F7" s="88" t="s">
        <v>904</v>
      </c>
      <c r="G7" s="283" t="s">
        <v>880</v>
      </c>
      <c r="H7" s="88">
        <v>2024</v>
      </c>
      <c r="I7" s="88">
        <v>2025</v>
      </c>
      <c r="J7" s="88" t="s">
        <v>846</v>
      </c>
      <c r="K7" s="358" t="s">
        <v>904</v>
      </c>
      <c r="L7" s="609"/>
      <c r="M7" s="609"/>
    </row>
    <row r="8" spans="1:13" s="697" customFormat="1">
      <c r="A8" s="284" t="s">
        <v>270</v>
      </c>
      <c r="B8" s="1121">
        <v>2363.7698</v>
      </c>
      <c r="C8" s="1121">
        <v>1880.86</v>
      </c>
      <c r="D8" s="1159">
        <v>2135.1849999999999</v>
      </c>
      <c r="E8" s="1154" t="s">
        <v>905</v>
      </c>
      <c r="F8" s="1154" t="s">
        <v>906</v>
      </c>
      <c r="G8" s="1121">
        <v>2183.4459999999999</v>
      </c>
      <c r="H8" s="1121">
        <v>1795.694</v>
      </c>
      <c r="I8" s="1159">
        <v>2103.1570000000002</v>
      </c>
      <c r="J8" s="1154" t="s">
        <v>907</v>
      </c>
      <c r="K8" s="1152" t="s">
        <v>908</v>
      </c>
    </row>
    <row r="9" spans="1:13" s="697" customFormat="1" ht="23.25">
      <c r="A9" s="284" t="s">
        <v>271</v>
      </c>
      <c r="B9" s="1121">
        <v>2196.2298000000001</v>
      </c>
      <c r="C9" s="1121">
        <v>1772.2030000000002</v>
      </c>
      <c r="D9" s="1159">
        <v>2049.7860000000001</v>
      </c>
      <c r="E9" s="1154" t="s">
        <v>909</v>
      </c>
      <c r="F9" s="1154" t="s">
        <v>910</v>
      </c>
      <c r="G9" s="1121">
        <v>2087.8003999999996</v>
      </c>
      <c r="H9" s="1121">
        <v>1686.5419999999999</v>
      </c>
      <c r="I9" s="1159">
        <v>1954.123</v>
      </c>
      <c r="J9" s="1154" t="s">
        <v>909</v>
      </c>
      <c r="K9" s="1152" t="s">
        <v>911</v>
      </c>
    </row>
    <row r="10" spans="1:13" s="697" customFormat="1">
      <c r="A10" s="284" t="s">
        <v>272</v>
      </c>
      <c r="B10" s="1121">
        <v>938.923</v>
      </c>
      <c r="C10" s="1121">
        <v>859.53099999999995</v>
      </c>
      <c r="D10" s="1159">
        <v>778.63100000000009</v>
      </c>
      <c r="E10" s="1154" t="s">
        <v>896</v>
      </c>
      <c r="F10" s="1154" t="s">
        <v>912</v>
      </c>
      <c r="G10" s="1121">
        <v>904.40739999999994</v>
      </c>
      <c r="H10" s="1121">
        <v>828.50800000000004</v>
      </c>
      <c r="I10" s="1159">
        <v>749.06400000000008</v>
      </c>
      <c r="J10" s="1154" t="s">
        <v>906</v>
      </c>
      <c r="K10" s="1152" t="s">
        <v>912</v>
      </c>
    </row>
    <row r="11" spans="1:13" s="697" customFormat="1">
      <c r="A11" s="284" t="s">
        <v>273</v>
      </c>
      <c r="B11" s="1121">
        <v>2446.9471999999996</v>
      </c>
      <c r="C11" s="1121">
        <v>2067.3910000000001</v>
      </c>
      <c r="D11" s="1159">
        <v>2371.7240000000002</v>
      </c>
      <c r="E11" s="1154" t="s">
        <v>913</v>
      </c>
      <c r="F11" s="1154" t="s">
        <v>914</v>
      </c>
      <c r="G11" s="1121">
        <v>1934.2759999999998</v>
      </c>
      <c r="H11" s="1121">
        <v>1639.4349999999999</v>
      </c>
      <c r="I11" s="1159">
        <v>1947.8049999999998</v>
      </c>
      <c r="J11" s="1154" t="s">
        <v>915</v>
      </c>
      <c r="K11" s="1152" t="s">
        <v>916</v>
      </c>
    </row>
    <row r="12" spans="1:13" s="697" customFormat="1">
      <c r="A12" s="284" t="s">
        <v>274</v>
      </c>
      <c r="B12" s="1121">
        <v>10422.556799999998</v>
      </c>
      <c r="C12" s="1121">
        <v>8177.616</v>
      </c>
      <c r="D12" s="1159">
        <v>8014.7</v>
      </c>
      <c r="E12" s="1154" t="s">
        <v>917</v>
      </c>
      <c r="F12" s="1154" t="s">
        <v>895</v>
      </c>
      <c r="G12" s="1121" t="s">
        <v>275</v>
      </c>
      <c r="H12" s="1121" t="s">
        <v>275</v>
      </c>
      <c r="I12" s="1159" t="s">
        <v>275</v>
      </c>
      <c r="J12" s="1154" t="s">
        <v>275</v>
      </c>
      <c r="K12" s="1152" t="s">
        <v>275</v>
      </c>
    </row>
    <row r="13" spans="1:13" s="697" customFormat="1">
      <c r="A13" s="284" t="s">
        <v>276</v>
      </c>
      <c r="B13" s="1121">
        <v>2889.7619999999997</v>
      </c>
      <c r="C13" s="1121">
        <v>2457.848</v>
      </c>
      <c r="D13" s="1159">
        <v>2372.1530000000002</v>
      </c>
      <c r="E13" s="1154" t="s">
        <v>914</v>
      </c>
      <c r="F13" s="1154" t="s">
        <v>897</v>
      </c>
      <c r="G13" s="1121">
        <v>827.21800000000019</v>
      </c>
      <c r="H13" s="1121">
        <v>645.45699999999999</v>
      </c>
      <c r="I13" s="1159">
        <v>631.63699999999994</v>
      </c>
      <c r="J13" s="1154" t="s">
        <v>917</v>
      </c>
      <c r="K13" s="1152" t="s">
        <v>899</v>
      </c>
    </row>
    <row r="14" spans="1:13" s="697" customFormat="1">
      <c r="A14" s="284" t="s">
        <v>277</v>
      </c>
      <c r="B14" s="1121">
        <v>4310.4304000000002</v>
      </c>
      <c r="C14" s="1121">
        <v>3646.299</v>
      </c>
      <c r="D14" s="1159">
        <v>3584.4999999999995</v>
      </c>
      <c r="E14" s="1154" t="s">
        <v>917</v>
      </c>
      <c r="F14" s="1154" t="s">
        <v>912</v>
      </c>
      <c r="G14" s="1121">
        <v>3954.2465999999999</v>
      </c>
      <c r="H14" s="1121">
        <v>3338.768</v>
      </c>
      <c r="I14" s="1159">
        <v>3225.6</v>
      </c>
      <c r="J14" s="1154" t="s">
        <v>914</v>
      </c>
      <c r="K14" s="1152" t="s">
        <v>897</v>
      </c>
    </row>
    <row r="15" spans="1:13" s="697" customFormat="1" ht="23.25">
      <c r="A15" s="284" t="s">
        <v>278</v>
      </c>
      <c r="B15" s="1121">
        <v>11152.175199999998</v>
      </c>
      <c r="C15" s="1121">
        <v>9913.32</v>
      </c>
      <c r="D15" s="1159">
        <v>9127.0300000000007</v>
      </c>
      <c r="E15" s="1154" t="s">
        <v>893</v>
      </c>
      <c r="F15" s="1154" t="s">
        <v>897</v>
      </c>
      <c r="G15" s="1121">
        <v>2043.7876000000001</v>
      </c>
      <c r="H15" s="1121">
        <v>1675.4480000000001</v>
      </c>
      <c r="I15" s="1159">
        <v>2090.8320000000003</v>
      </c>
      <c r="J15" s="1154" t="s">
        <v>918</v>
      </c>
      <c r="K15" s="1152" t="s">
        <v>919</v>
      </c>
    </row>
    <row r="16" spans="1:13" s="697" customFormat="1">
      <c r="A16" s="284" t="s">
        <v>279</v>
      </c>
      <c r="B16" s="1121">
        <v>5018.95</v>
      </c>
      <c r="C16" s="1121">
        <v>4500.0209999999997</v>
      </c>
      <c r="D16" s="1159">
        <v>4640.875</v>
      </c>
      <c r="E16" s="1154" t="s">
        <v>920</v>
      </c>
      <c r="F16" s="1154" t="s">
        <v>893</v>
      </c>
      <c r="G16" s="1121">
        <v>3159.4856</v>
      </c>
      <c r="H16" s="1121">
        <v>2830.1099999999997</v>
      </c>
      <c r="I16" s="1159">
        <v>2953.5950000000003</v>
      </c>
      <c r="J16" s="1154" t="s">
        <v>921</v>
      </c>
      <c r="K16" s="1152" t="s">
        <v>910</v>
      </c>
    </row>
    <row r="17" spans="1:13" s="697" customFormat="1">
      <c r="A17" s="285" t="s">
        <v>280</v>
      </c>
      <c r="B17" s="1153">
        <v>1125.254200000003</v>
      </c>
      <c r="C17" s="1153">
        <v>960.416999999994</v>
      </c>
      <c r="D17" s="1157">
        <v>1116.1127578321903</v>
      </c>
      <c r="E17" s="1182">
        <v>0.16211266338704666</v>
      </c>
      <c r="F17" s="1182">
        <v>-8.1238907331452337E-3</v>
      </c>
      <c r="G17" s="1153">
        <v>719.61959999999817</v>
      </c>
      <c r="H17" s="1153">
        <v>624.36399999999958</v>
      </c>
      <c r="I17" s="1157">
        <v>729.61997204319414</v>
      </c>
      <c r="J17" s="1182">
        <v>0.16858110339993115</v>
      </c>
      <c r="K17" s="1183">
        <v>1.38967477306009E-2</v>
      </c>
      <c r="L17" s="33"/>
    </row>
    <row r="18" spans="1:13" s="697" customFormat="1">
      <c r="A18" s="696" t="s">
        <v>610</v>
      </c>
      <c r="B18" s="609"/>
      <c r="C18" s="609"/>
      <c r="D18" s="609"/>
      <c r="E18" s="609"/>
      <c r="F18" s="609"/>
      <c r="G18" s="609"/>
      <c r="H18" s="609"/>
      <c r="I18" s="609"/>
      <c r="J18" s="609"/>
      <c r="K18" s="609"/>
      <c r="L18" s="609"/>
      <c r="M18" s="609"/>
    </row>
    <row r="19" spans="1:13" s="697" customFormat="1">
      <c r="A19" s="696" t="s">
        <v>281</v>
      </c>
      <c r="B19" s="609"/>
      <c r="C19" s="609"/>
      <c r="D19" s="609"/>
      <c r="E19" s="609"/>
      <c r="F19" s="609"/>
      <c r="G19" s="609"/>
      <c r="H19" s="609"/>
      <c r="I19" s="609"/>
      <c r="J19" s="609"/>
      <c r="K19" s="609"/>
      <c r="L19" s="609"/>
      <c r="M19" s="609"/>
    </row>
    <row r="20" spans="1:13" s="697" customFormat="1">
      <c r="A20" s="746" t="s">
        <v>922</v>
      </c>
      <c r="B20" s="747"/>
      <c r="C20" s="747"/>
      <c r="D20" s="747"/>
      <c r="E20" s="747"/>
      <c r="F20" s="747"/>
      <c r="G20" s="747"/>
      <c r="H20" s="747"/>
      <c r="I20" s="609"/>
      <c r="J20" s="609"/>
      <c r="K20" s="609"/>
      <c r="L20" s="609"/>
      <c r="M20" s="609"/>
    </row>
    <row r="21" spans="1:13" s="697" customFormat="1"/>
    <row r="22" spans="1:13" s="453" customFormat="1"/>
  </sheetData>
  <mergeCells count="3">
    <mergeCell ref="B6:F6"/>
    <mergeCell ref="G6:K6"/>
    <mergeCell ref="A20:H20"/>
  </mergeCells>
  <hyperlinks>
    <hyperlink ref="A2" location="Sommaire!A1" display="Sommaire général" xr:uid="{97B9DA24-EC57-4113-905C-226F289B02A7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E000C0"/>
  </sheetPr>
  <dimension ref="A1:M18"/>
  <sheetViews>
    <sheetView showGridLines="0" workbookViewId="0">
      <selection activeCell="A5" sqref="A5:XFD18"/>
    </sheetView>
  </sheetViews>
  <sheetFormatPr baseColWidth="10" defaultRowHeight="15"/>
  <cols>
    <col min="1" max="1" width="15.7109375" customWidth="1"/>
    <col min="2" max="2" width="9.140625" customWidth="1"/>
    <col min="3" max="3" width="5.42578125" customWidth="1"/>
    <col min="4" max="4" width="7" customWidth="1"/>
    <col min="5" max="5" width="8" customWidth="1"/>
    <col min="6" max="6" width="9.28515625" customWidth="1"/>
    <col min="7" max="7" width="8.85546875" customWidth="1"/>
    <col min="8" max="8" width="8.140625" customWidth="1"/>
    <col min="9" max="9" width="9.42578125" customWidth="1"/>
    <col min="10" max="11" width="8.85546875" customWidth="1"/>
  </cols>
  <sheetData>
    <row r="1" spans="1:13" s="694" customFormat="1"/>
    <row r="2" spans="1:13" s="693" customFormat="1">
      <c r="A2" s="728" t="s">
        <v>739</v>
      </c>
    </row>
    <row r="3" spans="1:13" s="694" customFormat="1"/>
    <row r="4" spans="1:13" s="453" customFormat="1">
      <c r="A4" s="79" t="s">
        <v>263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3" s="697" customFormat="1">
      <c r="A5" s="80"/>
      <c r="B5" s="609"/>
      <c r="C5" s="609"/>
      <c r="D5" s="609"/>
      <c r="E5" s="609"/>
      <c r="F5" s="609"/>
      <c r="G5" s="609"/>
      <c r="H5" s="609"/>
      <c r="I5" s="609"/>
      <c r="J5" s="609"/>
      <c r="K5" s="609"/>
    </row>
    <row r="6" spans="1:13" s="697" customFormat="1">
      <c r="A6" s="276"/>
      <c r="B6" s="748" t="s">
        <v>10</v>
      </c>
      <c r="C6" s="749"/>
      <c r="D6" s="749"/>
      <c r="E6" s="749"/>
      <c r="F6" s="749" t="s">
        <v>9</v>
      </c>
      <c r="G6" s="749"/>
      <c r="H6" s="749"/>
      <c r="I6" s="750" t="s">
        <v>11</v>
      </c>
      <c r="J6" s="750"/>
      <c r="K6" s="750"/>
    </row>
    <row r="7" spans="1:13" s="697" customFormat="1" ht="36" customHeight="1">
      <c r="A7" s="277"/>
      <c r="B7" s="278" t="s">
        <v>923</v>
      </c>
      <c r="C7" s="81" t="s">
        <v>924</v>
      </c>
      <c r="D7" s="81" t="s">
        <v>925</v>
      </c>
      <c r="E7" s="81" t="s">
        <v>926</v>
      </c>
      <c r="F7" s="82" t="s">
        <v>923</v>
      </c>
      <c r="G7" s="81" t="s">
        <v>924</v>
      </c>
      <c r="H7" s="81" t="s">
        <v>926</v>
      </c>
      <c r="I7" s="82" t="s">
        <v>923</v>
      </c>
      <c r="J7" s="81" t="s">
        <v>924</v>
      </c>
      <c r="K7" s="245" t="s">
        <v>926</v>
      </c>
    </row>
    <row r="8" spans="1:13" s="697" customFormat="1">
      <c r="A8" s="273"/>
      <c r="B8" s="279" t="s">
        <v>607</v>
      </c>
      <c r="C8" s="83" t="s">
        <v>1</v>
      </c>
      <c r="D8" s="83" t="s">
        <v>1</v>
      </c>
      <c r="E8" s="83" t="s">
        <v>1</v>
      </c>
      <c r="F8" s="84" t="s">
        <v>607</v>
      </c>
      <c r="G8" s="83" t="s">
        <v>1</v>
      </c>
      <c r="H8" s="83" t="s">
        <v>1</v>
      </c>
      <c r="I8" s="84" t="s">
        <v>607</v>
      </c>
      <c r="J8" s="83" t="s">
        <v>1</v>
      </c>
      <c r="K8" s="280" t="s">
        <v>1</v>
      </c>
    </row>
    <row r="9" spans="1:13" s="697" customFormat="1">
      <c r="A9" s="274" t="s">
        <v>264</v>
      </c>
      <c r="B9" s="1184">
        <v>4704.1873800000003</v>
      </c>
      <c r="C9" s="1185">
        <v>-1.2269015690783425E-2</v>
      </c>
      <c r="D9" s="1185">
        <v>-8.021413450309367E-2</v>
      </c>
      <c r="E9" s="1185">
        <v>-4.9455568630846658E-2</v>
      </c>
      <c r="F9" s="544">
        <v>614.60055000000011</v>
      </c>
      <c r="G9" s="1185">
        <v>-0.19079776196401355</v>
      </c>
      <c r="H9" s="1185">
        <v>-0.16041258646044032</v>
      </c>
      <c r="I9" s="1186">
        <v>4089.5868300000002</v>
      </c>
      <c r="J9" s="1185">
        <v>2.1603460507011452E-2</v>
      </c>
      <c r="K9" s="1187">
        <v>-2.9419443275522594E-2</v>
      </c>
      <c r="M9" s="1188"/>
    </row>
    <row r="10" spans="1:13" s="697" customFormat="1">
      <c r="A10" s="274" t="s">
        <v>265</v>
      </c>
      <c r="B10" s="1184">
        <v>3020.8295600000001</v>
      </c>
      <c r="C10" s="1185">
        <v>-2.4212009728466932E-2</v>
      </c>
      <c r="D10" s="1185">
        <v>-1.6965269622563284E-2</v>
      </c>
      <c r="E10" s="1185">
        <v>-3.3151608246330677E-2</v>
      </c>
      <c r="F10" s="544">
        <v>170.37326999999999</v>
      </c>
      <c r="G10" s="1185">
        <v>-0.17461313367464382</v>
      </c>
      <c r="H10" s="1185">
        <v>-0.13522868122686349</v>
      </c>
      <c r="I10" s="1186">
        <v>2850.4562900000001</v>
      </c>
      <c r="J10" s="1185">
        <v>-1.3467365067495241E-2</v>
      </c>
      <c r="K10" s="1187">
        <v>-2.6558159904770506E-2</v>
      </c>
      <c r="M10" s="1188"/>
    </row>
    <row r="11" spans="1:13" s="697" customFormat="1">
      <c r="A11" s="274" t="s">
        <v>927</v>
      </c>
      <c r="B11" s="1184">
        <v>2786.5590299999999</v>
      </c>
      <c r="C11" s="1185">
        <v>6.2900630954811021E-2</v>
      </c>
      <c r="D11" s="1185">
        <v>-5.213847619322709E-2</v>
      </c>
      <c r="E11" s="1185">
        <v>1.6691706660565853E-2</v>
      </c>
      <c r="F11" s="544">
        <v>3956.9520900000007</v>
      </c>
      <c r="G11" s="1185">
        <v>-5.6584698795804078E-3</v>
      </c>
      <c r="H11" s="1185">
        <v>5.6889407850968077E-2</v>
      </c>
      <c r="I11" s="1186">
        <v>-1170.3930600000008</v>
      </c>
      <c r="J11" s="1185">
        <v>-0.13803172265337516</v>
      </c>
      <c r="K11" s="1187">
        <v>0.1632982677396364</v>
      </c>
      <c r="M11" s="1188"/>
    </row>
    <row r="12" spans="1:13" s="697" customFormat="1">
      <c r="A12" s="274" t="s">
        <v>266</v>
      </c>
      <c r="B12" s="1184">
        <v>2191.9281599999999</v>
      </c>
      <c r="C12" s="1185">
        <v>3.8219480491952895E-2</v>
      </c>
      <c r="D12" s="1185">
        <v>-0.16634560390187025</v>
      </c>
      <c r="E12" s="1185">
        <v>3.9672087660213684E-2</v>
      </c>
      <c r="F12" s="544">
        <v>545.25652000000002</v>
      </c>
      <c r="G12" s="1185">
        <v>3.3139243165252186E-2</v>
      </c>
      <c r="H12" s="1185">
        <v>-2.4615991692051309E-2</v>
      </c>
      <c r="I12" s="1186">
        <v>1646.67164</v>
      </c>
      <c r="J12" s="1185">
        <v>3.9912710243348748E-2</v>
      </c>
      <c r="K12" s="1187">
        <v>6.4767237077086426E-2</v>
      </c>
      <c r="M12" s="1188"/>
    </row>
    <row r="13" spans="1:13" s="697" customFormat="1">
      <c r="A13" s="274" t="s">
        <v>259</v>
      </c>
      <c r="B13" s="1184">
        <v>1135.76099</v>
      </c>
      <c r="C13" s="1185">
        <v>1.2535942895147922E-2</v>
      </c>
      <c r="D13" s="353">
        <v>-4.1194391366832566</v>
      </c>
      <c r="E13" s="1185">
        <v>2.1423524592327992E-2</v>
      </c>
      <c r="F13" s="544">
        <v>7.4775700000000009</v>
      </c>
      <c r="G13" s="1189">
        <v>-0.20456206378974895</v>
      </c>
      <c r="H13" s="1185">
        <v>0.30057054799048122</v>
      </c>
      <c r="I13" s="1186">
        <v>1128.28342</v>
      </c>
      <c r="J13" s="1185">
        <v>1.4370742050387353E-2</v>
      </c>
      <c r="K13" s="1187">
        <v>1.9612826357141566E-2</v>
      </c>
      <c r="M13" s="1188"/>
    </row>
    <row r="14" spans="1:13" s="697" customFormat="1">
      <c r="A14" s="354" t="s">
        <v>267</v>
      </c>
      <c r="B14" s="1190">
        <v>12703.504129999999</v>
      </c>
      <c r="C14" s="1191">
        <v>1.009127654436733E-2</v>
      </c>
      <c r="D14" s="1191">
        <v>-7.3876943930090047E-2</v>
      </c>
      <c r="E14" s="1191">
        <v>-1.5690381638541372E-2</v>
      </c>
      <c r="F14" s="1192">
        <v>5287.1824300000007</v>
      </c>
      <c r="G14" s="1191">
        <v>-2.8622943850915416E-2</v>
      </c>
      <c r="H14" s="1191">
        <v>1.7033196042845117E-2</v>
      </c>
      <c r="I14" s="1192">
        <v>7416.3216999999986</v>
      </c>
      <c r="J14" s="1191">
        <v>4.1891736286207237E-2</v>
      </c>
      <c r="K14" s="1193">
        <v>-3.7516581188928644E-2</v>
      </c>
      <c r="M14" s="1188"/>
    </row>
    <row r="15" spans="1:13" s="697" customFormat="1">
      <c r="A15" s="355" t="s">
        <v>608</v>
      </c>
      <c r="B15" s="1194">
        <v>5939.4218300000002</v>
      </c>
      <c r="C15" s="1195">
        <v>-2.7005922699219198E-6</v>
      </c>
      <c r="D15" s="1195">
        <v>-5.0630701976724479E-2</v>
      </c>
      <c r="E15" s="1195">
        <v>-8.7465443306122825E-3</v>
      </c>
      <c r="F15" s="1194">
        <v>4703.8292200000005</v>
      </c>
      <c r="G15" s="1195">
        <v>-3.2358091653489574E-2</v>
      </c>
      <c r="H15" s="1195">
        <v>1.9966869490143146E-2</v>
      </c>
      <c r="I15" s="1196">
        <v>1235.5926099999997</v>
      </c>
      <c r="J15" s="1195">
        <v>0.14585828224522301</v>
      </c>
      <c r="K15" s="1197">
        <v>-0.11702986701887319</v>
      </c>
      <c r="M15" s="1188"/>
    </row>
    <row r="16" spans="1:13" s="697" customFormat="1">
      <c r="A16" s="356" t="s">
        <v>609</v>
      </c>
      <c r="B16" s="1198">
        <v>6764.0823</v>
      </c>
      <c r="C16" s="1199">
        <v>1.6870828838606577E-2</v>
      </c>
      <c r="D16" s="1199">
        <v>-7.185229829552342E-2</v>
      </c>
      <c r="E16" s="1199">
        <v>-2.4642425355711706E-2</v>
      </c>
      <c r="F16" s="1200">
        <v>583.3532100000001</v>
      </c>
      <c r="G16" s="1199">
        <v>-4.6872271424448386E-2</v>
      </c>
      <c r="H16" s="1199">
        <v>-5.7405479305620899E-2</v>
      </c>
      <c r="I16" s="1201">
        <v>6180.7290899999998</v>
      </c>
      <c r="J16" s="1199">
        <v>2.3330192703872266E-2</v>
      </c>
      <c r="K16" s="1202">
        <v>-2.1486635740213256E-2</v>
      </c>
      <c r="M16" s="1188"/>
    </row>
    <row r="17" spans="1:11" s="697" customFormat="1">
      <c r="A17" s="696" t="s">
        <v>150</v>
      </c>
      <c r="B17" s="609"/>
      <c r="C17" s="609"/>
      <c r="D17" s="609"/>
      <c r="E17" s="609"/>
      <c r="F17" s="357"/>
      <c r="G17" s="357"/>
      <c r="H17" s="357"/>
      <c r="I17" s="357"/>
      <c r="J17" s="609"/>
      <c r="K17" s="609"/>
    </row>
    <row r="18" spans="1:11" s="697" customFormat="1">
      <c r="B18" s="1188"/>
      <c r="C18" s="1188"/>
      <c r="D18" s="1188"/>
      <c r="E18" s="1188"/>
      <c r="F18" s="1188"/>
      <c r="G18" s="1188"/>
      <c r="H18" s="1188"/>
      <c r="I18" s="1188"/>
      <c r="J18" s="1188"/>
      <c r="K18" s="1188"/>
    </row>
  </sheetData>
  <mergeCells count="3">
    <mergeCell ref="B6:E6"/>
    <mergeCell ref="F6:H6"/>
    <mergeCell ref="I6:K6"/>
  </mergeCells>
  <hyperlinks>
    <hyperlink ref="A2" location="Sommaire!A1" display="Sommaire général" xr:uid="{B4AE0342-A048-4533-9C2C-9C29171CDC4B}"/>
  </hyperlinks>
  <pageMargins left="0.39370078740157483" right="0.19685039370078741" top="0.74803149606299213" bottom="0.74803149606299213" header="0.31496062992125984" footer="0.31496062992125984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E000C0"/>
  </sheetPr>
  <dimension ref="A1:H14"/>
  <sheetViews>
    <sheetView showGridLines="0" workbookViewId="0">
      <selection activeCell="D21" sqref="D21"/>
    </sheetView>
  </sheetViews>
  <sheetFormatPr baseColWidth="10" defaultRowHeight="15"/>
  <cols>
    <col min="1" max="1" width="15.42578125" customWidth="1"/>
    <col min="2" max="2" width="9.85546875" customWidth="1"/>
    <col min="3" max="4" width="10.28515625" customWidth="1"/>
    <col min="5" max="5" width="9.140625" customWidth="1"/>
    <col min="6" max="6" width="10" customWidth="1"/>
    <col min="7" max="7" width="9" customWidth="1"/>
    <col min="8" max="8" width="11.42578125" customWidth="1"/>
  </cols>
  <sheetData>
    <row r="1" spans="1:8" s="694" customFormat="1"/>
    <row r="2" spans="1:8" s="693" customFormat="1">
      <c r="A2" s="728" t="s">
        <v>739</v>
      </c>
    </row>
    <row r="3" spans="1:8" s="694" customFormat="1"/>
    <row r="4" spans="1:8" s="453" customFormat="1">
      <c r="A4" s="79" t="s">
        <v>257</v>
      </c>
      <c r="B4" s="4"/>
      <c r="C4" s="4"/>
      <c r="D4" s="4"/>
      <c r="E4" s="4"/>
      <c r="F4" s="4"/>
      <c r="G4" s="4"/>
    </row>
    <row r="5" spans="1:8" s="453" customFormat="1">
      <c r="A5" s="80"/>
      <c r="B5" s="4"/>
      <c r="C5" s="4"/>
      <c r="D5" s="4"/>
      <c r="E5" s="4"/>
      <c r="F5" s="4"/>
      <c r="G5" s="4"/>
    </row>
    <row r="6" spans="1:8" s="697" customFormat="1" ht="43.5" customHeight="1">
      <c r="A6" s="272"/>
      <c r="B6" s="545" t="s">
        <v>928</v>
      </c>
      <c r="C6" s="546" t="s">
        <v>929</v>
      </c>
      <c r="D6" s="547" t="s">
        <v>930</v>
      </c>
      <c r="E6" s="547" t="s">
        <v>931</v>
      </c>
      <c r="F6" s="547" t="s">
        <v>932</v>
      </c>
      <c r="G6" s="547" t="s">
        <v>933</v>
      </c>
    </row>
    <row r="7" spans="1:8" s="697" customFormat="1">
      <c r="A7" s="273"/>
      <c r="B7" s="751" t="s">
        <v>1</v>
      </c>
      <c r="C7" s="752"/>
      <c r="D7" s="752"/>
      <c r="E7" s="752"/>
      <c r="F7" s="752"/>
      <c r="G7" s="752"/>
    </row>
    <row r="8" spans="1:8" s="697" customFormat="1">
      <c r="A8" s="274" t="s">
        <v>258</v>
      </c>
      <c r="B8" s="548">
        <v>0.21549866390826455</v>
      </c>
      <c r="C8" s="549">
        <v>-10.303284833064142</v>
      </c>
      <c r="D8" s="549">
        <v>-15.413780532263942</v>
      </c>
      <c r="E8" s="340">
        <v>1.7863522686673683</v>
      </c>
      <c r="F8" s="340">
        <v>-11.585807385952219</v>
      </c>
      <c r="G8" s="550">
        <v>-14.854998986006896</v>
      </c>
      <c r="H8" s="697" t="s">
        <v>671</v>
      </c>
    </row>
    <row r="9" spans="1:8" s="697" customFormat="1">
      <c r="A9" s="274" t="s">
        <v>260</v>
      </c>
      <c r="B9" s="548">
        <v>-2.3379985438071627</v>
      </c>
      <c r="C9" s="549">
        <v>-3.7025497350037018</v>
      </c>
      <c r="D9" s="549">
        <v>-2.9901114424737085</v>
      </c>
      <c r="E9" s="340">
        <v>-0.45054945054944229</v>
      </c>
      <c r="F9" s="340">
        <v>-3.850644250567814</v>
      </c>
      <c r="G9" s="550">
        <v>-3.4175334323922613</v>
      </c>
    </row>
    <row r="10" spans="1:8" s="697" customFormat="1">
      <c r="A10" s="274" t="s">
        <v>261</v>
      </c>
      <c r="B10" s="548">
        <v>-6.1032863849765473</v>
      </c>
      <c r="C10" s="549">
        <v>-9.6312786380127076</v>
      </c>
      <c r="D10" s="549">
        <v>-3.1818181818181634</v>
      </c>
      <c r="E10" s="340">
        <v>-1.7888256475781295</v>
      </c>
      <c r="F10" s="340">
        <v>-8.0578512396694215</v>
      </c>
      <c r="G10" s="550">
        <v>-5.5927184998354811</v>
      </c>
    </row>
    <row r="11" spans="1:8" s="697" customFormat="1">
      <c r="A11" s="275" t="s">
        <v>262</v>
      </c>
      <c r="B11" s="551">
        <v>-0.54653723794760856</v>
      </c>
      <c r="C11" s="552">
        <v>-4.8530742479714783</v>
      </c>
      <c r="D11" s="552">
        <v>-9.0646094503375139</v>
      </c>
      <c r="E11" s="553">
        <v>9.988901220865376E-2</v>
      </c>
      <c r="F11" s="553">
        <v>-6.1400770111354035</v>
      </c>
      <c r="G11" s="554">
        <v>-8.7964368863245319</v>
      </c>
    </row>
    <row r="12" spans="1:8" s="697" customFormat="1">
      <c r="A12" s="696" t="s">
        <v>672</v>
      </c>
      <c r="B12" s="555"/>
      <c r="C12" s="555"/>
      <c r="D12" s="555"/>
      <c r="E12" s="555"/>
      <c r="F12" s="555"/>
      <c r="G12" s="609"/>
    </row>
    <row r="13" spans="1:8" s="453" customFormat="1"/>
    <row r="14" spans="1:8" s="453" customFormat="1"/>
  </sheetData>
  <mergeCells count="1">
    <mergeCell ref="B7:G7"/>
  </mergeCells>
  <hyperlinks>
    <hyperlink ref="A2" location="Sommaire!A1" display="Sommaire général" xr:uid="{C2263D5E-45CF-47E2-A255-43097365E0DE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E0A080"/>
  </sheetPr>
  <dimension ref="A1:L21"/>
  <sheetViews>
    <sheetView workbookViewId="0">
      <selection activeCell="B5" sqref="B5:G7"/>
    </sheetView>
  </sheetViews>
  <sheetFormatPr baseColWidth="10" defaultRowHeight="15"/>
  <cols>
    <col min="1" max="1" width="17.140625" customWidth="1"/>
    <col min="2" max="7" width="14.85546875" customWidth="1"/>
  </cols>
  <sheetData>
    <row r="1" spans="1:12" s="694" customFormat="1"/>
    <row r="2" spans="1:12" s="693" customFormat="1">
      <c r="A2" s="728" t="s">
        <v>739</v>
      </c>
    </row>
    <row r="3" spans="1:12" s="694" customFormat="1"/>
    <row r="4" spans="1:12">
      <c r="A4" s="78" t="s">
        <v>255</v>
      </c>
      <c r="B4" s="3"/>
      <c r="C4" s="72"/>
      <c r="D4" s="3"/>
      <c r="F4" s="72"/>
      <c r="G4" s="72" t="s">
        <v>67</v>
      </c>
    </row>
    <row r="5" spans="1:12" s="92" customFormat="1">
      <c r="A5" s="23"/>
      <c r="B5" s="1206">
        <v>2020</v>
      </c>
      <c r="C5" s="1206">
        <v>2021</v>
      </c>
      <c r="D5" s="1206">
        <v>2022</v>
      </c>
      <c r="E5" s="1206">
        <v>2023</v>
      </c>
      <c r="F5" s="1206">
        <v>2024</v>
      </c>
      <c r="G5" s="1206">
        <v>2025</v>
      </c>
    </row>
    <row r="6" spans="1:12">
      <c r="A6" s="72" t="s">
        <v>256</v>
      </c>
      <c r="B6" s="1205">
        <v>2470.4</v>
      </c>
      <c r="C6" s="1205">
        <v>2471.6</v>
      </c>
      <c r="D6" s="1205">
        <v>2381.6</v>
      </c>
      <c r="E6" s="1205">
        <v>2266.9</v>
      </c>
      <c r="F6" s="1205">
        <v>2242.3000000000002</v>
      </c>
      <c r="G6" s="1205">
        <v>2175</v>
      </c>
      <c r="I6" s="73"/>
      <c r="K6" s="73"/>
      <c r="L6" s="73"/>
    </row>
    <row r="7" spans="1:12">
      <c r="A7" s="72" t="s">
        <v>245</v>
      </c>
      <c r="B7" s="1205">
        <v>849.4</v>
      </c>
      <c r="C7" s="1205">
        <v>842.4</v>
      </c>
      <c r="D7" s="1205">
        <v>805.4</v>
      </c>
      <c r="E7" s="1205">
        <v>745.3</v>
      </c>
      <c r="F7" s="1205">
        <v>718.8</v>
      </c>
      <c r="G7" s="1205">
        <v>680.4</v>
      </c>
      <c r="I7" s="73"/>
      <c r="K7" s="73"/>
      <c r="L7" s="73"/>
    </row>
    <row r="8" spans="1:12">
      <c r="I8" s="12"/>
      <c r="K8" s="73"/>
      <c r="L8" s="73"/>
    </row>
    <row r="12" spans="1:12">
      <c r="A12" t="s">
        <v>66</v>
      </c>
      <c r="J12" s="53"/>
    </row>
    <row r="16" spans="1:12">
      <c r="G16" s="75"/>
    </row>
    <row r="17" spans="2:7">
      <c r="G17" s="75"/>
    </row>
    <row r="21" spans="2:7">
      <c r="B21" s="16" t="s">
        <v>251</v>
      </c>
    </row>
  </sheetData>
  <hyperlinks>
    <hyperlink ref="A2" location="Sommaire!A1" display="Sommaire général" xr:uid="{770B6618-FCB8-474D-AF9F-3F8E6C2BB3B9}"/>
  </hyperlink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E0A080"/>
  </sheetPr>
  <dimension ref="A1:L26"/>
  <sheetViews>
    <sheetView workbookViewId="0">
      <selection activeCell="B5" sqref="B5:G7"/>
    </sheetView>
  </sheetViews>
  <sheetFormatPr baseColWidth="10" defaultRowHeight="15"/>
  <cols>
    <col min="1" max="1" width="12.28515625" customWidth="1"/>
    <col min="2" max="7" width="11" customWidth="1"/>
  </cols>
  <sheetData>
    <row r="1" spans="1:12" s="694" customFormat="1"/>
    <row r="2" spans="1:12" s="693" customFormat="1">
      <c r="A2" s="728" t="s">
        <v>739</v>
      </c>
    </row>
    <row r="3" spans="1:12" s="694" customFormat="1"/>
    <row r="4" spans="1:12">
      <c r="A4" s="2" t="s">
        <v>254</v>
      </c>
      <c r="B4" s="3"/>
      <c r="C4" s="72"/>
      <c r="E4" s="72"/>
      <c r="F4" s="77"/>
      <c r="G4" s="72" t="s">
        <v>67</v>
      </c>
    </row>
    <row r="5" spans="1:12" s="92" customFormat="1">
      <c r="A5" s="23"/>
      <c r="B5" s="1209" t="s">
        <v>5</v>
      </c>
      <c r="C5" s="1209" t="s">
        <v>12</v>
      </c>
      <c r="D5" s="1209" t="s">
        <v>461</v>
      </c>
      <c r="E5" s="1209" t="s">
        <v>532</v>
      </c>
      <c r="F5" s="1209" t="s">
        <v>658</v>
      </c>
      <c r="G5" s="1209" t="s">
        <v>835</v>
      </c>
    </row>
    <row r="6" spans="1:12">
      <c r="A6" s="72" t="s">
        <v>149</v>
      </c>
      <c r="B6" s="1208">
        <v>161.245769</v>
      </c>
      <c r="C6" s="1208">
        <v>177.496285</v>
      </c>
      <c r="D6" s="1208">
        <v>181.20908600000001</v>
      </c>
      <c r="E6" s="1208">
        <v>156.57127800000001</v>
      </c>
      <c r="F6" s="1208">
        <v>173.043204</v>
      </c>
      <c r="G6" s="1208">
        <v>180.23109700000001</v>
      </c>
      <c r="I6" s="18"/>
      <c r="K6" s="352"/>
      <c r="L6" s="73"/>
    </row>
    <row r="7" spans="1:12">
      <c r="A7" s="72" t="s">
        <v>9</v>
      </c>
      <c r="B7" s="1208">
        <v>215.75217900000001</v>
      </c>
      <c r="C7" s="1208">
        <v>231.430217</v>
      </c>
      <c r="D7" s="1208">
        <v>285.381506</v>
      </c>
      <c r="E7" s="1208">
        <v>271.51416499999999</v>
      </c>
      <c r="F7" s="1208">
        <v>271.30540300000001</v>
      </c>
      <c r="G7" s="1208">
        <v>267.52549299999998</v>
      </c>
      <c r="I7" s="18"/>
      <c r="K7" s="352"/>
      <c r="L7" s="73"/>
    </row>
    <row r="8" spans="1:12">
      <c r="I8" s="18"/>
      <c r="K8" s="352"/>
    </row>
    <row r="9" spans="1:12">
      <c r="B9" s="15"/>
      <c r="C9" s="15"/>
      <c r="D9" s="15"/>
      <c r="E9" s="15"/>
      <c r="F9" s="15"/>
      <c r="G9" s="15"/>
      <c r="H9" s="74"/>
      <c r="I9" s="15"/>
      <c r="K9" s="352"/>
    </row>
    <row r="10" spans="1:12">
      <c r="A10" s="74"/>
      <c r="B10" s="15"/>
      <c r="C10" s="15"/>
      <c r="D10" s="15"/>
      <c r="E10" s="15"/>
      <c r="F10" s="15"/>
      <c r="G10" s="15"/>
      <c r="H10" s="74"/>
    </row>
    <row r="24" spans="2:9">
      <c r="I24" t="s">
        <v>66</v>
      </c>
    </row>
    <row r="26" spans="2:9">
      <c r="B26" s="16" t="s">
        <v>251</v>
      </c>
    </row>
  </sheetData>
  <hyperlinks>
    <hyperlink ref="A2" location="Sommaire!A1" display="Sommaire général" xr:uid="{15B09AD3-BAD9-40AB-95A4-7E5A17444088}"/>
  </hyperlink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E0A080"/>
  </sheetPr>
  <dimension ref="A1:T23"/>
  <sheetViews>
    <sheetView workbookViewId="0">
      <selection activeCell="B5" sqref="B5:G7"/>
    </sheetView>
  </sheetViews>
  <sheetFormatPr baseColWidth="10" defaultRowHeight="15"/>
  <cols>
    <col min="1" max="1" width="18.7109375" customWidth="1"/>
  </cols>
  <sheetData>
    <row r="1" spans="1:20" s="694" customFormat="1"/>
    <row r="2" spans="1:20" s="693" customFormat="1">
      <c r="A2" s="728" t="s">
        <v>739</v>
      </c>
    </row>
    <row r="3" spans="1:20" s="694" customFormat="1"/>
    <row r="4" spans="1:20">
      <c r="A4" s="2" t="s">
        <v>252</v>
      </c>
    </row>
    <row r="5" spans="1:20">
      <c r="A5" s="23"/>
      <c r="B5" s="1211">
        <v>2020</v>
      </c>
      <c r="C5" s="1211">
        <v>2021</v>
      </c>
      <c r="D5" s="1211">
        <v>2022</v>
      </c>
      <c r="E5" s="1211">
        <v>2023</v>
      </c>
      <c r="F5" s="1211">
        <v>2024</v>
      </c>
      <c r="G5" s="1211">
        <v>2025</v>
      </c>
      <c r="H5" s="37"/>
      <c r="I5" s="37"/>
    </row>
    <row r="6" spans="1:20">
      <c r="A6" s="91" t="s">
        <v>253</v>
      </c>
      <c r="B6" s="1210">
        <v>3.5417948699999999</v>
      </c>
      <c r="C6" s="1210">
        <v>3.7343589700000002</v>
      </c>
      <c r="D6" s="1210">
        <v>4.8871794900000003</v>
      </c>
      <c r="E6" s="1210">
        <v>5.1912820499999999</v>
      </c>
      <c r="F6" s="1210">
        <v>5.1470000000000002</v>
      </c>
      <c r="G6" s="1210">
        <v>6.1642105300000001</v>
      </c>
      <c r="H6" s="8"/>
      <c r="I6" s="8"/>
      <c r="J6" s="73"/>
      <c r="K6" s="8"/>
      <c r="L6" s="8"/>
    </row>
    <row r="7" spans="1:20">
      <c r="A7" s="91" t="s">
        <v>245</v>
      </c>
      <c r="B7" s="1210">
        <v>5.1953846199999996</v>
      </c>
      <c r="C7" s="1210">
        <v>5.5430769199999999</v>
      </c>
      <c r="D7" s="1210">
        <v>6.3282051299999997</v>
      </c>
      <c r="E7" s="1210">
        <v>6.8328205100000003</v>
      </c>
      <c r="F7" s="1210">
        <v>6.8914999999999997</v>
      </c>
      <c r="G7" s="1210">
        <v>7.5494736800000002</v>
      </c>
      <c r="H7" s="8"/>
      <c r="I7" s="8"/>
      <c r="J7" s="73"/>
      <c r="K7" s="8"/>
      <c r="L7" s="8"/>
    </row>
    <row r="8" spans="1:20">
      <c r="B8" s="8"/>
      <c r="C8" s="8"/>
      <c r="D8" s="8"/>
      <c r="E8" s="8"/>
      <c r="F8" s="8"/>
      <c r="G8" s="8"/>
      <c r="H8" s="8"/>
      <c r="M8" s="13"/>
      <c r="N8" s="13"/>
      <c r="O8" s="13"/>
      <c r="P8" s="13"/>
      <c r="Q8" s="13"/>
      <c r="R8" s="13"/>
      <c r="S8" s="13"/>
      <c r="T8" s="13"/>
    </row>
    <row r="10" spans="1:20">
      <c r="I10" s="8"/>
    </row>
    <row r="23" spans="2:2">
      <c r="B23" s="16" t="s">
        <v>251</v>
      </c>
    </row>
  </sheetData>
  <hyperlinks>
    <hyperlink ref="A2" location="Sommaire!A1" display="Sommaire général" xr:uid="{4A13F6B6-19EF-4A39-8B31-09DE39EEA945}"/>
  </hyperlinks>
  <pageMargins left="0.7" right="0.7" top="0.75" bottom="0.75" header="0.3" footer="0.3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E0A080"/>
  </sheetPr>
  <dimension ref="A1:D27"/>
  <sheetViews>
    <sheetView workbookViewId="0">
      <selection activeCell="A5" sqref="A5:B10"/>
    </sheetView>
  </sheetViews>
  <sheetFormatPr baseColWidth="10" defaultRowHeight="15"/>
  <cols>
    <col min="1" max="1" width="9.42578125" customWidth="1"/>
  </cols>
  <sheetData>
    <row r="1" spans="1:4" s="694" customFormat="1"/>
    <row r="2" spans="1:4" s="693" customFormat="1">
      <c r="A2" s="728" t="s">
        <v>739</v>
      </c>
    </row>
    <row r="3" spans="1:4" s="694" customFormat="1"/>
    <row r="4" spans="1:4">
      <c r="A4" s="2" t="s">
        <v>250</v>
      </c>
    </row>
    <row r="5" spans="1:4">
      <c r="A5" s="1216" t="s">
        <v>5</v>
      </c>
      <c r="B5" s="1212">
        <v>822.38400000000001</v>
      </c>
    </row>
    <row r="6" spans="1:4">
      <c r="A6" s="1216" t="s">
        <v>12</v>
      </c>
      <c r="B6" s="1212">
        <v>843.89200000000005</v>
      </c>
    </row>
    <row r="7" spans="1:4">
      <c r="A7" s="1216" t="s">
        <v>461</v>
      </c>
      <c r="B7" s="1212">
        <v>788.79399999999998</v>
      </c>
    </row>
    <row r="8" spans="1:4">
      <c r="A8" s="1216" t="s">
        <v>532</v>
      </c>
      <c r="B8" s="1212">
        <v>735.07500000000005</v>
      </c>
    </row>
    <row r="9" spans="1:4">
      <c r="A9" s="1216" t="s">
        <v>658</v>
      </c>
      <c r="B9" s="1212">
        <v>702.471</v>
      </c>
    </row>
    <row r="10" spans="1:4">
      <c r="A10" s="1216" t="s">
        <v>835</v>
      </c>
      <c r="B10" s="1212">
        <v>713.26199999999994</v>
      </c>
      <c r="C10" s="73"/>
      <c r="D10" s="76"/>
    </row>
    <row r="11" spans="1:4">
      <c r="C11" s="73"/>
    </row>
    <row r="12" spans="1:4">
      <c r="B12" s="15"/>
      <c r="C12" s="73"/>
    </row>
    <row r="27" spans="2:2">
      <c r="B27" s="16" t="s">
        <v>251</v>
      </c>
    </row>
  </sheetData>
  <hyperlinks>
    <hyperlink ref="A2" location="Sommaire!A1" display="Sommaire général" xr:uid="{A36C65C0-A39B-4C3C-AE23-289959B2A2C9}"/>
  </hyperlink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E0A080"/>
  </sheetPr>
  <dimension ref="A2:Q21"/>
  <sheetViews>
    <sheetView showGridLines="0" zoomScaleNormal="100" workbookViewId="0">
      <selection activeCell="Q31" sqref="Q31"/>
    </sheetView>
  </sheetViews>
  <sheetFormatPr baseColWidth="10" defaultColWidth="9.140625" defaultRowHeight="15"/>
  <cols>
    <col min="1" max="1" width="15" style="71" bestFit="1" customWidth="1"/>
    <col min="2" max="16384" width="9.140625" style="71"/>
  </cols>
  <sheetData>
    <row r="2" spans="1:17" s="693" customFormat="1">
      <c r="A2" s="728" t="s">
        <v>739</v>
      </c>
    </row>
    <row r="3" spans="1:17">
      <c r="A3" s="753"/>
      <c r="B3" s="753"/>
      <c r="C3" s="753"/>
      <c r="D3" s="753"/>
      <c r="E3" s="753"/>
      <c r="F3" s="753"/>
      <c r="G3" s="753"/>
      <c r="H3" s="753"/>
      <c r="I3" s="753"/>
      <c r="J3" s="753"/>
      <c r="K3" s="753"/>
      <c r="L3" s="753"/>
      <c r="M3" s="753"/>
      <c r="N3" s="557"/>
      <c r="O3" s="557"/>
      <c r="P3" s="557"/>
      <c r="Q3" s="557"/>
    </row>
    <row r="4" spans="1:17" s="1212" customFormat="1" ht="15.75" customHeight="1">
      <c r="A4" s="1207" t="s">
        <v>934</v>
      </c>
      <c r="B4" s="1207"/>
      <c r="C4" s="1207"/>
      <c r="D4" s="1207"/>
      <c r="E4" s="1207"/>
      <c r="F4" s="1207"/>
      <c r="G4" s="1207"/>
      <c r="H4" s="1207"/>
      <c r="I4" s="1207"/>
      <c r="J4" s="1207"/>
      <c r="K4" s="1207"/>
      <c r="L4" s="1207"/>
      <c r="M4" s="1207"/>
    </row>
    <row r="5" spans="1:17" s="1212" customFormat="1" ht="15" customHeight="1">
      <c r="A5" s="1203"/>
      <c r="B5" s="1204" t="s">
        <v>177</v>
      </c>
      <c r="C5" s="1218"/>
      <c r="D5" s="1219"/>
      <c r="E5" s="1220" t="s">
        <v>241</v>
      </c>
      <c r="F5" s="1218"/>
      <c r="G5" s="1219"/>
      <c r="H5" s="1220" t="s">
        <v>242</v>
      </c>
      <c r="I5" s="1218"/>
      <c r="J5" s="1219"/>
      <c r="K5" s="1220" t="s">
        <v>243</v>
      </c>
      <c r="L5" s="1218"/>
      <c r="M5" s="1221"/>
    </row>
    <row r="6" spans="1:17" s="1212" customFormat="1" ht="33.75">
      <c r="A6" s="1222"/>
      <c r="B6" s="1223">
        <v>2025</v>
      </c>
      <c r="C6" s="1224" t="s">
        <v>935</v>
      </c>
      <c r="D6" s="1225" t="s">
        <v>936</v>
      </c>
      <c r="E6" s="1223">
        <v>2025</v>
      </c>
      <c r="F6" s="1224" t="s">
        <v>935</v>
      </c>
      <c r="G6" s="1225" t="s">
        <v>936</v>
      </c>
      <c r="H6" s="1223">
        <v>2025</v>
      </c>
      <c r="I6" s="1224" t="s">
        <v>935</v>
      </c>
      <c r="J6" s="1225" t="s">
        <v>936</v>
      </c>
      <c r="K6" s="1223">
        <v>2025</v>
      </c>
      <c r="L6" s="1224" t="s">
        <v>935</v>
      </c>
      <c r="M6" s="1261" t="s">
        <v>936</v>
      </c>
    </row>
    <row r="7" spans="1:17" s="1212" customFormat="1">
      <c r="A7" s="1226" t="s">
        <v>237</v>
      </c>
      <c r="B7" s="1227"/>
      <c r="C7" s="1228"/>
      <c r="D7" s="1229"/>
      <c r="E7" s="1230"/>
      <c r="F7" s="1228"/>
      <c r="G7" s="1229"/>
      <c r="H7" s="1231"/>
      <c r="I7" s="1228"/>
      <c r="J7" s="1229"/>
      <c r="K7" s="1230"/>
      <c r="L7" s="1228"/>
      <c r="M7" s="1232"/>
    </row>
    <row r="8" spans="1:17" s="1212" customFormat="1">
      <c r="A8" s="1233" t="s">
        <v>244</v>
      </c>
      <c r="B8" s="1234" t="s">
        <v>937</v>
      </c>
      <c r="C8" s="1235" t="s">
        <v>938</v>
      </c>
      <c r="D8" s="1236" t="s">
        <v>939</v>
      </c>
      <c r="E8" s="1237" t="s">
        <v>940</v>
      </c>
      <c r="F8" s="1235" t="s">
        <v>941</v>
      </c>
      <c r="G8" s="1236" t="s">
        <v>942</v>
      </c>
      <c r="H8" s="1237" t="s">
        <v>913</v>
      </c>
      <c r="I8" s="1235" t="s">
        <v>943</v>
      </c>
      <c r="J8" s="1236" t="s">
        <v>944</v>
      </c>
      <c r="K8" s="1237" t="s">
        <v>945</v>
      </c>
      <c r="L8" s="1235" t="s">
        <v>946</v>
      </c>
      <c r="M8" s="1238" t="s">
        <v>947</v>
      </c>
    </row>
    <row r="9" spans="1:17" s="1212" customFormat="1">
      <c r="A9" s="1239" t="s">
        <v>245</v>
      </c>
      <c r="B9" s="1240" t="s">
        <v>948</v>
      </c>
      <c r="C9" s="1241" t="s">
        <v>949</v>
      </c>
      <c r="D9" s="1242" t="s">
        <v>950</v>
      </c>
      <c r="E9" s="1243" t="s">
        <v>951</v>
      </c>
      <c r="F9" s="1241" t="s">
        <v>952</v>
      </c>
      <c r="G9" s="1242" t="s">
        <v>953</v>
      </c>
      <c r="H9" s="1243" t="s">
        <v>905</v>
      </c>
      <c r="I9" s="1241" t="s">
        <v>954</v>
      </c>
      <c r="J9" s="1242" t="s">
        <v>955</v>
      </c>
      <c r="K9" s="1243" t="s">
        <v>956</v>
      </c>
      <c r="L9" s="1241" t="s">
        <v>957</v>
      </c>
      <c r="M9" s="1244" t="s">
        <v>958</v>
      </c>
    </row>
    <row r="10" spans="1:17" s="1212" customFormat="1">
      <c r="A10" s="1245" t="s">
        <v>246</v>
      </c>
      <c r="B10" s="1234" t="s">
        <v>959</v>
      </c>
      <c r="C10" s="1235" t="s">
        <v>960</v>
      </c>
      <c r="D10" s="1236" t="s">
        <v>961</v>
      </c>
      <c r="E10" s="1237" t="s">
        <v>915</v>
      </c>
      <c r="F10" s="1235" t="s">
        <v>962</v>
      </c>
      <c r="G10" s="1236" t="s">
        <v>963</v>
      </c>
      <c r="H10" s="1237" t="s">
        <v>916</v>
      </c>
      <c r="I10" s="1235" t="s">
        <v>964</v>
      </c>
      <c r="J10" s="1236" t="s">
        <v>965</v>
      </c>
      <c r="K10" s="1237" t="s">
        <v>966</v>
      </c>
      <c r="L10" s="1235" t="s">
        <v>967</v>
      </c>
      <c r="M10" s="1238" t="s">
        <v>893</v>
      </c>
    </row>
    <row r="11" spans="1:17" s="1212" customFormat="1">
      <c r="A11" s="1239" t="s">
        <v>247</v>
      </c>
      <c r="B11" s="1240" t="s">
        <v>968</v>
      </c>
      <c r="C11" s="1241" t="s">
        <v>969</v>
      </c>
      <c r="D11" s="1242" t="s">
        <v>970</v>
      </c>
      <c r="E11" s="1243" t="s">
        <v>920</v>
      </c>
      <c r="F11" s="1241" t="s">
        <v>971</v>
      </c>
      <c r="G11" s="1242" t="s">
        <v>972</v>
      </c>
      <c r="H11" s="1243" t="s">
        <v>900</v>
      </c>
      <c r="I11" s="1241" t="s">
        <v>973</v>
      </c>
      <c r="J11" s="1242" t="s">
        <v>974</v>
      </c>
      <c r="K11" s="1243" t="s">
        <v>975</v>
      </c>
      <c r="L11" s="1241" t="s">
        <v>976</v>
      </c>
      <c r="M11" s="1244" t="s">
        <v>977</v>
      </c>
    </row>
    <row r="12" spans="1:17" s="1212" customFormat="1">
      <c r="A12" s="1239" t="s">
        <v>248</v>
      </c>
      <c r="B12" s="1240" t="s">
        <v>978</v>
      </c>
      <c r="C12" s="1241" t="s">
        <v>979</v>
      </c>
      <c r="D12" s="1242" t="s">
        <v>980</v>
      </c>
      <c r="E12" s="1243" t="s">
        <v>921</v>
      </c>
      <c r="F12" s="1241" t="s">
        <v>981</v>
      </c>
      <c r="G12" s="1242" t="s">
        <v>982</v>
      </c>
      <c r="H12" s="1243" t="s">
        <v>900</v>
      </c>
      <c r="I12" s="1241" t="s">
        <v>179</v>
      </c>
      <c r="J12" s="1242" t="s">
        <v>983</v>
      </c>
      <c r="K12" s="1243" t="s">
        <v>984</v>
      </c>
      <c r="L12" s="1241" t="s">
        <v>917</v>
      </c>
      <c r="M12" s="1244" t="s">
        <v>985</v>
      </c>
    </row>
    <row r="13" spans="1:17" s="1212" customFormat="1">
      <c r="A13" s="1239" t="s">
        <v>249</v>
      </c>
      <c r="B13" s="1240" t="s">
        <v>986</v>
      </c>
      <c r="C13" s="1241" t="s">
        <v>938</v>
      </c>
      <c r="D13" s="1242" t="s">
        <v>911</v>
      </c>
      <c r="E13" s="1243" t="s">
        <v>987</v>
      </c>
      <c r="F13" s="1241" t="s">
        <v>988</v>
      </c>
      <c r="G13" s="1242" t="s">
        <v>989</v>
      </c>
      <c r="H13" s="1243" t="s">
        <v>900</v>
      </c>
      <c r="I13" s="1241" t="s">
        <v>990</v>
      </c>
      <c r="J13" s="1242" t="s">
        <v>991</v>
      </c>
      <c r="K13" s="1243" t="s">
        <v>992</v>
      </c>
      <c r="L13" s="1241" t="s">
        <v>993</v>
      </c>
      <c r="M13" s="1244" t="s">
        <v>994</v>
      </c>
    </row>
    <row r="14" spans="1:17" s="1212" customFormat="1">
      <c r="A14" s="1246" t="s">
        <v>171</v>
      </c>
      <c r="B14" s="1247"/>
      <c r="C14" s="1248"/>
      <c r="D14" s="1249"/>
      <c r="E14" s="1250"/>
      <c r="F14" s="1248"/>
      <c r="G14" s="1249"/>
      <c r="H14" s="1250"/>
      <c r="I14" s="1248"/>
      <c r="J14" s="1249"/>
      <c r="K14" s="1250"/>
      <c r="L14" s="1248"/>
      <c r="M14" s="1251"/>
      <c r="Q14" s="1212" t="s">
        <v>233</v>
      </c>
    </row>
    <row r="15" spans="1:17" s="1212" customFormat="1">
      <c r="A15" s="1233" t="s">
        <v>244</v>
      </c>
      <c r="B15" s="1234" t="s">
        <v>995</v>
      </c>
      <c r="C15" s="1235" t="s">
        <v>960</v>
      </c>
      <c r="D15" s="1236" t="s">
        <v>996</v>
      </c>
      <c r="E15" s="1237" t="s">
        <v>997</v>
      </c>
      <c r="F15" s="1235" t="s">
        <v>998</v>
      </c>
      <c r="G15" s="1236" t="s">
        <v>999</v>
      </c>
      <c r="H15" s="1237" t="s">
        <v>919</v>
      </c>
      <c r="I15" s="1235" t="s">
        <v>1000</v>
      </c>
      <c r="J15" s="1236" t="s">
        <v>1001</v>
      </c>
      <c r="K15" s="1237" t="s">
        <v>1002</v>
      </c>
      <c r="L15" s="1235" t="s">
        <v>1003</v>
      </c>
      <c r="M15" s="1238" t="s">
        <v>1004</v>
      </c>
    </row>
    <row r="16" spans="1:17" s="1212" customFormat="1">
      <c r="A16" s="1239" t="s">
        <v>245</v>
      </c>
      <c r="B16" s="1240" t="s">
        <v>1005</v>
      </c>
      <c r="C16" s="1241" t="s">
        <v>1006</v>
      </c>
      <c r="D16" s="1242" t="s">
        <v>1007</v>
      </c>
      <c r="E16" s="1243" t="s">
        <v>916</v>
      </c>
      <c r="F16" s="1241" t="s">
        <v>1008</v>
      </c>
      <c r="G16" s="1242" t="s">
        <v>1009</v>
      </c>
      <c r="H16" s="1243" t="s">
        <v>919</v>
      </c>
      <c r="I16" s="1241" t="s">
        <v>1010</v>
      </c>
      <c r="J16" s="1242" t="s">
        <v>1011</v>
      </c>
      <c r="K16" s="1243" t="s">
        <v>1012</v>
      </c>
      <c r="L16" s="1241" t="s">
        <v>1013</v>
      </c>
      <c r="M16" s="1244" t="s">
        <v>1014</v>
      </c>
    </row>
    <row r="17" spans="1:16" s="1212" customFormat="1">
      <c r="A17" s="1245" t="s">
        <v>246</v>
      </c>
      <c r="B17" s="1234" t="s">
        <v>1015</v>
      </c>
      <c r="C17" s="1235" t="s">
        <v>1016</v>
      </c>
      <c r="D17" s="1236" t="s">
        <v>1017</v>
      </c>
      <c r="E17" s="1237" t="s">
        <v>921</v>
      </c>
      <c r="F17" s="1235" t="s">
        <v>1018</v>
      </c>
      <c r="G17" s="1236" t="s">
        <v>1019</v>
      </c>
      <c r="H17" s="1237" t="s">
        <v>900</v>
      </c>
      <c r="I17" s="1235" t="s">
        <v>1020</v>
      </c>
      <c r="J17" s="1236" t="s">
        <v>965</v>
      </c>
      <c r="K17" s="1237" t="s">
        <v>1021</v>
      </c>
      <c r="L17" s="1235" t="s">
        <v>1016</v>
      </c>
      <c r="M17" s="1238" t="s">
        <v>1017</v>
      </c>
    </row>
    <row r="18" spans="1:16" s="1212" customFormat="1">
      <c r="A18" s="1252" t="s">
        <v>247</v>
      </c>
      <c r="B18" s="1240" t="s">
        <v>1022</v>
      </c>
      <c r="C18" s="1241" t="s">
        <v>1023</v>
      </c>
      <c r="D18" s="1242" t="s">
        <v>1024</v>
      </c>
      <c r="E18" s="1243" t="s">
        <v>916</v>
      </c>
      <c r="F18" s="1241" t="s">
        <v>1025</v>
      </c>
      <c r="G18" s="1242" t="s">
        <v>1026</v>
      </c>
      <c r="H18" s="1243" t="s">
        <v>900</v>
      </c>
      <c r="I18" s="1241" t="s">
        <v>1027</v>
      </c>
      <c r="J18" s="1242" t="s">
        <v>1028</v>
      </c>
      <c r="K18" s="1243" t="s">
        <v>1029</v>
      </c>
      <c r="L18" s="1241" t="s">
        <v>1030</v>
      </c>
      <c r="M18" s="1244" t="s">
        <v>1031</v>
      </c>
    </row>
    <row r="19" spans="1:16" s="1212" customFormat="1">
      <c r="A19" s="1239" t="s">
        <v>248</v>
      </c>
      <c r="B19" s="1240" t="s">
        <v>1032</v>
      </c>
      <c r="C19" s="1241" t="s">
        <v>894</v>
      </c>
      <c r="D19" s="1242" t="s">
        <v>1033</v>
      </c>
      <c r="E19" s="1243" t="s">
        <v>916</v>
      </c>
      <c r="F19" s="1241" t="s">
        <v>1034</v>
      </c>
      <c r="G19" s="1242" t="s">
        <v>1035</v>
      </c>
      <c r="H19" s="1243" t="s">
        <v>900</v>
      </c>
      <c r="I19" s="1241" t="s">
        <v>179</v>
      </c>
      <c r="J19" s="1242" t="s">
        <v>1036</v>
      </c>
      <c r="K19" s="1243" t="s">
        <v>1037</v>
      </c>
      <c r="L19" s="1241" t="s">
        <v>1038</v>
      </c>
      <c r="M19" s="1244" t="s">
        <v>938</v>
      </c>
    </row>
    <row r="20" spans="1:16" s="1212" customFormat="1">
      <c r="A20" s="1253" t="s">
        <v>249</v>
      </c>
      <c r="B20" s="1254" t="s">
        <v>1039</v>
      </c>
      <c r="C20" s="1255" t="s">
        <v>1033</v>
      </c>
      <c r="D20" s="1256" t="s">
        <v>1040</v>
      </c>
      <c r="E20" s="1257" t="s">
        <v>920</v>
      </c>
      <c r="F20" s="1255" t="s">
        <v>1041</v>
      </c>
      <c r="G20" s="1256" t="s">
        <v>1042</v>
      </c>
      <c r="H20" s="1257" t="s">
        <v>900</v>
      </c>
      <c r="I20" s="1255" t="s">
        <v>1043</v>
      </c>
      <c r="J20" s="1256" t="s">
        <v>990</v>
      </c>
      <c r="K20" s="1257" t="s">
        <v>1044</v>
      </c>
      <c r="L20" s="1255" t="s">
        <v>908</v>
      </c>
      <c r="M20" s="1258" t="s">
        <v>985</v>
      </c>
    </row>
    <row r="21" spans="1:16" s="1212" customFormat="1" ht="21.75" customHeight="1">
      <c r="A21" s="1259" t="s">
        <v>688</v>
      </c>
      <c r="B21" s="1259"/>
      <c r="C21" s="1259"/>
      <c r="D21" s="1259"/>
      <c r="E21" s="1260"/>
      <c r="F21" s="1260"/>
      <c r="G21" s="1260"/>
      <c r="H21" s="1260"/>
      <c r="I21" s="1260"/>
      <c r="J21" s="1260"/>
      <c r="K21" s="1260"/>
      <c r="L21" s="1260"/>
      <c r="M21" s="1260"/>
      <c r="P21" s="1212" t="s">
        <v>66</v>
      </c>
    </row>
  </sheetData>
  <mergeCells count="7">
    <mergeCell ref="A21:M21"/>
    <mergeCell ref="A3:M3"/>
    <mergeCell ref="B5:D5"/>
    <mergeCell ref="E5:G5"/>
    <mergeCell ref="H5:J5"/>
    <mergeCell ref="K5:M5"/>
    <mergeCell ref="A4:M4"/>
  </mergeCells>
  <hyperlinks>
    <hyperlink ref="A2" location="Sommaire!A1" display="Sommaire général" xr:uid="{66BD93F7-9FC9-4991-B08D-2173BA38C4AC}"/>
  </hyperlinks>
  <pageMargins left="0.7" right="0.7" top="0.75" bottom="0.75" header="0.51180555555555496" footer="0.51180555555555496"/>
  <pageSetup paperSize="9" firstPageNumber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E0A080"/>
  </sheetPr>
  <dimension ref="A2:J20"/>
  <sheetViews>
    <sheetView showGridLines="0" zoomScaleNormal="100" workbookViewId="0">
      <selection activeCell="F23" sqref="F23"/>
    </sheetView>
  </sheetViews>
  <sheetFormatPr baseColWidth="10" defaultColWidth="9.140625" defaultRowHeight="15"/>
  <cols>
    <col min="1" max="2" width="9.140625" style="71"/>
    <col min="3" max="8" width="5.28515625" style="71" customWidth="1"/>
    <col min="9" max="9" width="6" style="71" customWidth="1"/>
    <col min="10" max="16384" width="9.140625" style="71"/>
  </cols>
  <sheetData>
    <row r="2" spans="1:9" s="693" customFormat="1">
      <c r="A2" s="728" t="s">
        <v>739</v>
      </c>
    </row>
    <row r="4" spans="1:9" ht="44.25" customHeight="1">
      <c r="A4" s="1212"/>
      <c r="B4" s="1262" t="s">
        <v>1045</v>
      </c>
      <c r="C4" s="1263"/>
      <c r="D4" s="1263"/>
      <c r="E4" s="1263"/>
      <c r="F4" s="1263"/>
      <c r="G4" s="1263"/>
      <c r="H4" s="1263"/>
      <c r="I4" s="1263"/>
    </row>
    <row r="5" spans="1:9" ht="22.5">
      <c r="A5" s="1212"/>
      <c r="B5" s="1264"/>
      <c r="C5" s="1265">
        <v>2020</v>
      </c>
      <c r="D5" s="1265">
        <v>2021</v>
      </c>
      <c r="E5" s="1265">
        <v>2022</v>
      </c>
      <c r="F5" s="1265">
        <v>2023</v>
      </c>
      <c r="G5" s="1266">
        <v>2024</v>
      </c>
      <c r="H5" s="1267">
        <v>2025</v>
      </c>
      <c r="I5" s="1268" t="s">
        <v>1046</v>
      </c>
    </row>
    <row r="6" spans="1:9">
      <c r="A6" s="1212"/>
      <c r="B6" s="1269" t="s">
        <v>171</v>
      </c>
      <c r="C6" s="1270"/>
      <c r="D6" s="1271"/>
      <c r="E6" s="1271"/>
      <c r="F6" s="1271"/>
      <c r="G6" s="1272"/>
      <c r="H6" s="1273"/>
      <c r="I6" s="1274"/>
    </row>
    <row r="7" spans="1:9">
      <c r="A7" s="1212"/>
      <c r="B7" s="1275" t="s">
        <v>54</v>
      </c>
      <c r="C7" s="1276">
        <v>161</v>
      </c>
      <c r="D7" s="1277">
        <v>177</v>
      </c>
      <c r="E7" s="1277">
        <v>181</v>
      </c>
      <c r="F7" s="1277">
        <v>157</v>
      </c>
      <c r="G7" s="1278">
        <v>173</v>
      </c>
      <c r="H7" s="1279">
        <v>180</v>
      </c>
      <c r="I7" s="1280" t="s">
        <v>1047</v>
      </c>
    </row>
    <row r="8" spans="1:9">
      <c r="A8" s="1212"/>
      <c r="B8" s="1281" t="s">
        <v>196</v>
      </c>
      <c r="C8" s="1282">
        <v>50</v>
      </c>
      <c r="D8" s="1283">
        <v>47</v>
      </c>
      <c r="E8" s="1283">
        <v>45</v>
      </c>
      <c r="F8" s="1283">
        <v>41</v>
      </c>
      <c r="G8" s="1284">
        <v>41</v>
      </c>
      <c r="H8" s="1285">
        <v>43</v>
      </c>
      <c r="I8" s="1286" t="s">
        <v>1048</v>
      </c>
    </row>
    <row r="9" spans="1:9">
      <c r="A9" s="1212"/>
      <c r="B9" s="1281" t="s">
        <v>195</v>
      </c>
      <c r="C9" s="1282">
        <v>32</v>
      </c>
      <c r="D9" s="1283">
        <v>33</v>
      </c>
      <c r="E9" s="1283">
        <v>30</v>
      </c>
      <c r="F9" s="1283">
        <v>27</v>
      </c>
      <c r="G9" s="1284">
        <v>29</v>
      </c>
      <c r="H9" s="1285">
        <v>29</v>
      </c>
      <c r="I9" s="1286" t="s">
        <v>1049</v>
      </c>
    </row>
    <row r="10" spans="1:9">
      <c r="A10" s="1212"/>
      <c r="B10" s="1281" t="s">
        <v>240</v>
      </c>
      <c r="C10" s="1282">
        <v>29</v>
      </c>
      <c r="D10" s="1283">
        <v>28</v>
      </c>
      <c r="E10" s="1283">
        <v>25</v>
      </c>
      <c r="F10" s="1283">
        <v>25</v>
      </c>
      <c r="G10" s="1284">
        <v>27</v>
      </c>
      <c r="H10" s="1285">
        <v>26</v>
      </c>
      <c r="I10" s="1286" t="s">
        <v>1030</v>
      </c>
    </row>
    <row r="11" spans="1:9">
      <c r="A11" s="1212"/>
      <c r="B11" s="1281" t="s">
        <v>239</v>
      </c>
      <c r="C11" s="1282">
        <v>50</v>
      </c>
      <c r="D11" s="1282">
        <v>69</v>
      </c>
      <c r="E11" s="1282">
        <v>82</v>
      </c>
      <c r="F11" s="1282">
        <v>64</v>
      </c>
      <c r="G11" s="1282">
        <v>77</v>
      </c>
      <c r="H11" s="1287">
        <v>82</v>
      </c>
      <c r="I11" s="1286" t="s">
        <v>1050</v>
      </c>
    </row>
    <row r="12" spans="1:9">
      <c r="A12" s="1212"/>
      <c r="B12" s="1269" t="s">
        <v>212</v>
      </c>
      <c r="C12" s="1288"/>
      <c r="D12" s="1289"/>
      <c r="E12" s="1289"/>
      <c r="F12" s="1289"/>
      <c r="G12" s="1290"/>
      <c r="H12" s="1291"/>
      <c r="I12" s="1292"/>
    </row>
    <row r="13" spans="1:9">
      <c r="A13" s="1212"/>
      <c r="B13" s="1293" t="s">
        <v>54</v>
      </c>
      <c r="C13" s="1294">
        <v>685</v>
      </c>
      <c r="D13" s="1295">
        <v>774</v>
      </c>
      <c r="E13" s="1295">
        <v>1002</v>
      </c>
      <c r="F13" s="1295">
        <v>924</v>
      </c>
      <c r="G13" s="1296">
        <v>988</v>
      </c>
      <c r="H13" s="1297">
        <v>1234</v>
      </c>
      <c r="I13" s="1280" t="s">
        <v>1051</v>
      </c>
    </row>
    <row r="14" spans="1:9">
      <c r="A14" s="1212"/>
      <c r="B14" s="1298" t="s">
        <v>196</v>
      </c>
      <c r="C14" s="1299">
        <v>234</v>
      </c>
      <c r="D14" s="1300">
        <v>235</v>
      </c>
      <c r="E14" s="1300">
        <v>275</v>
      </c>
      <c r="F14" s="1300">
        <v>264</v>
      </c>
      <c r="G14" s="1301">
        <v>266</v>
      </c>
      <c r="H14" s="1302">
        <v>328</v>
      </c>
      <c r="I14" s="1286" t="s">
        <v>1052</v>
      </c>
    </row>
    <row r="15" spans="1:9">
      <c r="A15" s="1212"/>
      <c r="B15" s="1298" t="s">
        <v>195</v>
      </c>
      <c r="C15" s="1299">
        <v>143</v>
      </c>
      <c r="D15" s="1300">
        <v>158</v>
      </c>
      <c r="E15" s="1300">
        <v>177</v>
      </c>
      <c r="F15" s="1300">
        <v>162</v>
      </c>
      <c r="G15" s="1301">
        <v>177</v>
      </c>
      <c r="H15" s="1302">
        <v>214</v>
      </c>
      <c r="I15" s="1286" t="s">
        <v>1053</v>
      </c>
    </row>
    <row r="16" spans="1:9">
      <c r="A16" s="1212"/>
      <c r="B16" s="1298" t="s">
        <v>240</v>
      </c>
      <c r="C16" s="1299">
        <v>110</v>
      </c>
      <c r="D16" s="1300">
        <v>104</v>
      </c>
      <c r="E16" s="1300">
        <v>125</v>
      </c>
      <c r="F16" s="1300">
        <v>132</v>
      </c>
      <c r="G16" s="1301">
        <v>139</v>
      </c>
      <c r="H16" s="1302">
        <v>179</v>
      </c>
      <c r="I16" s="1286" t="s">
        <v>1054</v>
      </c>
    </row>
    <row r="17" spans="1:10">
      <c r="A17" s="1212"/>
      <c r="B17" s="1303" t="s">
        <v>239</v>
      </c>
      <c r="C17" s="1304">
        <v>198</v>
      </c>
      <c r="D17" s="1304">
        <v>277</v>
      </c>
      <c r="E17" s="1304">
        <v>425</v>
      </c>
      <c r="F17" s="1304">
        <v>367</v>
      </c>
      <c r="G17" s="1304">
        <v>406</v>
      </c>
      <c r="H17" s="1305">
        <v>514</v>
      </c>
      <c r="I17" s="1306" t="s">
        <v>1055</v>
      </c>
    </row>
    <row r="18" spans="1:10" ht="15" customHeight="1">
      <c r="A18" s="1212"/>
      <c r="B18" s="1307" t="s">
        <v>491</v>
      </c>
      <c r="C18" s="1307"/>
      <c r="D18" s="1307"/>
      <c r="E18" s="1307"/>
      <c r="F18" s="1307"/>
      <c r="G18" s="1307"/>
      <c r="H18" s="1308"/>
      <c r="I18" s="1308"/>
    </row>
    <row r="20" spans="1:10">
      <c r="C20" s="559"/>
      <c r="D20" s="559"/>
      <c r="E20" s="559"/>
      <c r="F20" s="559"/>
      <c r="G20" s="559"/>
      <c r="H20" s="559"/>
      <c r="I20" s="558"/>
      <c r="J20" s="558"/>
    </row>
  </sheetData>
  <mergeCells count="2">
    <mergeCell ref="B4:I4"/>
    <mergeCell ref="B18:I18"/>
  </mergeCells>
  <hyperlinks>
    <hyperlink ref="A2" location="Sommaire!A1" display="Sommaire général" xr:uid="{BBBD59AF-5E7F-4779-8FE9-2D7A215F9F5D}"/>
  </hyperlinks>
  <pageMargins left="0.7" right="0.7" top="0.75" bottom="0.75" header="0.51180555555555496" footer="0.51180555555555496"/>
  <pageSetup paperSize="9" firstPageNumber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E0A080"/>
  </sheetPr>
  <dimension ref="A2:P22"/>
  <sheetViews>
    <sheetView showGridLines="0" zoomScaleNormal="100" workbookViewId="0">
      <selection activeCell="C29" sqref="C29"/>
    </sheetView>
  </sheetViews>
  <sheetFormatPr baseColWidth="10" defaultColWidth="9.140625" defaultRowHeight="15"/>
  <cols>
    <col min="1" max="1" width="9.140625" style="71"/>
    <col min="2" max="2" width="13.7109375" style="71" customWidth="1"/>
    <col min="3" max="8" width="5.140625" style="71" customWidth="1"/>
    <col min="9" max="9" width="7" style="71" customWidth="1"/>
    <col min="10" max="12" width="9.140625" style="71"/>
    <col min="13" max="13" width="31.28515625" style="71" customWidth="1"/>
    <col min="14" max="16384" width="9.140625" style="71"/>
  </cols>
  <sheetData>
    <row r="2" spans="1:16" s="693" customFormat="1">
      <c r="A2" s="728" t="s">
        <v>739</v>
      </c>
    </row>
    <row r="4" spans="1:16" s="1212" customFormat="1" ht="54" customHeight="1">
      <c r="B4" s="1262" t="s">
        <v>1056</v>
      </c>
      <c r="C4" s="1309"/>
      <c r="D4" s="1309"/>
      <c r="E4" s="1309"/>
      <c r="F4" s="1309"/>
      <c r="G4" s="1309"/>
      <c r="H4" s="1309"/>
      <c r="I4" s="1309"/>
    </row>
    <row r="5" spans="1:16" s="1212" customFormat="1" ht="22.5">
      <c r="B5" s="1310"/>
      <c r="C5" s="1265">
        <v>2020</v>
      </c>
      <c r="D5" s="1265">
        <v>2021</v>
      </c>
      <c r="E5" s="1265">
        <v>2022</v>
      </c>
      <c r="F5" s="1265">
        <v>2023</v>
      </c>
      <c r="G5" s="1266">
        <v>2024</v>
      </c>
      <c r="H5" s="1267">
        <v>2025</v>
      </c>
      <c r="I5" s="1268" t="s">
        <v>1046</v>
      </c>
    </row>
    <row r="6" spans="1:16" s="1212" customFormat="1">
      <c r="B6" s="1311" t="s">
        <v>171</v>
      </c>
      <c r="C6" s="1312"/>
      <c r="D6" s="1312"/>
      <c r="E6" s="1312"/>
      <c r="F6" s="1312"/>
      <c r="G6" s="1313"/>
      <c r="H6" s="1313"/>
      <c r="I6" s="1314"/>
    </row>
    <row r="7" spans="1:16" s="1212" customFormat="1" ht="12.75" customHeight="1">
      <c r="B7" s="1293" t="s">
        <v>54</v>
      </c>
      <c r="C7" s="1315">
        <v>216</v>
      </c>
      <c r="D7" s="1316">
        <v>231</v>
      </c>
      <c r="E7" s="1316">
        <v>285</v>
      </c>
      <c r="F7" s="1316">
        <v>272</v>
      </c>
      <c r="G7" s="1317">
        <v>271</v>
      </c>
      <c r="H7" s="1318">
        <v>268</v>
      </c>
      <c r="I7" s="1319" t="s">
        <v>1057</v>
      </c>
    </row>
    <row r="8" spans="1:16" s="1212" customFormat="1" ht="12.75" customHeight="1">
      <c r="B8" s="1298" t="s">
        <v>210</v>
      </c>
      <c r="C8" s="1320">
        <v>53</v>
      </c>
      <c r="D8" s="1321">
        <v>56</v>
      </c>
      <c r="E8" s="1321">
        <v>68</v>
      </c>
      <c r="F8" s="1321">
        <v>65</v>
      </c>
      <c r="G8" s="1322">
        <v>61</v>
      </c>
      <c r="H8" s="587">
        <v>57</v>
      </c>
      <c r="I8" s="1323" t="s">
        <v>1058</v>
      </c>
    </row>
    <row r="9" spans="1:16" s="1212" customFormat="1" ht="12.75" customHeight="1">
      <c r="B9" s="1298" t="s">
        <v>231</v>
      </c>
      <c r="C9" s="1320">
        <v>41</v>
      </c>
      <c r="D9" s="1321">
        <v>43</v>
      </c>
      <c r="E9" s="1321">
        <v>50</v>
      </c>
      <c r="F9" s="1321">
        <v>51</v>
      </c>
      <c r="G9" s="1322">
        <v>48</v>
      </c>
      <c r="H9" s="587">
        <v>47</v>
      </c>
      <c r="I9" s="1323" t="s">
        <v>976</v>
      </c>
    </row>
    <row r="10" spans="1:16" s="1212" customFormat="1" ht="12.75" customHeight="1">
      <c r="B10" s="1298" t="s">
        <v>195</v>
      </c>
      <c r="C10" s="1320">
        <v>30</v>
      </c>
      <c r="D10" s="1321">
        <v>30</v>
      </c>
      <c r="E10" s="1321">
        <v>32</v>
      </c>
      <c r="F10" s="1321">
        <v>32</v>
      </c>
      <c r="G10" s="1322">
        <v>29</v>
      </c>
      <c r="H10" s="587">
        <v>27</v>
      </c>
      <c r="I10" s="1323" t="s">
        <v>1059</v>
      </c>
    </row>
    <row r="11" spans="1:16" s="1212" customFormat="1" ht="12.75" customHeight="1">
      <c r="B11" s="1298" t="s">
        <v>192</v>
      </c>
      <c r="C11" s="1320">
        <v>22</v>
      </c>
      <c r="D11" s="1321">
        <v>25</v>
      </c>
      <c r="E11" s="1321">
        <v>31</v>
      </c>
      <c r="F11" s="1321">
        <v>29</v>
      </c>
      <c r="G11" s="1322">
        <v>34</v>
      </c>
      <c r="H11" s="587">
        <v>37</v>
      </c>
      <c r="I11" s="1323" t="s">
        <v>1060</v>
      </c>
    </row>
    <row r="12" spans="1:16" s="1212" customFormat="1" ht="12.75" customHeight="1">
      <c r="B12" s="1298" t="s">
        <v>239</v>
      </c>
      <c r="C12" s="1320">
        <v>70</v>
      </c>
      <c r="D12" s="1321">
        <v>78</v>
      </c>
      <c r="E12" s="1321">
        <v>105</v>
      </c>
      <c r="F12" s="1321">
        <v>95</v>
      </c>
      <c r="G12" s="1322">
        <v>101</v>
      </c>
      <c r="H12" s="587">
        <v>100</v>
      </c>
      <c r="I12" s="1323" t="s">
        <v>1061</v>
      </c>
    </row>
    <row r="13" spans="1:16" s="1212" customFormat="1">
      <c r="B13" s="1269" t="s">
        <v>7</v>
      </c>
      <c r="C13" s="1324"/>
      <c r="D13" s="1325"/>
      <c r="E13" s="1325"/>
      <c r="F13" s="1325"/>
      <c r="G13" s="1326"/>
      <c r="H13" s="1326"/>
      <c r="I13" s="1327"/>
    </row>
    <row r="14" spans="1:16" s="1212" customFormat="1" ht="12.75" customHeight="1">
      <c r="B14" s="1293" t="s">
        <v>54</v>
      </c>
      <c r="C14" s="1315">
        <v>915</v>
      </c>
      <c r="D14" s="1316">
        <v>1044</v>
      </c>
      <c r="E14" s="1316">
        <v>1626</v>
      </c>
      <c r="F14" s="1316">
        <v>1595</v>
      </c>
      <c r="G14" s="1317">
        <v>1588</v>
      </c>
      <c r="H14" s="1318">
        <v>1963</v>
      </c>
      <c r="I14" s="1328" t="s">
        <v>1062</v>
      </c>
    </row>
    <row r="15" spans="1:16" s="1212" customFormat="1" ht="12.75" customHeight="1">
      <c r="B15" s="1298" t="s">
        <v>210</v>
      </c>
      <c r="C15" s="1320">
        <v>234</v>
      </c>
      <c r="D15" s="1321">
        <v>270</v>
      </c>
      <c r="E15" s="1321">
        <v>419</v>
      </c>
      <c r="F15" s="1321">
        <v>411</v>
      </c>
      <c r="G15" s="1322">
        <v>387</v>
      </c>
      <c r="H15" s="587">
        <v>461</v>
      </c>
      <c r="I15" s="1323" t="s">
        <v>1063</v>
      </c>
      <c r="M15" s="1212" t="s">
        <v>66</v>
      </c>
      <c r="P15" s="1212" t="s">
        <v>66</v>
      </c>
    </row>
    <row r="16" spans="1:16" s="1212" customFormat="1" ht="12.75" customHeight="1">
      <c r="B16" s="1298" t="s">
        <v>195</v>
      </c>
      <c r="C16" s="1320">
        <v>162</v>
      </c>
      <c r="D16" s="1321">
        <v>178</v>
      </c>
      <c r="E16" s="1321">
        <v>274</v>
      </c>
      <c r="F16" s="1321">
        <v>284</v>
      </c>
      <c r="G16" s="1322">
        <v>252</v>
      </c>
      <c r="H16" s="587">
        <v>330</v>
      </c>
      <c r="I16" s="1323" t="s">
        <v>1064</v>
      </c>
      <c r="M16" s="1329"/>
    </row>
    <row r="17" spans="2:10" s="1212" customFormat="1" ht="12.75" customHeight="1">
      <c r="B17" s="1298" t="s">
        <v>231</v>
      </c>
      <c r="C17" s="1320">
        <v>116</v>
      </c>
      <c r="D17" s="1321">
        <v>117</v>
      </c>
      <c r="E17" s="1321">
        <v>175</v>
      </c>
      <c r="F17" s="1321">
        <v>178</v>
      </c>
      <c r="G17" s="1322">
        <v>159</v>
      </c>
      <c r="H17" s="587">
        <v>194</v>
      </c>
      <c r="I17" s="1323" t="s">
        <v>1065</v>
      </c>
    </row>
    <row r="18" spans="2:10" s="1212" customFormat="1" ht="12.75" customHeight="1">
      <c r="B18" s="1298" t="s">
        <v>192</v>
      </c>
      <c r="C18" s="1320">
        <v>70</v>
      </c>
      <c r="D18" s="1321">
        <v>84</v>
      </c>
      <c r="E18" s="1321">
        <v>149</v>
      </c>
      <c r="F18" s="1321">
        <v>139</v>
      </c>
      <c r="G18" s="1322">
        <v>158</v>
      </c>
      <c r="H18" s="587">
        <v>227</v>
      </c>
      <c r="I18" s="1323" t="s">
        <v>1066</v>
      </c>
    </row>
    <row r="19" spans="2:10" s="1212" customFormat="1" ht="12.75" customHeight="1">
      <c r="B19" s="1330" t="s">
        <v>239</v>
      </c>
      <c r="C19" s="1331">
        <v>333</v>
      </c>
      <c r="D19" s="1332">
        <v>395</v>
      </c>
      <c r="E19" s="1332">
        <v>608</v>
      </c>
      <c r="F19" s="1333">
        <v>583</v>
      </c>
      <c r="G19" s="1334">
        <v>631</v>
      </c>
      <c r="H19" s="1335">
        <v>752</v>
      </c>
      <c r="I19" s="1336" t="s">
        <v>1067</v>
      </c>
    </row>
    <row r="20" spans="2:10" s="1212" customFormat="1" ht="12.75" customHeight="1">
      <c r="B20" s="1307" t="s">
        <v>491</v>
      </c>
      <c r="C20" s="1307"/>
      <c r="D20" s="1307"/>
      <c r="E20" s="1307"/>
      <c r="F20" s="1307"/>
      <c r="G20" s="1307"/>
      <c r="H20" s="1337"/>
      <c r="I20" s="1337"/>
    </row>
    <row r="21" spans="2:10" s="1212" customFormat="1">
      <c r="C21" s="1214"/>
      <c r="D21" s="1214"/>
      <c r="E21" s="1214"/>
      <c r="F21" s="1214"/>
      <c r="G21" s="1214"/>
      <c r="H21" s="1214"/>
    </row>
    <row r="22" spans="2:10">
      <c r="B22" s="560"/>
      <c r="C22" s="561"/>
      <c r="D22" s="561"/>
      <c r="E22" s="561"/>
      <c r="F22" s="561"/>
      <c r="G22" s="561"/>
      <c r="H22" s="561"/>
      <c r="I22" s="560"/>
      <c r="J22" s="562"/>
    </row>
  </sheetData>
  <mergeCells count="2">
    <mergeCell ref="B4:I4"/>
    <mergeCell ref="B20:I20"/>
  </mergeCells>
  <hyperlinks>
    <hyperlink ref="A2" location="Sommaire!A1" display="Sommaire général" xr:uid="{64F705B4-0D90-470B-9B1A-A05B7BA59721}"/>
  </hyperlinks>
  <pageMargins left="0.7" right="0.7" top="0.75" bottom="0.75" header="0.51180555555555496" footer="0.51180555555555496"/>
  <pageSetup paperSize="9" firstPageNumber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E0A080"/>
  </sheetPr>
  <dimension ref="A2:K13"/>
  <sheetViews>
    <sheetView showGridLines="0" workbookViewId="0">
      <selection activeCell="B14" sqref="B14"/>
    </sheetView>
  </sheetViews>
  <sheetFormatPr baseColWidth="10" defaultRowHeight="15"/>
  <cols>
    <col min="1" max="1" width="11.42578125" style="71"/>
    <col min="2" max="2" width="11.7109375" style="71" customWidth="1"/>
    <col min="3" max="3" width="7.28515625" style="71" customWidth="1"/>
    <col min="4" max="9" width="5.42578125" style="71" customWidth="1"/>
    <col min="10" max="10" width="5.7109375" style="71" customWidth="1"/>
    <col min="11" max="16384" width="11.42578125" style="71"/>
  </cols>
  <sheetData>
    <row r="2" spans="1:11" s="693" customFormat="1">
      <c r="A2" s="728" t="s">
        <v>739</v>
      </c>
    </row>
    <row r="3" spans="1:11" ht="14.25" customHeight="1"/>
    <row r="4" spans="1:11" s="1212" customFormat="1" ht="43.5" customHeight="1">
      <c r="B4" s="1338" t="s">
        <v>1068</v>
      </c>
      <c r="C4" s="1339"/>
      <c r="D4" s="1339"/>
      <c r="E4" s="1339"/>
      <c r="F4" s="1339"/>
      <c r="G4" s="1339"/>
      <c r="H4" s="1339"/>
      <c r="I4" s="1339"/>
      <c r="J4" s="909"/>
    </row>
    <row r="5" spans="1:11" s="1212" customFormat="1" ht="22.5" customHeight="1">
      <c r="B5" s="1340" t="s">
        <v>237</v>
      </c>
      <c r="C5" s="1265">
        <v>2020</v>
      </c>
      <c r="D5" s="1265">
        <v>2021</v>
      </c>
      <c r="E5" s="1265">
        <v>2022</v>
      </c>
      <c r="F5" s="1265">
        <v>2023</v>
      </c>
      <c r="G5" s="1267">
        <v>2024</v>
      </c>
      <c r="H5" s="1267">
        <v>2025</v>
      </c>
      <c r="I5" s="1268" t="s">
        <v>1046</v>
      </c>
      <c r="K5" s="1212" t="s">
        <v>66</v>
      </c>
    </row>
    <row r="6" spans="1:11" s="1212" customFormat="1" ht="14.25" customHeight="1">
      <c r="B6" s="1341" t="s">
        <v>54</v>
      </c>
      <c r="C6" s="1342">
        <v>822</v>
      </c>
      <c r="D6" s="1342">
        <v>844</v>
      </c>
      <c r="E6" s="1342">
        <v>789</v>
      </c>
      <c r="F6" s="1342">
        <v>735</v>
      </c>
      <c r="G6" s="1342">
        <v>702</v>
      </c>
      <c r="H6" s="1343">
        <v>713</v>
      </c>
      <c r="I6" s="1344" t="s">
        <v>1069</v>
      </c>
    </row>
    <row r="7" spans="1:11" s="1212" customFormat="1" ht="14.25" customHeight="1">
      <c r="B7" s="1345" t="s">
        <v>238</v>
      </c>
      <c r="C7" s="1346">
        <v>672</v>
      </c>
      <c r="D7" s="1346">
        <v>674</v>
      </c>
      <c r="E7" s="1346">
        <v>654</v>
      </c>
      <c r="F7" s="1346">
        <v>608</v>
      </c>
      <c r="G7" s="1346">
        <v>583</v>
      </c>
      <c r="H7" s="1347">
        <v>569</v>
      </c>
      <c r="I7" s="1348" t="s">
        <v>1016</v>
      </c>
    </row>
    <row r="8" spans="1:11" s="1212" customFormat="1" ht="14.25" customHeight="1">
      <c r="B8" s="1349" t="s">
        <v>491</v>
      </c>
      <c r="C8" s="1349"/>
      <c r="D8" s="1349"/>
      <c r="E8" s="1349"/>
      <c r="F8" s="1349"/>
      <c r="G8" s="1349"/>
      <c r="H8" s="1349"/>
      <c r="I8" s="1349"/>
    </row>
    <row r="9" spans="1:11">
      <c r="B9" s="563"/>
      <c r="C9" s="563"/>
      <c r="D9" s="563"/>
      <c r="E9" s="563"/>
      <c r="F9" s="563"/>
      <c r="G9" s="563"/>
      <c r="H9" s="563"/>
      <c r="I9" s="563"/>
      <c r="J9" s="563"/>
      <c r="K9" s="563"/>
    </row>
    <row r="10" spans="1:11">
      <c r="B10" s="563"/>
      <c r="C10" s="563"/>
      <c r="D10" s="563"/>
      <c r="E10" s="563"/>
      <c r="F10" s="563"/>
      <c r="G10" s="563"/>
      <c r="H10" s="563"/>
      <c r="I10" s="563"/>
      <c r="J10" s="563"/>
      <c r="K10" s="563"/>
    </row>
    <row r="11" spans="1:11">
      <c r="B11" s="563"/>
      <c r="C11" s="563"/>
      <c r="D11" s="563"/>
      <c r="E11" s="563"/>
      <c r="F11" s="563"/>
      <c r="G11" s="563"/>
      <c r="H11" s="563"/>
      <c r="I11" s="563"/>
      <c r="J11" s="563"/>
      <c r="K11" s="563"/>
    </row>
    <row r="12" spans="1:11">
      <c r="B12" s="563"/>
      <c r="C12" s="563"/>
      <c r="D12" s="563"/>
      <c r="E12" s="563"/>
      <c r="F12" s="563"/>
      <c r="G12" s="563"/>
      <c r="H12" s="563"/>
      <c r="I12" s="563"/>
      <c r="J12" s="563"/>
      <c r="K12" s="563"/>
    </row>
    <row r="13" spans="1:11">
      <c r="B13" s="563"/>
      <c r="C13" s="563"/>
      <c r="D13" s="563"/>
      <c r="E13" s="563"/>
      <c r="F13" s="563"/>
      <c r="G13" s="563"/>
      <c r="H13" s="563"/>
      <c r="I13" s="563"/>
      <c r="J13" s="563"/>
      <c r="K13" s="563"/>
    </row>
  </sheetData>
  <mergeCells count="1">
    <mergeCell ref="B4:I4"/>
  </mergeCells>
  <hyperlinks>
    <hyperlink ref="A2" location="Sommaire!A1" display="Sommaire général" xr:uid="{24ECEC5A-E926-4C6A-B1AC-F588D8EB91BB}"/>
  </hyperlink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E0A080"/>
  </sheetPr>
  <dimension ref="A1:PJ63"/>
  <sheetViews>
    <sheetView workbookViewId="0">
      <selection activeCell="A2" sqref="A2:XFD2"/>
    </sheetView>
  </sheetViews>
  <sheetFormatPr baseColWidth="10" defaultRowHeight="15"/>
  <cols>
    <col min="1" max="1" width="10" style="71" customWidth="1"/>
    <col min="2" max="2" width="16.28515625" style="71" customWidth="1"/>
    <col min="3" max="3" width="12.28515625" style="71" customWidth="1"/>
    <col min="4" max="4" width="9.85546875" style="71" customWidth="1"/>
    <col min="5" max="16384" width="11.42578125" style="71"/>
  </cols>
  <sheetData>
    <row r="1" spans="1:426" s="351" customFormat="1"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  <c r="T1" s="564"/>
      <c r="U1" s="564"/>
      <c r="V1" s="564"/>
      <c r="W1" s="564"/>
      <c r="X1" s="564"/>
      <c r="Y1" s="564"/>
      <c r="Z1" s="564"/>
      <c r="AA1" s="564"/>
      <c r="AB1" s="564"/>
      <c r="AC1" s="564"/>
      <c r="AD1" s="564"/>
      <c r="AE1" s="564"/>
      <c r="AF1" s="564"/>
      <c r="AG1" s="564"/>
      <c r="AH1" s="564"/>
      <c r="AI1" s="564"/>
      <c r="AJ1" s="564"/>
      <c r="AK1" s="564"/>
      <c r="AL1" s="564"/>
      <c r="AM1" s="564"/>
      <c r="AN1" s="564"/>
      <c r="AO1" s="564"/>
      <c r="AP1" s="564"/>
      <c r="AQ1" s="564"/>
      <c r="AR1" s="564"/>
      <c r="AS1" s="564"/>
      <c r="AT1" s="564"/>
      <c r="AU1" s="564"/>
      <c r="AV1" s="564"/>
      <c r="AW1" s="564"/>
      <c r="AX1" s="564"/>
      <c r="AY1" s="564"/>
      <c r="AZ1" s="564"/>
      <c r="BA1" s="564"/>
      <c r="BB1" s="564"/>
      <c r="BC1" s="564"/>
      <c r="BD1" s="564"/>
      <c r="BE1" s="564"/>
      <c r="BF1" s="564"/>
      <c r="BG1" s="564"/>
      <c r="BH1" s="564"/>
      <c r="BI1" s="564"/>
      <c r="BJ1" s="564"/>
      <c r="BK1" s="564"/>
      <c r="BL1" s="564"/>
      <c r="BM1" s="564"/>
      <c r="BN1" s="564"/>
      <c r="BO1" s="564"/>
      <c r="BP1" s="564"/>
      <c r="BQ1" s="564"/>
      <c r="BR1" s="564"/>
      <c r="BS1" s="564"/>
      <c r="BT1" s="564"/>
      <c r="BU1" s="564"/>
      <c r="BV1" s="564"/>
      <c r="BW1" s="564"/>
      <c r="BX1" s="564"/>
      <c r="BY1" s="564"/>
      <c r="BZ1" s="564"/>
      <c r="CA1" s="564"/>
      <c r="CB1" s="564"/>
      <c r="CC1" s="564"/>
      <c r="CD1" s="564"/>
      <c r="CE1" s="564"/>
      <c r="CF1" s="564"/>
      <c r="CG1" s="564"/>
      <c r="CH1" s="564"/>
      <c r="CI1" s="564"/>
      <c r="CJ1" s="564"/>
      <c r="CK1" s="564"/>
      <c r="CL1" s="564"/>
      <c r="CM1" s="564"/>
      <c r="CN1" s="564"/>
      <c r="CO1" s="564"/>
      <c r="CP1" s="564"/>
      <c r="CQ1" s="564"/>
      <c r="CR1" s="564"/>
      <c r="CS1" s="564"/>
      <c r="CT1" s="564"/>
      <c r="CU1" s="564"/>
      <c r="CV1" s="564"/>
      <c r="CW1" s="564"/>
      <c r="CX1" s="564"/>
      <c r="CY1" s="564"/>
      <c r="CZ1" s="564"/>
      <c r="DA1" s="564"/>
      <c r="DB1" s="564"/>
      <c r="DC1" s="564"/>
      <c r="DD1" s="564"/>
      <c r="DE1" s="564"/>
      <c r="DF1" s="564"/>
      <c r="DG1" s="564"/>
      <c r="DH1" s="564"/>
      <c r="DI1" s="564"/>
      <c r="DJ1" s="564"/>
      <c r="DK1" s="564"/>
      <c r="DL1" s="564"/>
      <c r="DM1" s="564"/>
      <c r="DN1" s="564"/>
      <c r="DO1" s="564"/>
      <c r="DP1" s="564"/>
      <c r="DQ1" s="564"/>
      <c r="DR1" s="564"/>
      <c r="DS1" s="564"/>
      <c r="DT1" s="564"/>
      <c r="DU1" s="564"/>
      <c r="DV1" s="564"/>
      <c r="DW1" s="564"/>
      <c r="DX1" s="564"/>
      <c r="DY1" s="564"/>
      <c r="DZ1" s="564"/>
      <c r="EA1" s="564"/>
      <c r="EB1" s="564"/>
      <c r="EC1" s="564"/>
      <c r="ED1" s="564"/>
      <c r="EE1" s="564"/>
      <c r="EF1" s="564"/>
      <c r="EG1" s="564"/>
      <c r="EH1" s="564"/>
      <c r="EI1" s="564"/>
      <c r="EJ1" s="564"/>
      <c r="EK1" s="564"/>
      <c r="EL1" s="564"/>
      <c r="EM1" s="564"/>
      <c r="EN1" s="564"/>
      <c r="EO1" s="564"/>
      <c r="EP1" s="564"/>
      <c r="EQ1" s="564"/>
      <c r="ER1" s="564"/>
      <c r="ES1" s="564"/>
      <c r="ET1" s="564"/>
      <c r="EU1" s="564"/>
      <c r="EV1" s="564"/>
      <c r="EW1" s="564"/>
      <c r="EX1" s="564"/>
      <c r="EY1" s="564"/>
      <c r="EZ1" s="564"/>
      <c r="FA1" s="564"/>
      <c r="FB1" s="564"/>
      <c r="FC1" s="564"/>
      <c r="FD1" s="564"/>
      <c r="FE1" s="564"/>
      <c r="FF1" s="564"/>
      <c r="FG1" s="564"/>
      <c r="FH1" s="564"/>
      <c r="FI1" s="564"/>
      <c r="FJ1" s="564"/>
      <c r="FK1" s="564"/>
      <c r="FL1" s="564"/>
      <c r="FM1" s="564"/>
      <c r="FN1" s="564"/>
      <c r="FO1" s="564"/>
      <c r="FP1" s="564"/>
      <c r="FQ1" s="564"/>
      <c r="FR1" s="564"/>
      <c r="FS1" s="564"/>
      <c r="FT1" s="564"/>
      <c r="FU1" s="564"/>
      <c r="FV1" s="564"/>
      <c r="FW1" s="564"/>
      <c r="FX1" s="564"/>
      <c r="FY1" s="564"/>
      <c r="FZ1" s="564"/>
      <c r="GA1" s="564"/>
      <c r="GB1" s="564"/>
      <c r="GC1" s="564"/>
      <c r="GD1" s="564"/>
      <c r="GE1" s="564"/>
      <c r="GF1" s="564"/>
      <c r="GG1" s="564"/>
      <c r="GH1" s="564"/>
      <c r="GI1" s="564"/>
      <c r="GJ1" s="564"/>
      <c r="GK1" s="564"/>
      <c r="GL1" s="564"/>
      <c r="GM1" s="564"/>
      <c r="GN1" s="564"/>
      <c r="GO1" s="564"/>
      <c r="GP1" s="564"/>
      <c r="GQ1" s="564"/>
      <c r="GR1" s="564"/>
      <c r="GS1" s="564"/>
      <c r="GT1" s="564"/>
      <c r="GU1" s="564"/>
      <c r="GV1" s="564"/>
      <c r="GW1" s="564"/>
      <c r="GX1" s="564"/>
      <c r="GY1" s="564"/>
      <c r="GZ1" s="564"/>
      <c r="HA1" s="564"/>
      <c r="HB1" s="564"/>
      <c r="HC1" s="564"/>
      <c r="HD1" s="564"/>
      <c r="HE1" s="564"/>
      <c r="HF1" s="564"/>
      <c r="HG1" s="564"/>
      <c r="HH1" s="564"/>
      <c r="HI1" s="564"/>
      <c r="HJ1" s="564"/>
      <c r="HK1" s="564"/>
      <c r="HL1" s="564"/>
      <c r="HM1" s="564"/>
      <c r="HN1" s="564"/>
      <c r="HO1" s="564"/>
      <c r="HP1" s="564"/>
      <c r="HQ1" s="564"/>
      <c r="HR1" s="564"/>
      <c r="HS1" s="564"/>
      <c r="HT1" s="564"/>
      <c r="HU1" s="564"/>
      <c r="HV1" s="564"/>
      <c r="HW1" s="564"/>
      <c r="HX1" s="564"/>
      <c r="HY1" s="564"/>
      <c r="HZ1" s="564"/>
      <c r="IA1" s="564"/>
      <c r="IB1" s="564"/>
      <c r="IC1" s="564"/>
      <c r="ID1" s="564"/>
      <c r="IE1" s="564"/>
      <c r="IF1" s="564"/>
      <c r="IG1" s="564"/>
      <c r="IH1" s="564"/>
      <c r="II1" s="564"/>
      <c r="IJ1" s="564"/>
      <c r="IK1" s="564"/>
      <c r="IL1" s="564"/>
      <c r="IM1" s="564"/>
      <c r="IN1" s="564"/>
      <c r="IO1" s="564"/>
      <c r="IP1" s="564"/>
      <c r="IQ1" s="564"/>
      <c r="IR1" s="564"/>
      <c r="IS1" s="564"/>
      <c r="IT1" s="564"/>
      <c r="IU1" s="564"/>
      <c r="IV1" s="564"/>
      <c r="IW1" s="564"/>
      <c r="IX1" s="564"/>
      <c r="IY1" s="564"/>
      <c r="IZ1" s="564"/>
      <c r="JA1" s="564"/>
      <c r="JB1" s="564"/>
      <c r="JC1" s="564"/>
      <c r="JD1" s="564"/>
      <c r="JE1" s="564"/>
      <c r="JF1" s="564"/>
      <c r="JG1" s="564"/>
      <c r="JH1" s="564"/>
      <c r="JI1" s="564"/>
      <c r="JJ1" s="564"/>
      <c r="JK1" s="564"/>
      <c r="JL1" s="564"/>
      <c r="JM1" s="564"/>
      <c r="JN1" s="564"/>
      <c r="JO1" s="564"/>
      <c r="JP1" s="564"/>
      <c r="JQ1" s="564"/>
      <c r="JR1" s="564"/>
      <c r="JS1" s="564"/>
      <c r="JT1" s="564"/>
      <c r="JU1" s="564"/>
      <c r="JV1" s="564"/>
      <c r="JW1" s="564"/>
      <c r="JX1" s="564"/>
      <c r="JY1" s="564"/>
      <c r="JZ1" s="564"/>
      <c r="KA1" s="564"/>
      <c r="KB1" s="564"/>
      <c r="KC1" s="564"/>
      <c r="KD1" s="564"/>
      <c r="KE1" s="564"/>
      <c r="KF1" s="564"/>
      <c r="KG1" s="564"/>
      <c r="KH1" s="564"/>
      <c r="KI1" s="564"/>
      <c r="KJ1" s="564"/>
      <c r="KK1" s="564"/>
      <c r="KL1" s="564"/>
      <c r="KM1" s="564"/>
      <c r="KN1" s="564"/>
      <c r="KO1" s="564"/>
      <c r="KP1" s="564"/>
      <c r="KQ1" s="564"/>
      <c r="KR1" s="564"/>
      <c r="KS1" s="564"/>
      <c r="KT1" s="564"/>
      <c r="KU1" s="564"/>
      <c r="KV1" s="564"/>
      <c r="KW1" s="564"/>
      <c r="KX1" s="564"/>
      <c r="KY1" s="564"/>
      <c r="KZ1" s="564"/>
      <c r="LA1" s="564"/>
      <c r="LB1" s="564"/>
      <c r="LC1" s="564"/>
      <c r="LD1" s="564"/>
      <c r="LE1" s="564"/>
      <c r="LF1" s="564"/>
      <c r="LG1" s="564"/>
      <c r="LH1" s="564"/>
      <c r="LI1" s="564"/>
      <c r="LJ1" s="564"/>
      <c r="LK1" s="564"/>
      <c r="LL1" s="564"/>
      <c r="LM1" s="564"/>
      <c r="LN1" s="564"/>
      <c r="LO1" s="564"/>
      <c r="LP1" s="564"/>
      <c r="LQ1" s="564"/>
      <c r="LR1" s="564"/>
      <c r="LS1" s="564"/>
      <c r="LT1" s="564"/>
      <c r="LU1" s="564"/>
      <c r="LV1" s="564"/>
      <c r="LW1" s="564"/>
      <c r="LX1" s="564"/>
      <c r="LY1" s="564"/>
      <c r="LZ1" s="564"/>
      <c r="MA1" s="564"/>
      <c r="MB1" s="564"/>
      <c r="MC1" s="564"/>
      <c r="MD1" s="564"/>
      <c r="ME1" s="564"/>
      <c r="MF1" s="564"/>
      <c r="MG1" s="564"/>
      <c r="MH1" s="564"/>
      <c r="MI1" s="564"/>
      <c r="MJ1" s="564"/>
      <c r="MK1" s="564"/>
      <c r="ML1" s="564"/>
      <c r="MM1" s="564"/>
      <c r="MN1" s="564"/>
      <c r="MO1" s="564"/>
      <c r="MP1" s="564"/>
      <c r="MQ1" s="564"/>
      <c r="MR1" s="564"/>
      <c r="MS1" s="564"/>
      <c r="MT1" s="564"/>
      <c r="MU1" s="564"/>
      <c r="MV1" s="564"/>
      <c r="MW1" s="564"/>
      <c r="MX1" s="564"/>
      <c r="MY1" s="564"/>
      <c r="MZ1" s="564"/>
      <c r="NA1" s="564"/>
      <c r="NB1" s="564"/>
      <c r="NC1" s="564"/>
      <c r="ND1" s="564"/>
      <c r="NE1" s="564"/>
      <c r="NF1" s="564"/>
      <c r="NG1" s="564"/>
      <c r="NH1" s="564"/>
      <c r="NI1" s="564"/>
      <c r="NJ1" s="564"/>
      <c r="NK1" s="564"/>
      <c r="NL1" s="564"/>
      <c r="NM1" s="564"/>
      <c r="NN1" s="564"/>
      <c r="NO1" s="564"/>
      <c r="NP1" s="564"/>
      <c r="NQ1" s="564"/>
      <c r="NR1" s="564"/>
      <c r="NS1" s="564"/>
      <c r="NT1" s="564"/>
      <c r="NU1" s="564"/>
      <c r="NV1" s="564"/>
      <c r="NW1" s="564"/>
      <c r="NX1" s="564"/>
      <c r="NY1" s="564"/>
      <c r="NZ1" s="564"/>
      <c r="OA1" s="564"/>
      <c r="OB1" s="564"/>
      <c r="OC1" s="564"/>
      <c r="OD1" s="564"/>
      <c r="OE1" s="564"/>
      <c r="OF1" s="564"/>
      <c r="OG1" s="564"/>
      <c r="OH1" s="564"/>
      <c r="OI1" s="564"/>
      <c r="OJ1" s="564"/>
      <c r="OK1" s="564"/>
      <c r="OL1" s="564"/>
      <c r="OM1" s="564"/>
      <c r="ON1" s="564"/>
      <c r="OO1" s="564"/>
      <c r="OP1" s="564"/>
      <c r="OQ1" s="564"/>
      <c r="OR1" s="564"/>
      <c r="OS1" s="564"/>
      <c r="OT1" s="564"/>
      <c r="OU1" s="564"/>
      <c r="OV1" s="564"/>
      <c r="OW1" s="564"/>
      <c r="OX1" s="564"/>
      <c r="OY1" s="564"/>
      <c r="OZ1" s="564"/>
      <c r="PA1" s="564"/>
      <c r="PB1" s="564"/>
      <c r="PC1" s="564"/>
      <c r="PD1" s="564"/>
      <c r="PE1" s="564"/>
      <c r="PF1" s="564"/>
      <c r="PG1" s="564"/>
      <c r="PH1" s="564"/>
      <c r="PI1" s="564"/>
      <c r="PJ1" s="564"/>
    </row>
    <row r="2" spans="1:426" s="693" customFormat="1">
      <c r="A2" s="728" t="s">
        <v>739</v>
      </c>
    </row>
    <row r="3" spans="1:426" s="351" customFormat="1">
      <c r="B3" s="565"/>
      <c r="C3" s="565"/>
      <c r="D3" s="565"/>
      <c r="E3" s="565"/>
      <c r="F3" s="565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/>
      <c r="V3" s="564"/>
      <c r="W3" s="564"/>
      <c r="X3" s="564"/>
      <c r="Y3" s="564"/>
      <c r="Z3" s="564"/>
      <c r="AA3" s="564"/>
      <c r="AB3" s="564"/>
      <c r="AC3" s="564"/>
      <c r="AD3" s="564"/>
      <c r="AE3" s="564"/>
      <c r="AF3" s="564"/>
      <c r="AG3" s="564"/>
      <c r="AH3" s="564"/>
      <c r="AI3" s="564"/>
      <c r="AJ3" s="564"/>
      <c r="AK3" s="564"/>
      <c r="AL3" s="564"/>
      <c r="AM3" s="564"/>
      <c r="AN3" s="564"/>
      <c r="AO3" s="564"/>
      <c r="AP3" s="564"/>
      <c r="AQ3" s="564"/>
      <c r="AR3" s="564"/>
      <c r="AS3" s="564"/>
      <c r="AT3" s="564"/>
      <c r="AU3" s="564"/>
      <c r="AV3" s="564"/>
      <c r="AW3" s="564"/>
      <c r="AX3" s="564"/>
      <c r="AY3" s="564"/>
      <c r="AZ3" s="564"/>
      <c r="BA3" s="564"/>
      <c r="BB3" s="564"/>
      <c r="BC3" s="564"/>
      <c r="BD3" s="564"/>
      <c r="BE3" s="564"/>
      <c r="BF3" s="564"/>
      <c r="BG3" s="564"/>
      <c r="BH3" s="564"/>
      <c r="BI3" s="564"/>
      <c r="BJ3" s="564"/>
      <c r="BK3" s="564"/>
      <c r="BL3" s="564"/>
      <c r="BM3" s="564"/>
      <c r="BN3" s="564"/>
      <c r="BO3" s="564"/>
      <c r="BP3" s="564"/>
      <c r="BQ3" s="564"/>
      <c r="BR3" s="564"/>
      <c r="BS3" s="564"/>
      <c r="BT3" s="564"/>
      <c r="BU3" s="564"/>
      <c r="BV3" s="564"/>
      <c r="BW3" s="564"/>
      <c r="BX3" s="564"/>
      <c r="BY3" s="564"/>
      <c r="BZ3" s="564"/>
      <c r="CA3" s="564"/>
      <c r="CB3" s="564"/>
      <c r="CC3" s="564"/>
      <c r="CD3" s="564"/>
      <c r="CE3" s="564"/>
      <c r="CF3" s="564"/>
      <c r="CG3" s="564"/>
      <c r="CH3" s="564"/>
      <c r="CI3" s="564"/>
      <c r="CJ3" s="564"/>
      <c r="CK3" s="564"/>
      <c r="CL3" s="564"/>
      <c r="CM3" s="564"/>
      <c r="CN3" s="564"/>
      <c r="CO3" s="564"/>
      <c r="CP3" s="564"/>
      <c r="CQ3" s="564"/>
      <c r="CR3" s="564"/>
      <c r="CS3" s="564"/>
      <c r="CT3" s="564"/>
      <c r="CU3" s="564"/>
      <c r="CV3" s="564"/>
      <c r="CW3" s="564"/>
      <c r="CX3" s="564"/>
      <c r="CY3" s="564"/>
      <c r="CZ3" s="564"/>
      <c r="DA3" s="564"/>
      <c r="DB3" s="564"/>
      <c r="DC3" s="564"/>
      <c r="DD3" s="564"/>
      <c r="DE3" s="564"/>
      <c r="DF3" s="564"/>
      <c r="DG3" s="564"/>
      <c r="DH3" s="564"/>
      <c r="DI3" s="564"/>
      <c r="DJ3" s="564"/>
      <c r="DK3" s="564"/>
      <c r="DL3" s="564"/>
      <c r="DM3" s="564"/>
      <c r="DN3" s="564"/>
      <c r="DO3" s="564"/>
      <c r="DP3" s="564"/>
      <c r="DQ3" s="564"/>
      <c r="DR3" s="564"/>
      <c r="DS3" s="564"/>
      <c r="DT3" s="564"/>
      <c r="DU3" s="564"/>
      <c r="DV3" s="564"/>
      <c r="DW3" s="564"/>
      <c r="DX3" s="564"/>
      <c r="DY3" s="564"/>
      <c r="DZ3" s="564"/>
      <c r="EA3" s="564"/>
      <c r="EB3" s="564"/>
      <c r="EC3" s="564"/>
      <c r="ED3" s="564"/>
      <c r="EE3" s="564"/>
      <c r="EF3" s="564"/>
      <c r="EG3" s="564"/>
      <c r="EH3" s="564"/>
      <c r="EI3" s="564"/>
      <c r="EJ3" s="564"/>
      <c r="EK3" s="564"/>
      <c r="EL3" s="564"/>
      <c r="EM3" s="564"/>
      <c r="EN3" s="564"/>
      <c r="EO3" s="564"/>
      <c r="EP3" s="564"/>
      <c r="EQ3" s="564"/>
      <c r="ER3" s="564"/>
      <c r="ES3" s="564"/>
      <c r="ET3" s="564"/>
      <c r="EU3" s="564"/>
      <c r="EV3" s="564"/>
      <c r="EW3" s="564"/>
      <c r="EX3" s="564"/>
      <c r="EY3" s="564"/>
      <c r="EZ3" s="564"/>
      <c r="FA3" s="564"/>
      <c r="FB3" s="564"/>
      <c r="FC3" s="564"/>
      <c r="FD3" s="564"/>
      <c r="FE3" s="564"/>
      <c r="FF3" s="564"/>
      <c r="FG3" s="564"/>
      <c r="FH3" s="564"/>
      <c r="FI3" s="564"/>
      <c r="FJ3" s="564"/>
      <c r="FK3" s="564"/>
      <c r="FL3" s="564"/>
      <c r="FM3" s="564"/>
      <c r="FN3" s="564"/>
      <c r="FO3" s="564"/>
      <c r="FP3" s="564"/>
      <c r="FQ3" s="564"/>
      <c r="FR3" s="564"/>
      <c r="FS3" s="564"/>
      <c r="FT3" s="564"/>
      <c r="FU3" s="564"/>
      <c r="FV3" s="564"/>
      <c r="FW3" s="564"/>
      <c r="FX3" s="564"/>
      <c r="FY3" s="564"/>
      <c r="FZ3" s="564"/>
      <c r="GA3" s="564"/>
      <c r="GB3" s="564"/>
      <c r="GC3" s="564"/>
      <c r="GD3" s="564"/>
      <c r="GE3" s="564"/>
      <c r="GF3" s="564"/>
      <c r="GG3" s="564"/>
      <c r="GH3" s="564"/>
      <c r="GI3" s="564"/>
      <c r="GJ3" s="564"/>
      <c r="GK3" s="564"/>
      <c r="GL3" s="564"/>
      <c r="GM3" s="564"/>
      <c r="GN3" s="564"/>
      <c r="GO3" s="564"/>
      <c r="GP3" s="564"/>
      <c r="GQ3" s="564"/>
      <c r="GR3" s="564"/>
      <c r="GS3" s="564"/>
      <c r="GT3" s="564"/>
      <c r="GU3" s="564"/>
      <c r="GV3" s="564"/>
      <c r="GW3" s="564"/>
      <c r="GX3" s="564"/>
      <c r="GY3" s="564"/>
      <c r="GZ3" s="564"/>
      <c r="HA3" s="564"/>
      <c r="HB3" s="564"/>
      <c r="HC3" s="564"/>
      <c r="HD3" s="564"/>
      <c r="HE3" s="564"/>
      <c r="HF3" s="564"/>
      <c r="HG3" s="564"/>
      <c r="HH3" s="564"/>
      <c r="HI3" s="564"/>
      <c r="HJ3" s="564"/>
      <c r="HK3" s="564"/>
      <c r="HL3" s="564"/>
      <c r="HM3" s="564"/>
      <c r="HN3" s="564"/>
      <c r="HO3" s="564"/>
      <c r="HP3" s="564"/>
      <c r="HQ3" s="564"/>
      <c r="HR3" s="564"/>
      <c r="HS3" s="564"/>
      <c r="HT3" s="564"/>
      <c r="HU3" s="564"/>
      <c r="HV3" s="564"/>
      <c r="HW3" s="564"/>
      <c r="HX3" s="564"/>
      <c r="HY3" s="564"/>
      <c r="HZ3" s="564"/>
      <c r="IA3" s="564"/>
      <c r="IB3" s="564"/>
      <c r="IC3" s="564"/>
      <c r="ID3" s="564"/>
      <c r="IE3" s="564"/>
      <c r="IF3" s="564"/>
      <c r="IG3" s="564"/>
      <c r="IH3" s="564"/>
      <c r="II3" s="564"/>
      <c r="IJ3" s="564"/>
      <c r="IK3" s="564"/>
      <c r="IL3" s="564"/>
      <c r="IM3" s="564"/>
      <c r="IN3" s="564"/>
      <c r="IO3" s="564"/>
      <c r="IP3" s="564"/>
      <c r="IQ3" s="564"/>
      <c r="IR3" s="564"/>
      <c r="IS3" s="564"/>
      <c r="IT3" s="564"/>
      <c r="IU3" s="564"/>
      <c r="IV3" s="564"/>
      <c r="IW3" s="564"/>
      <c r="IX3" s="564"/>
      <c r="IY3" s="564"/>
      <c r="IZ3" s="564"/>
      <c r="JA3" s="564"/>
      <c r="JB3" s="564"/>
      <c r="JC3" s="564"/>
      <c r="JD3" s="564"/>
      <c r="JE3" s="564"/>
      <c r="JF3" s="564"/>
      <c r="JG3" s="564"/>
      <c r="JH3" s="564"/>
      <c r="JI3" s="564"/>
      <c r="JJ3" s="564"/>
      <c r="JK3" s="564"/>
      <c r="JL3" s="564"/>
      <c r="JM3" s="564"/>
      <c r="JN3" s="564"/>
      <c r="JO3" s="564"/>
      <c r="JP3" s="564"/>
      <c r="JQ3" s="564"/>
      <c r="JR3" s="564"/>
      <c r="JS3" s="564"/>
      <c r="JT3" s="564"/>
      <c r="JU3" s="564"/>
      <c r="JV3" s="564"/>
      <c r="JW3" s="564"/>
      <c r="JX3" s="564"/>
      <c r="JY3" s="564"/>
      <c r="JZ3" s="564"/>
      <c r="KA3" s="564"/>
      <c r="KB3" s="564"/>
      <c r="KC3" s="564"/>
      <c r="KD3" s="564"/>
      <c r="KE3" s="564"/>
      <c r="KF3" s="564"/>
      <c r="KG3" s="564"/>
      <c r="KH3" s="564"/>
      <c r="KI3" s="564"/>
      <c r="KJ3" s="564"/>
      <c r="KK3" s="564"/>
      <c r="KL3" s="564"/>
      <c r="KM3" s="564"/>
      <c r="KN3" s="564"/>
      <c r="KO3" s="564"/>
      <c r="KP3" s="564"/>
      <c r="KQ3" s="564"/>
      <c r="KR3" s="564"/>
      <c r="KS3" s="564"/>
      <c r="KT3" s="564"/>
      <c r="KU3" s="564"/>
      <c r="KV3" s="564"/>
      <c r="KW3" s="564"/>
      <c r="KX3" s="564"/>
      <c r="KY3" s="564"/>
      <c r="KZ3" s="564"/>
      <c r="LA3" s="564"/>
      <c r="LB3" s="564"/>
      <c r="LC3" s="564"/>
      <c r="LD3" s="564"/>
      <c r="LE3" s="564"/>
      <c r="LF3" s="564"/>
      <c r="LG3" s="564"/>
      <c r="LH3" s="564"/>
      <c r="LI3" s="564"/>
      <c r="LJ3" s="564"/>
      <c r="LK3" s="564"/>
      <c r="LL3" s="564"/>
      <c r="LM3" s="564"/>
      <c r="LN3" s="564"/>
      <c r="LO3" s="564"/>
      <c r="LP3" s="564"/>
      <c r="LQ3" s="564"/>
      <c r="LR3" s="564"/>
      <c r="LS3" s="564"/>
      <c r="LT3" s="564"/>
      <c r="LU3" s="564"/>
      <c r="LV3" s="564"/>
      <c r="LW3" s="564"/>
      <c r="LX3" s="564"/>
      <c r="LY3" s="564"/>
      <c r="LZ3" s="564"/>
      <c r="MA3" s="564"/>
      <c r="MB3" s="564"/>
      <c r="MC3" s="564"/>
      <c r="MD3" s="564"/>
      <c r="ME3" s="564"/>
      <c r="MF3" s="564"/>
      <c r="MG3" s="564"/>
      <c r="MH3" s="564"/>
      <c r="MI3" s="564"/>
      <c r="MJ3" s="564"/>
      <c r="MK3" s="564"/>
      <c r="ML3" s="564"/>
      <c r="MM3" s="564"/>
      <c r="MN3" s="564"/>
      <c r="MO3" s="564"/>
      <c r="MP3" s="564"/>
      <c r="MQ3" s="564"/>
      <c r="MR3" s="564"/>
      <c r="MS3" s="564"/>
      <c r="MT3" s="564"/>
      <c r="MU3" s="564"/>
      <c r="MV3" s="564"/>
      <c r="MW3" s="564"/>
      <c r="MX3" s="564"/>
      <c r="MY3" s="564"/>
      <c r="MZ3" s="564"/>
      <c r="NA3" s="564"/>
      <c r="NB3" s="564"/>
      <c r="NC3" s="564"/>
      <c r="ND3" s="564"/>
      <c r="NE3" s="564"/>
      <c r="NF3" s="564"/>
      <c r="NG3" s="564"/>
      <c r="NH3" s="564"/>
      <c r="NI3" s="564"/>
      <c r="NJ3" s="564"/>
      <c r="NK3" s="564"/>
      <c r="NL3" s="564"/>
      <c r="NM3" s="564"/>
      <c r="NN3" s="564"/>
      <c r="NO3" s="564"/>
      <c r="NP3" s="564"/>
      <c r="NQ3" s="564"/>
      <c r="NR3" s="564"/>
      <c r="NS3" s="564"/>
      <c r="NT3" s="564"/>
      <c r="NU3" s="564"/>
      <c r="NV3" s="564"/>
      <c r="NW3" s="564"/>
      <c r="NX3" s="564"/>
      <c r="NY3" s="564"/>
      <c r="NZ3" s="564"/>
      <c r="OA3" s="564"/>
      <c r="OB3" s="564"/>
      <c r="OC3" s="564"/>
      <c r="OD3" s="564"/>
      <c r="OE3" s="564"/>
      <c r="OF3" s="564"/>
      <c r="OG3" s="564"/>
      <c r="OH3" s="564"/>
      <c r="OI3" s="564"/>
      <c r="OJ3" s="564"/>
      <c r="OK3" s="564"/>
      <c r="OL3" s="564"/>
      <c r="OM3" s="564"/>
      <c r="ON3" s="564"/>
      <c r="OO3" s="564"/>
      <c r="OP3" s="564"/>
      <c r="OQ3" s="564"/>
      <c r="OR3" s="564"/>
      <c r="OS3" s="564"/>
      <c r="OT3" s="564"/>
      <c r="OU3" s="564"/>
      <c r="OV3" s="564"/>
      <c r="OW3" s="564"/>
      <c r="OX3" s="564"/>
      <c r="OY3" s="564"/>
      <c r="OZ3" s="564"/>
      <c r="PA3" s="564"/>
      <c r="PB3" s="564"/>
      <c r="PC3" s="564"/>
      <c r="PD3" s="564"/>
      <c r="PE3" s="564"/>
      <c r="PF3" s="564"/>
      <c r="PG3" s="564"/>
      <c r="PH3" s="564"/>
      <c r="PI3" s="564"/>
      <c r="PJ3" s="564"/>
    </row>
    <row r="4" spans="1:426" s="351" customFormat="1" ht="30" customHeight="1">
      <c r="A4" s="609"/>
      <c r="B4" s="1350" t="s">
        <v>1070</v>
      </c>
      <c r="C4" s="1351"/>
      <c r="D4" s="1351"/>
      <c r="E4" s="1351"/>
      <c r="F4" s="566"/>
      <c r="G4" s="564"/>
      <c r="H4" s="564"/>
      <c r="I4" s="564"/>
      <c r="J4" s="564"/>
      <c r="K4" s="564"/>
      <c r="L4" s="564"/>
      <c r="M4" s="564"/>
      <c r="N4" s="564"/>
      <c r="O4" s="564"/>
      <c r="P4" s="564"/>
      <c r="Q4" s="564"/>
      <c r="R4" s="564"/>
      <c r="S4" s="564"/>
      <c r="T4" s="564"/>
      <c r="U4" s="564"/>
      <c r="V4" s="564"/>
      <c r="W4" s="564"/>
      <c r="X4" s="564"/>
      <c r="Y4" s="564"/>
      <c r="Z4" s="564"/>
      <c r="AA4" s="564"/>
      <c r="AB4" s="564"/>
      <c r="AC4" s="564"/>
      <c r="AD4" s="564"/>
      <c r="AE4" s="564"/>
      <c r="AF4" s="564"/>
      <c r="AG4" s="564"/>
      <c r="AH4" s="564"/>
      <c r="AI4" s="564"/>
      <c r="AJ4" s="564"/>
      <c r="AK4" s="564"/>
      <c r="AL4" s="564"/>
      <c r="AM4" s="564"/>
      <c r="AN4" s="564"/>
      <c r="AO4" s="564"/>
      <c r="AP4" s="564"/>
      <c r="AQ4" s="564"/>
      <c r="AR4" s="564"/>
      <c r="AS4" s="564"/>
      <c r="AT4" s="564"/>
      <c r="AU4" s="564"/>
      <c r="AV4" s="564"/>
      <c r="AW4" s="564"/>
      <c r="AX4" s="564"/>
      <c r="AY4" s="564"/>
      <c r="AZ4" s="564"/>
      <c r="BA4" s="564"/>
      <c r="BB4" s="564"/>
      <c r="BC4" s="564"/>
      <c r="BD4" s="564"/>
      <c r="BE4" s="564"/>
      <c r="BF4" s="564"/>
      <c r="BG4" s="564"/>
      <c r="BH4" s="564"/>
      <c r="BI4" s="564"/>
      <c r="BJ4" s="564"/>
      <c r="BK4" s="564"/>
      <c r="BL4" s="564"/>
      <c r="BM4" s="564"/>
      <c r="BN4" s="564"/>
      <c r="BO4" s="564"/>
      <c r="BP4" s="564"/>
      <c r="BQ4" s="564"/>
      <c r="BR4" s="564"/>
      <c r="BS4" s="564"/>
      <c r="BT4" s="564"/>
      <c r="BU4" s="564"/>
      <c r="BV4" s="564"/>
      <c r="BW4" s="564"/>
      <c r="BX4" s="564"/>
      <c r="BY4" s="564"/>
      <c r="BZ4" s="564"/>
      <c r="CA4" s="564"/>
      <c r="CB4" s="564"/>
      <c r="CC4" s="564"/>
      <c r="CD4" s="564"/>
      <c r="CE4" s="564"/>
      <c r="CF4" s="564"/>
      <c r="CG4" s="564"/>
      <c r="CH4" s="564"/>
      <c r="CI4" s="564"/>
      <c r="CJ4" s="564"/>
      <c r="CK4" s="564"/>
      <c r="CL4" s="564"/>
      <c r="CM4" s="564"/>
      <c r="CN4" s="564"/>
      <c r="CO4" s="564"/>
      <c r="CP4" s="564"/>
      <c r="CQ4" s="564"/>
      <c r="CR4" s="564"/>
      <c r="CS4" s="564"/>
      <c r="CT4" s="564"/>
      <c r="CU4" s="564"/>
      <c r="CV4" s="564"/>
      <c r="CW4" s="564"/>
      <c r="CX4" s="564"/>
      <c r="CY4" s="564"/>
      <c r="CZ4" s="564"/>
      <c r="DA4" s="564"/>
      <c r="DB4" s="564"/>
      <c r="DC4" s="564"/>
      <c r="DD4" s="564"/>
      <c r="DE4" s="564"/>
      <c r="DF4" s="564"/>
      <c r="DG4" s="564"/>
      <c r="DH4" s="564"/>
      <c r="DI4" s="564"/>
      <c r="DJ4" s="564"/>
      <c r="DK4" s="564"/>
      <c r="DL4" s="564"/>
      <c r="DM4" s="564"/>
      <c r="DN4" s="564"/>
      <c r="DO4" s="564"/>
      <c r="DP4" s="564"/>
      <c r="DQ4" s="564"/>
      <c r="DR4" s="564"/>
      <c r="DS4" s="564"/>
      <c r="DT4" s="564"/>
      <c r="DU4" s="564"/>
      <c r="DV4" s="564"/>
      <c r="DW4" s="564"/>
      <c r="DX4" s="564"/>
      <c r="DY4" s="564"/>
      <c r="DZ4" s="564"/>
      <c r="EA4" s="564"/>
      <c r="EB4" s="564"/>
      <c r="EC4" s="564"/>
      <c r="ED4" s="564"/>
      <c r="EE4" s="564"/>
      <c r="EF4" s="564"/>
      <c r="EG4" s="564"/>
      <c r="EH4" s="564"/>
      <c r="EI4" s="564"/>
      <c r="EJ4" s="564"/>
      <c r="EK4" s="564"/>
      <c r="EL4" s="564"/>
      <c r="EM4" s="564"/>
      <c r="EN4" s="564"/>
      <c r="EO4" s="564"/>
      <c r="EP4" s="564"/>
      <c r="EQ4" s="564"/>
      <c r="ER4" s="564"/>
      <c r="ES4" s="564"/>
      <c r="ET4" s="564"/>
      <c r="EU4" s="564"/>
      <c r="EV4" s="564"/>
      <c r="EW4" s="564"/>
      <c r="EX4" s="564"/>
      <c r="EY4" s="564"/>
      <c r="EZ4" s="564"/>
      <c r="FA4" s="564"/>
      <c r="FB4" s="564"/>
      <c r="FC4" s="564"/>
      <c r="FD4" s="564"/>
      <c r="FE4" s="564"/>
      <c r="FF4" s="564"/>
      <c r="FG4" s="564"/>
      <c r="FH4" s="564"/>
      <c r="FI4" s="564"/>
      <c r="FJ4" s="564"/>
      <c r="FK4" s="564"/>
      <c r="FL4" s="564"/>
      <c r="FM4" s="564"/>
      <c r="FN4" s="564"/>
      <c r="FO4" s="564"/>
      <c r="FP4" s="564"/>
      <c r="FQ4" s="564"/>
      <c r="FR4" s="564"/>
      <c r="FS4" s="564"/>
      <c r="FT4" s="564"/>
      <c r="FU4" s="564"/>
      <c r="FV4" s="564"/>
      <c r="FW4" s="564"/>
      <c r="FX4" s="564"/>
      <c r="FY4" s="564"/>
      <c r="FZ4" s="564"/>
      <c r="GA4" s="564"/>
      <c r="GB4" s="564"/>
      <c r="GC4" s="564"/>
      <c r="GD4" s="564"/>
      <c r="GE4" s="564"/>
      <c r="GF4" s="564"/>
      <c r="GG4" s="564"/>
      <c r="GH4" s="564"/>
      <c r="GI4" s="564"/>
      <c r="GJ4" s="564"/>
      <c r="GK4" s="564"/>
      <c r="GL4" s="564"/>
      <c r="GM4" s="564"/>
      <c r="GN4" s="564"/>
      <c r="GO4" s="564"/>
      <c r="GP4" s="564"/>
      <c r="GQ4" s="564"/>
      <c r="GR4" s="564"/>
      <c r="GS4" s="564"/>
      <c r="GT4" s="564"/>
      <c r="GU4" s="564"/>
      <c r="GV4" s="564"/>
      <c r="GW4" s="564"/>
      <c r="GX4" s="564"/>
      <c r="GY4" s="564"/>
      <c r="GZ4" s="564"/>
      <c r="HA4" s="564"/>
      <c r="HB4" s="564"/>
      <c r="HC4" s="564"/>
      <c r="HD4" s="564"/>
      <c r="HE4" s="564"/>
      <c r="HF4" s="564"/>
      <c r="HG4" s="564"/>
      <c r="HH4" s="564"/>
      <c r="HI4" s="564"/>
      <c r="HJ4" s="564"/>
      <c r="HK4" s="564"/>
      <c r="HL4" s="564"/>
      <c r="HM4" s="564"/>
      <c r="HN4" s="564"/>
      <c r="HO4" s="564"/>
      <c r="HP4" s="564"/>
      <c r="HQ4" s="564"/>
      <c r="HR4" s="564"/>
      <c r="HS4" s="564"/>
      <c r="HT4" s="564"/>
      <c r="HU4" s="564"/>
      <c r="HV4" s="564"/>
      <c r="HW4" s="564"/>
      <c r="HX4" s="564"/>
      <c r="HY4" s="564"/>
      <c r="HZ4" s="564"/>
      <c r="IA4" s="564"/>
      <c r="IB4" s="564"/>
      <c r="IC4" s="564"/>
      <c r="ID4" s="564"/>
      <c r="IE4" s="564"/>
      <c r="IF4" s="564"/>
      <c r="IG4" s="564"/>
      <c r="IH4" s="564"/>
      <c r="II4" s="564"/>
      <c r="IJ4" s="564"/>
      <c r="IK4" s="564"/>
      <c r="IL4" s="564"/>
      <c r="IM4" s="564"/>
      <c r="IN4" s="564"/>
      <c r="IO4" s="564"/>
      <c r="IP4" s="564"/>
      <c r="IQ4" s="564"/>
      <c r="IR4" s="564"/>
      <c r="IS4" s="564"/>
      <c r="IT4" s="564"/>
      <c r="IU4" s="564"/>
      <c r="IV4" s="564"/>
      <c r="IW4" s="564"/>
      <c r="IX4" s="564"/>
      <c r="IY4" s="564"/>
      <c r="IZ4" s="564"/>
      <c r="JA4" s="564"/>
      <c r="JB4" s="564"/>
      <c r="JC4" s="564"/>
      <c r="JD4" s="564"/>
      <c r="JE4" s="564"/>
      <c r="JF4" s="564"/>
      <c r="JG4" s="564"/>
      <c r="JH4" s="564"/>
      <c r="JI4" s="564"/>
      <c r="JJ4" s="564"/>
      <c r="JK4" s="564"/>
      <c r="JL4" s="564"/>
      <c r="JM4" s="564"/>
      <c r="JN4" s="564"/>
      <c r="JO4" s="564"/>
      <c r="JP4" s="564"/>
      <c r="JQ4" s="564"/>
      <c r="JR4" s="564"/>
      <c r="JS4" s="564"/>
      <c r="JT4" s="564"/>
      <c r="JU4" s="564"/>
      <c r="JV4" s="564"/>
      <c r="JW4" s="564"/>
      <c r="JX4" s="564"/>
      <c r="JY4" s="564"/>
      <c r="JZ4" s="564"/>
      <c r="KA4" s="564"/>
      <c r="KB4" s="564"/>
      <c r="KC4" s="564"/>
      <c r="KD4" s="564"/>
      <c r="KE4" s="564"/>
      <c r="KF4" s="564"/>
      <c r="KG4" s="564"/>
      <c r="KH4" s="564"/>
      <c r="KI4" s="564"/>
      <c r="KJ4" s="564"/>
      <c r="KK4" s="564"/>
      <c r="KL4" s="564"/>
      <c r="KM4" s="564"/>
      <c r="KN4" s="564"/>
      <c r="KO4" s="564"/>
      <c r="KP4" s="564"/>
      <c r="KQ4" s="564"/>
      <c r="KR4" s="564"/>
      <c r="KS4" s="564"/>
      <c r="KT4" s="564"/>
      <c r="KU4" s="564"/>
      <c r="KV4" s="564"/>
      <c r="KW4" s="564"/>
      <c r="KX4" s="564"/>
      <c r="KY4" s="564"/>
      <c r="KZ4" s="564"/>
      <c r="LA4" s="564"/>
      <c r="LB4" s="564"/>
      <c r="LC4" s="564"/>
      <c r="LD4" s="564"/>
      <c r="LE4" s="564"/>
      <c r="LF4" s="564"/>
      <c r="LG4" s="564"/>
      <c r="LH4" s="564"/>
      <c r="LI4" s="564"/>
      <c r="LJ4" s="564"/>
      <c r="LK4" s="564"/>
      <c r="LL4" s="564"/>
      <c r="LM4" s="564"/>
      <c r="LN4" s="564"/>
      <c r="LO4" s="564"/>
      <c r="LP4" s="564"/>
      <c r="LQ4" s="564"/>
      <c r="LR4" s="564"/>
      <c r="LS4" s="564"/>
      <c r="LT4" s="564"/>
      <c r="LU4" s="564"/>
      <c r="LV4" s="564"/>
      <c r="LW4" s="564"/>
      <c r="LX4" s="564"/>
      <c r="LY4" s="564"/>
      <c r="LZ4" s="564"/>
      <c r="MA4" s="564"/>
      <c r="MB4" s="564"/>
      <c r="MC4" s="564"/>
      <c r="MD4" s="564"/>
      <c r="ME4" s="564"/>
      <c r="MF4" s="564"/>
      <c r="MG4" s="564"/>
      <c r="MH4" s="564"/>
      <c r="MI4" s="564"/>
      <c r="MJ4" s="564"/>
      <c r="MK4" s="564"/>
      <c r="ML4" s="564"/>
      <c r="MM4" s="564"/>
      <c r="MN4" s="564"/>
      <c r="MO4" s="564"/>
      <c r="MP4" s="564"/>
      <c r="MQ4" s="564"/>
      <c r="MR4" s="564"/>
      <c r="MS4" s="564"/>
      <c r="MT4" s="564"/>
      <c r="MU4" s="564"/>
      <c r="MV4" s="564"/>
      <c r="MW4" s="564"/>
      <c r="MX4" s="564"/>
      <c r="MY4" s="564"/>
      <c r="MZ4" s="564"/>
      <c r="NA4" s="564"/>
      <c r="NB4" s="564"/>
      <c r="NC4" s="564"/>
      <c r="ND4" s="564"/>
      <c r="NE4" s="564"/>
      <c r="NF4" s="564"/>
      <c r="NG4" s="564"/>
      <c r="NH4" s="564"/>
      <c r="NI4" s="564"/>
      <c r="NJ4" s="564"/>
      <c r="NK4" s="564"/>
      <c r="NL4" s="564"/>
      <c r="NM4" s="564"/>
      <c r="NN4" s="564"/>
      <c r="NO4" s="564"/>
      <c r="NP4" s="564"/>
      <c r="NQ4" s="564"/>
      <c r="NR4" s="564"/>
      <c r="NS4" s="564"/>
      <c r="NT4" s="564"/>
      <c r="NU4" s="564"/>
      <c r="NV4" s="564"/>
      <c r="NW4" s="564"/>
      <c r="NX4" s="564"/>
      <c r="NY4" s="564"/>
      <c r="NZ4" s="564"/>
      <c r="OA4" s="564"/>
      <c r="OB4" s="564"/>
      <c r="OC4" s="564"/>
      <c r="OD4" s="564"/>
      <c r="OE4" s="564"/>
      <c r="OF4" s="564"/>
      <c r="OG4" s="564"/>
      <c r="OH4" s="564"/>
      <c r="OI4" s="564"/>
      <c r="OJ4" s="564"/>
      <c r="OK4" s="564"/>
      <c r="OL4" s="564"/>
      <c r="OM4" s="564"/>
      <c r="ON4" s="564"/>
      <c r="OO4" s="564"/>
      <c r="OP4" s="564"/>
      <c r="OQ4" s="564"/>
      <c r="OR4" s="564"/>
      <c r="OS4" s="564"/>
      <c r="OT4" s="564"/>
      <c r="OU4" s="564"/>
      <c r="OV4" s="564"/>
      <c r="OW4" s="564"/>
      <c r="OX4" s="564"/>
      <c r="OY4" s="564"/>
      <c r="OZ4" s="564"/>
      <c r="PA4" s="564"/>
      <c r="PB4" s="564"/>
      <c r="PC4" s="564"/>
      <c r="PD4" s="564"/>
      <c r="PE4" s="564"/>
      <c r="PF4" s="564"/>
      <c r="PG4" s="564"/>
      <c r="PH4" s="564"/>
      <c r="PI4" s="564"/>
      <c r="PJ4" s="564"/>
    </row>
    <row r="5" spans="1:426" s="351" customFormat="1" ht="33.75">
      <c r="A5" s="609"/>
      <c r="B5" s="1352"/>
      <c r="C5" s="1353">
        <v>2025</v>
      </c>
      <c r="D5" s="1354" t="s">
        <v>935</v>
      </c>
      <c r="E5" s="1355" t="s">
        <v>936</v>
      </c>
      <c r="F5" s="565"/>
      <c r="G5" s="564"/>
      <c r="H5" s="564"/>
      <c r="I5" s="564"/>
      <c r="J5" s="564"/>
      <c r="K5" s="564"/>
      <c r="L5" s="564"/>
      <c r="M5" s="564"/>
      <c r="N5" s="564"/>
      <c r="O5" s="564"/>
      <c r="P5" s="564"/>
      <c r="Q5" s="564"/>
      <c r="R5" s="564"/>
      <c r="S5" s="564"/>
      <c r="T5" s="564"/>
      <c r="U5" s="564"/>
      <c r="V5" s="564"/>
      <c r="W5" s="564"/>
      <c r="X5" s="564"/>
      <c r="Y5" s="564"/>
      <c r="Z5" s="564"/>
      <c r="AA5" s="564"/>
      <c r="AB5" s="564"/>
      <c r="AC5" s="564"/>
      <c r="AD5" s="564"/>
      <c r="AE5" s="564"/>
      <c r="AF5" s="564"/>
      <c r="AG5" s="564"/>
      <c r="AH5" s="564"/>
      <c r="AI5" s="564"/>
      <c r="AJ5" s="564"/>
      <c r="AK5" s="564"/>
      <c r="AL5" s="564"/>
      <c r="AM5" s="564"/>
      <c r="AN5" s="564"/>
      <c r="AO5" s="564"/>
      <c r="AP5" s="564"/>
      <c r="AQ5" s="564"/>
      <c r="AR5" s="564"/>
      <c r="AS5" s="564"/>
      <c r="AT5" s="564"/>
      <c r="AU5" s="564"/>
      <c r="AV5" s="564"/>
      <c r="AW5" s="564"/>
      <c r="AX5" s="564"/>
      <c r="AY5" s="564"/>
      <c r="AZ5" s="564"/>
      <c r="BA5" s="564"/>
      <c r="BB5" s="564"/>
      <c r="BC5" s="564"/>
      <c r="BD5" s="564"/>
      <c r="BE5" s="564"/>
      <c r="BF5" s="564"/>
      <c r="BG5" s="564"/>
      <c r="BH5" s="564"/>
      <c r="BI5" s="564"/>
      <c r="BJ5" s="564"/>
      <c r="BK5" s="564"/>
      <c r="BL5" s="564"/>
      <c r="BM5" s="564"/>
      <c r="BN5" s="564"/>
      <c r="BO5" s="564"/>
      <c r="BP5" s="564"/>
      <c r="BQ5" s="564"/>
      <c r="BR5" s="564"/>
      <c r="BS5" s="564"/>
      <c r="BT5" s="564"/>
      <c r="BU5" s="564"/>
      <c r="BV5" s="564"/>
      <c r="BW5" s="564"/>
      <c r="BX5" s="564"/>
      <c r="BY5" s="564"/>
      <c r="BZ5" s="564"/>
      <c r="CA5" s="564"/>
      <c r="CB5" s="564"/>
      <c r="CC5" s="564"/>
      <c r="CD5" s="564"/>
      <c r="CE5" s="564"/>
      <c r="CF5" s="564"/>
      <c r="CG5" s="564"/>
      <c r="CH5" s="564"/>
      <c r="CI5" s="564"/>
      <c r="CJ5" s="564"/>
      <c r="CK5" s="564"/>
      <c r="CL5" s="564"/>
      <c r="CM5" s="564"/>
      <c r="CN5" s="564"/>
      <c r="CO5" s="564"/>
      <c r="CP5" s="564"/>
      <c r="CQ5" s="564"/>
      <c r="CR5" s="564"/>
      <c r="CS5" s="564"/>
      <c r="CT5" s="564"/>
      <c r="CU5" s="564"/>
      <c r="CV5" s="564"/>
      <c r="CW5" s="564"/>
      <c r="CX5" s="564"/>
      <c r="CY5" s="564"/>
      <c r="CZ5" s="564"/>
      <c r="DA5" s="564"/>
      <c r="DB5" s="564"/>
      <c r="DC5" s="564"/>
      <c r="DD5" s="564"/>
      <c r="DE5" s="564"/>
      <c r="DF5" s="564"/>
      <c r="DG5" s="564"/>
      <c r="DH5" s="564"/>
      <c r="DI5" s="564"/>
      <c r="DJ5" s="564"/>
      <c r="DK5" s="564"/>
      <c r="DL5" s="564"/>
      <c r="DM5" s="564"/>
      <c r="DN5" s="564"/>
      <c r="DO5" s="564"/>
      <c r="DP5" s="564"/>
      <c r="DQ5" s="564"/>
      <c r="DR5" s="564"/>
      <c r="DS5" s="564"/>
      <c r="DT5" s="564"/>
      <c r="DU5" s="564"/>
      <c r="DV5" s="564"/>
      <c r="DW5" s="564"/>
      <c r="DX5" s="564"/>
      <c r="DY5" s="564"/>
      <c r="DZ5" s="564"/>
      <c r="EA5" s="564"/>
      <c r="EB5" s="564"/>
      <c r="EC5" s="564"/>
      <c r="ED5" s="564"/>
      <c r="EE5" s="564"/>
      <c r="EF5" s="564"/>
      <c r="EG5" s="564"/>
      <c r="EH5" s="564"/>
      <c r="EI5" s="564"/>
      <c r="EJ5" s="564"/>
      <c r="EK5" s="564"/>
      <c r="EL5" s="564"/>
      <c r="EM5" s="564"/>
      <c r="EN5" s="564"/>
      <c r="EO5" s="564"/>
      <c r="EP5" s="564"/>
      <c r="EQ5" s="564"/>
      <c r="ER5" s="564"/>
      <c r="ES5" s="564"/>
      <c r="ET5" s="564"/>
      <c r="EU5" s="564"/>
      <c r="EV5" s="564"/>
      <c r="EW5" s="564"/>
      <c r="EX5" s="564"/>
      <c r="EY5" s="564"/>
      <c r="EZ5" s="564"/>
      <c r="FA5" s="564"/>
      <c r="FB5" s="564"/>
      <c r="FC5" s="564"/>
      <c r="FD5" s="564"/>
      <c r="FE5" s="564"/>
      <c r="FF5" s="564"/>
      <c r="FG5" s="564"/>
      <c r="FH5" s="564"/>
      <c r="FI5" s="564"/>
      <c r="FJ5" s="564"/>
      <c r="FK5" s="564"/>
      <c r="FL5" s="564"/>
      <c r="FM5" s="564"/>
      <c r="FN5" s="564"/>
      <c r="FO5" s="564"/>
      <c r="FP5" s="564"/>
      <c r="FQ5" s="564"/>
      <c r="FR5" s="564"/>
      <c r="FS5" s="564"/>
      <c r="FT5" s="564"/>
      <c r="FU5" s="564"/>
      <c r="FV5" s="564"/>
      <c r="FW5" s="564"/>
      <c r="FX5" s="564"/>
      <c r="FY5" s="564"/>
      <c r="FZ5" s="564"/>
      <c r="GA5" s="564"/>
      <c r="GB5" s="564"/>
      <c r="GC5" s="564"/>
      <c r="GD5" s="564"/>
      <c r="GE5" s="564"/>
      <c r="GF5" s="564"/>
      <c r="GG5" s="564"/>
      <c r="GH5" s="564"/>
      <c r="GI5" s="564"/>
      <c r="GJ5" s="564"/>
      <c r="GK5" s="564"/>
      <c r="GL5" s="564"/>
      <c r="GM5" s="564"/>
      <c r="GN5" s="564"/>
      <c r="GO5" s="564"/>
      <c r="GP5" s="564"/>
      <c r="GQ5" s="564"/>
      <c r="GR5" s="564"/>
      <c r="GS5" s="564"/>
      <c r="GT5" s="564"/>
      <c r="GU5" s="564"/>
      <c r="GV5" s="564"/>
      <c r="GW5" s="564"/>
      <c r="GX5" s="564"/>
      <c r="GY5" s="564"/>
      <c r="GZ5" s="564"/>
      <c r="HA5" s="564"/>
      <c r="HB5" s="564"/>
      <c r="HC5" s="564"/>
      <c r="HD5" s="564"/>
      <c r="HE5" s="564"/>
      <c r="HF5" s="564"/>
      <c r="HG5" s="564"/>
      <c r="HH5" s="564"/>
      <c r="HI5" s="564"/>
      <c r="HJ5" s="564"/>
      <c r="HK5" s="564"/>
      <c r="HL5" s="564"/>
      <c r="HM5" s="564"/>
      <c r="HN5" s="564"/>
      <c r="HO5" s="564"/>
      <c r="HP5" s="564"/>
      <c r="HQ5" s="564"/>
      <c r="HR5" s="564"/>
      <c r="HS5" s="564"/>
      <c r="HT5" s="564"/>
      <c r="HU5" s="564"/>
      <c r="HV5" s="564"/>
      <c r="HW5" s="564"/>
      <c r="HX5" s="564"/>
      <c r="HY5" s="564"/>
      <c r="HZ5" s="564"/>
      <c r="IA5" s="564"/>
      <c r="IB5" s="564"/>
      <c r="IC5" s="564"/>
      <c r="ID5" s="564"/>
      <c r="IE5" s="564"/>
      <c r="IF5" s="564"/>
      <c r="IG5" s="564"/>
      <c r="IH5" s="564"/>
      <c r="II5" s="564"/>
      <c r="IJ5" s="564"/>
      <c r="IK5" s="564"/>
      <c r="IL5" s="564"/>
      <c r="IM5" s="564"/>
      <c r="IN5" s="564"/>
      <c r="IO5" s="564"/>
      <c r="IP5" s="564"/>
      <c r="IQ5" s="564"/>
      <c r="IR5" s="564"/>
      <c r="IS5" s="564"/>
      <c r="IT5" s="564"/>
      <c r="IU5" s="564"/>
      <c r="IV5" s="564"/>
      <c r="IW5" s="564"/>
      <c r="IX5" s="564"/>
      <c r="IY5" s="564"/>
      <c r="IZ5" s="564"/>
      <c r="JA5" s="564"/>
      <c r="JB5" s="564"/>
      <c r="JC5" s="564"/>
      <c r="JD5" s="564"/>
      <c r="JE5" s="564"/>
      <c r="JF5" s="564"/>
      <c r="JG5" s="564"/>
      <c r="JH5" s="564"/>
      <c r="JI5" s="564"/>
      <c r="JJ5" s="564"/>
      <c r="JK5" s="564"/>
      <c r="JL5" s="564"/>
      <c r="JM5" s="564"/>
      <c r="JN5" s="564"/>
      <c r="JO5" s="564"/>
      <c r="JP5" s="564"/>
      <c r="JQ5" s="564"/>
      <c r="JR5" s="564"/>
      <c r="JS5" s="564"/>
      <c r="JT5" s="564"/>
      <c r="JU5" s="564"/>
      <c r="JV5" s="564"/>
      <c r="JW5" s="564"/>
      <c r="JX5" s="564"/>
      <c r="JY5" s="564"/>
      <c r="JZ5" s="564"/>
      <c r="KA5" s="564"/>
      <c r="KB5" s="564"/>
      <c r="KC5" s="564"/>
      <c r="KD5" s="564"/>
      <c r="KE5" s="564"/>
      <c r="KF5" s="564"/>
      <c r="KG5" s="564"/>
      <c r="KH5" s="564"/>
      <c r="KI5" s="564"/>
      <c r="KJ5" s="564"/>
      <c r="KK5" s="564"/>
      <c r="KL5" s="564"/>
      <c r="KM5" s="564"/>
      <c r="KN5" s="564"/>
      <c r="KO5" s="564"/>
      <c r="KP5" s="564"/>
      <c r="KQ5" s="564"/>
      <c r="KR5" s="564"/>
      <c r="KS5" s="564"/>
      <c r="KT5" s="564"/>
      <c r="KU5" s="564"/>
      <c r="KV5" s="564"/>
      <c r="KW5" s="564"/>
      <c r="KX5" s="564"/>
      <c r="KY5" s="564"/>
      <c r="KZ5" s="564"/>
      <c r="LA5" s="564"/>
      <c r="LB5" s="564"/>
      <c r="LC5" s="564"/>
      <c r="LD5" s="564"/>
      <c r="LE5" s="564"/>
      <c r="LF5" s="564"/>
      <c r="LG5" s="564"/>
      <c r="LH5" s="564"/>
      <c r="LI5" s="564"/>
      <c r="LJ5" s="564"/>
      <c r="LK5" s="564"/>
      <c r="LL5" s="564"/>
      <c r="LM5" s="564"/>
      <c r="LN5" s="564"/>
      <c r="LO5" s="564"/>
      <c r="LP5" s="564"/>
      <c r="LQ5" s="564"/>
      <c r="LR5" s="564"/>
      <c r="LS5" s="564"/>
      <c r="LT5" s="564"/>
      <c r="LU5" s="564"/>
      <c r="LV5" s="564"/>
      <c r="LW5" s="564"/>
      <c r="LX5" s="564"/>
      <c r="LY5" s="564"/>
      <c r="LZ5" s="564"/>
      <c r="MA5" s="564"/>
      <c r="MB5" s="564"/>
      <c r="MC5" s="564"/>
      <c r="MD5" s="564"/>
      <c r="ME5" s="564"/>
      <c r="MF5" s="564"/>
      <c r="MG5" s="564"/>
      <c r="MH5" s="564"/>
      <c r="MI5" s="564"/>
      <c r="MJ5" s="564"/>
      <c r="MK5" s="564"/>
      <c r="ML5" s="564"/>
      <c r="MM5" s="564"/>
      <c r="MN5" s="564"/>
      <c r="MO5" s="564"/>
      <c r="MP5" s="564"/>
      <c r="MQ5" s="564"/>
      <c r="MR5" s="564"/>
      <c r="MS5" s="564"/>
      <c r="MT5" s="564"/>
      <c r="MU5" s="564"/>
      <c r="MV5" s="564"/>
      <c r="MW5" s="564"/>
      <c r="MX5" s="564"/>
      <c r="MY5" s="564"/>
      <c r="MZ5" s="564"/>
      <c r="NA5" s="564"/>
      <c r="NB5" s="564"/>
      <c r="NC5" s="564"/>
      <c r="ND5" s="564"/>
      <c r="NE5" s="564"/>
      <c r="NF5" s="564"/>
      <c r="NG5" s="564"/>
      <c r="NH5" s="564"/>
      <c r="NI5" s="564"/>
      <c r="NJ5" s="564"/>
      <c r="NK5" s="564"/>
      <c r="NL5" s="564"/>
      <c r="NM5" s="564"/>
      <c r="NN5" s="564"/>
      <c r="NO5" s="564"/>
      <c r="NP5" s="564"/>
      <c r="NQ5" s="564"/>
      <c r="NR5" s="564"/>
      <c r="NS5" s="564"/>
      <c r="NT5" s="564"/>
      <c r="NU5" s="564"/>
      <c r="NV5" s="564"/>
      <c r="NW5" s="564"/>
      <c r="NX5" s="564"/>
      <c r="NY5" s="564"/>
      <c r="NZ5" s="564"/>
      <c r="OA5" s="564"/>
      <c r="OB5" s="564"/>
      <c r="OC5" s="564"/>
      <c r="OD5" s="564"/>
      <c r="OE5" s="564"/>
      <c r="OF5" s="564"/>
      <c r="OG5" s="564"/>
      <c r="OH5" s="564"/>
      <c r="OI5" s="564"/>
      <c r="OJ5" s="564"/>
      <c r="OK5" s="564"/>
      <c r="OL5" s="564"/>
      <c r="OM5" s="564"/>
      <c r="ON5" s="564"/>
      <c r="OO5" s="564"/>
      <c r="OP5" s="564"/>
      <c r="OQ5" s="564"/>
      <c r="OR5" s="564"/>
      <c r="OS5" s="564"/>
      <c r="OT5" s="564"/>
      <c r="OU5" s="564"/>
      <c r="OV5" s="564"/>
      <c r="OW5" s="564"/>
      <c r="OX5" s="564"/>
      <c r="OY5" s="564"/>
      <c r="OZ5" s="564"/>
      <c r="PA5" s="564"/>
      <c r="PB5" s="564"/>
      <c r="PC5" s="564"/>
      <c r="PD5" s="564"/>
      <c r="PE5" s="564"/>
      <c r="PF5" s="564"/>
      <c r="PG5" s="564"/>
      <c r="PH5" s="564"/>
      <c r="PI5" s="564"/>
      <c r="PJ5" s="564"/>
    </row>
    <row r="6" spans="1:426" s="351" customFormat="1">
      <c r="A6" s="1212"/>
      <c r="B6" s="1356" t="s">
        <v>673</v>
      </c>
      <c r="C6" s="1357"/>
      <c r="D6" s="1358"/>
      <c r="E6" s="1232"/>
      <c r="F6" s="565"/>
      <c r="G6" s="564"/>
      <c r="H6" s="564"/>
      <c r="I6" s="564"/>
      <c r="J6" s="564"/>
      <c r="K6" s="564"/>
      <c r="L6" s="564"/>
      <c r="M6" s="564"/>
      <c r="N6" s="564"/>
      <c r="O6" s="564"/>
      <c r="P6" s="564"/>
      <c r="Q6" s="564"/>
      <c r="R6" s="564"/>
      <c r="S6" s="564"/>
      <c r="T6" s="564"/>
      <c r="U6" s="564"/>
      <c r="V6" s="564"/>
      <c r="W6" s="564"/>
      <c r="X6" s="564"/>
      <c r="Y6" s="564"/>
      <c r="Z6" s="564"/>
      <c r="AA6" s="564"/>
      <c r="AB6" s="564"/>
      <c r="AC6" s="564"/>
      <c r="AD6" s="564"/>
      <c r="AE6" s="564"/>
      <c r="AF6" s="564"/>
      <c r="AG6" s="564"/>
      <c r="AH6" s="564"/>
      <c r="AI6" s="564"/>
      <c r="AJ6" s="564"/>
      <c r="AK6" s="564"/>
      <c r="AL6" s="564"/>
      <c r="AM6" s="564"/>
      <c r="AN6" s="564"/>
      <c r="AO6" s="564"/>
      <c r="AP6" s="564"/>
      <c r="AQ6" s="564"/>
      <c r="AR6" s="564"/>
      <c r="AS6" s="564"/>
      <c r="AT6" s="564"/>
      <c r="AU6" s="564"/>
      <c r="AV6" s="564"/>
      <c r="AW6" s="564"/>
      <c r="AX6" s="564"/>
      <c r="AY6" s="564"/>
      <c r="AZ6" s="564"/>
      <c r="BA6" s="564"/>
      <c r="BB6" s="564"/>
      <c r="BC6" s="564"/>
      <c r="BD6" s="564"/>
      <c r="BE6" s="564"/>
      <c r="BF6" s="564"/>
      <c r="BG6" s="564"/>
      <c r="BH6" s="564"/>
      <c r="BI6" s="564"/>
      <c r="BJ6" s="564"/>
      <c r="BK6" s="564"/>
      <c r="BL6" s="564"/>
      <c r="BM6" s="564"/>
      <c r="BN6" s="564"/>
      <c r="BO6" s="564"/>
      <c r="BP6" s="564"/>
      <c r="BQ6" s="564"/>
      <c r="BR6" s="564"/>
      <c r="BS6" s="564"/>
      <c r="BT6" s="564"/>
      <c r="BU6" s="564"/>
      <c r="BV6" s="564"/>
      <c r="BW6" s="564"/>
      <c r="BX6" s="564"/>
      <c r="BY6" s="564"/>
      <c r="BZ6" s="564"/>
      <c r="CA6" s="564"/>
      <c r="CB6" s="564"/>
      <c r="CC6" s="564"/>
      <c r="CD6" s="564"/>
      <c r="CE6" s="564"/>
      <c r="CF6" s="564"/>
      <c r="CG6" s="564"/>
      <c r="CH6" s="564"/>
      <c r="CI6" s="564"/>
      <c r="CJ6" s="564"/>
      <c r="CK6" s="564"/>
      <c r="CL6" s="564"/>
      <c r="CM6" s="564"/>
      <c r="CN6" s="564"/>
      <c r="CO6" s="564"/>
      <c r="CP6" s="564"/>
      <c r="CQ6" s="564"/>
      <c r="CR6" s="564"/>
      <c r="CS6" s="564"/>
      <c r="CT6" s="564"/>
      <c r="CU6" s="564"/>
      <c r="CV6" s="564"/>
      <c r="CW6" s="564"/>
      <c r="CX6" s="564"/>
      <c r="CY6" s="564"/>
      <c r="CZ6" s="564"/>
      <c r="DA6" s="564"/>
      <c r="DB6" s="564"/>
      <c r="DC6" s="564"/>
      <c r="DD6" s="564"/>
      <c r="DE6" s="564"/>
      <c r="DF6" s="564"/>
      <c r="DG6" s="564"/>
      <c r="DH6" s="564"/>
      <c r="DI6" s="564"/>
      <c r="DJ6" s="564"/>
      <c r="DK6" s="564"/>
      <c r="DL6" s="564"/>
      <c r="DM6" s="564"/>
      <c r="DN6" s="564"/>
      <c r="DO6" s="564"/>
      <c r="DP6" s="564"/>
      <c r="DQ6" s="564"/>
      <c r="DR6" s="564"/>
      <c r="DS6" s="564"/>
      <c r="DT6" s="564"/>
      <c r="DU6" s="564"/>
      <c r="DV6" s="564"/>
      <c r="DW6" s="564"/>
      <c r="DX6" s="564"/>
      <c r="DY6" s="564"/>
      <c r="DZ6" s="564"/>
      <c r="EA6" s="564"/>
      <c r="EB6" s="564"/>
      <c r="EC6" s="564"/>
      <c r="ED6" s="564"/>
      <c r="EE6" s="564"/>
      <c r="EF6" s="564"/>
      <c r="EG6" s="564"/>
      <c r="EH6" s="564"/>
      <c r="EI6" s="564"/>
      <c r="EJ6" s="564"/>
      <c r="EK6" s="564"/>
      <c r="EL6" s="564"/>
      <c r="EM6" s="564"/>
      <c r="EN6" s="564"/>
      <c r="EO6" s="564"/>
      <c r="EP6" s="564"/>
      <c r="EQ6" s="564"/>
      <c r="ER6" s="564"/>
      <c r="ES6" s="564"/>
      <c r="ET6" s="564"/>
      <c r="EU6" s="564"/>
      <c r="EV6" s="564"/>
      <c r="EW6" s="564"/>
      <c r="EX6" s="564"/>
      <c r="EY6" s="564"/>
      <c r="EZ6" s="564"/>
      <c r="FA6" s="564"/>
      <c r="FB6" s="564"/>
      <c r="FC6" s="564"/>
      <c r="FD6" s="564"/>
      <c r="FE6" s="564"/>
      <c r="FF6" s="564"/>
      <c r="FG6" s="564"/>
      <c r="FH6" s="564"/>
      <c r="FI6" s="564"/>
      <c r="FJ6" s="564"/>
      <c r="FK6" s="564"/>
      <c r="FL6" s="564"/>
      <c r="FM6" s="564"/>
      <c r="FN6" s="564"/>
      <c r="FO6" s="564"/>
      <c r="FP6" s="564"/>
      <c r="FQ6" s="564"/>
      <c r="FR6" s="564"/>
      <c r="FS6" s="564"/>
      <c r="FT6" s="564"/>
      <c r="FU6" s="564"/>
      <c r="FV6" s="564"/>
      <c r="FW6" s="564"/>
      <c r="FX6" s="564"/>
      <c r="FY6" s="564"/>
      <c r="FZ6" s="564"/>
      <c r="GA6" s="564"/>
      <c r="GB6" s="564"/>
      <c r="GC6" s="564"/>
      <c r="GD6" s="564"/>
      <c r="GE6" s="564"/>
      <c r="GF6" s="564"/>
      <c r="GG6" s="564"/>
      <c r="GH6" s="564"/>
      <c r="GI6" s="564"/>
      <c r="GJ6" s="564"/>
      <c r="GK6" s="564"/>
      <c r="GL6" s="564"/>
      <c r="GM6" s="564"/>
      <c r="GN6" s="564"/>
      <c r="GO6" s="564"/>
      <c r="GP6" s="564"/>
      <c r="GQ6" s="564"/>
      <c r="GR6" s="564"/>
      <c r="GS6" s="564"/>
      <c r="GT6" s="564"/>
      <c r="GU6" s="564"/>
      <c r="GV6" s="564"/>
      <c r="GW6" s="564"/>
      <c r="GX6" s="564"/>
      <c r="GY6" s="564"/>
      <c r="GZ6" s="564"/>
      <c r="HA6" s="564"/>
      <c r="HB6" s="564"/>
      <c r="HC6" s="564"/>
      <c r="HD6" s="564"/>
      <c r="HE6" s="564"/>
      <c r="HF6" s="564"/>
      <c r="HG6" s="564"/>
      <c r="HH6" s="564"/>
      <c r="HI6" s="564"/>
      <c r="HJ6" s="564"/>
      <c r="HK6" s="564"/>
      <c r="HL6" s="564"/>
      <c r="HM6" s="564"/>
      <c r="HN6" s="564"/>
      <c r="HO6" s="564"/>
      <c r="HP6" s="564"/>
      <c r="HQ6" s="564"/>
      <c r="HR6" s="564"/>
      <c r="HS6" s="564"/>
      <c r="HT6" s="564"/>
      <c r="HU6" s="564"/>
      <c r="HV6" s="564"/>
      <c r="HW6" s="564"/>
      <c r="HX6" s="564"/>
      <c r="HY6" s="564"/>
      <c r="HZ6" s="564"/>
      <c r="IA6" s="564"/>
      <c r="IB6" s="564"/>
      <c r="IC6" s="564"/>
      <c r="ID6" s="564"/>
      <c r="IE6" s="564"/>
      <c r="IF6" s="564"/>
      <c r="IG6" s="564"/>
      <c r="IH6" s="564"/>
      <c r="II6" s="564"/>
      <c r="IJ6" s="564"/>
      <c r="IK6" s="564"/>
      <c r="IL6" s="564"/>
      <c r="IM6" s="564"/>
      <c r="IN6" s="564"/>
      <c r="IO6" s="564"/>
      <c r="IP6" s="564"/>
      <c r="IQ6" s="564"/>
      <c r="IR6" s="564"/>
      <c r="IS6" s="564"/>
      <c r="IT6" s="564"/>
      <c r="IU6" s="564"/>
      <c r="IV6" s="564"/>
      <c r="IW6" s="564"/>
      <c r="IX6" s="564"/>
      <c r="IY6" s="564"/>
      <c r="IZ6" s="564"/>
      <c r="JA6" s="564"/>
      <c r="JB6" s="564"/>
      <c r="JC6" s="564"/>
      <c r="JD6" s="564"/>
      <c r="JE6" s="564"/>
      <c r="JF6" s="564"/>
      <c r="JG6" s="564"/>
      <c r="JH6" s="564"/>
      <c r="JI6" s="564"/>
      <c r="JJ6" s="564"/>
      <c r="JK6" s="564"/>
      <c r="JL6" s="564"/>
      <c r="JM6" s="564"/>
      <c r="JN6" s="564"/>
      <c r="JO6" s="564"/>
      <c r="JP6" s="564"/>
      <c r="JQ6" s="564"/>
      <c r="JR6" s="564"/>
      <c r="JS6" s="564"/>
      <c r="JT6" s="564"/>
      <c r="JU6" s="564"/>
      <c r="JV6" s="564"/>
      <c r="JW6" s="564"/>
      <c r="JX6" s="564"/>
      <c r="JY6" s="564"/>
      <c r="JZ6" s="564"/>
      <c r="KA6" s="564"/>
      <c r="KB6" s="564"/>
      <c r="KC6" s="564"/>
      <c r="KD6" s="564"/>
      <c r="KE6" s="564"/>
      <c r="KF6" s="564"/>
      <c r="KG6" s="564"/>
      <c r="KH6" s="564"/>
      <c r="KI6" s="564"/>
      <c r="KJ6" s="564"/>
      <c r="KK6" s="564"/>
      <c r="KL6" s="564"/>
      <c r="KM6" s="564"/>
      <c r="KN6" s="564"/>
      <c r="KO6" s="564"/>
      <c r="KP6" s="564"/>
      <c r="KQ6" s="564"/>
      <c r="KR6" s="564"/>
      <c r="KS6" s="564"/>
      <c r="KT6" s="564"/>
      <c r="KU6" s="564"/>
      <c r="KV6" s="564"/>
      <c r="KW6" s="564"/>
      <c r="KX6" s="564"/>
      <c r="KY6" s="564"/>
      <c r="KZ6" s="564"/>
      <c r="LA6" s="564"/>
      <c r="LB6" s="564"/>
      <c r="LC6" s="564"/>
      <c r="LD6" s="564"/>
      <c r="LE6" s="564"/>
      <c r="LF6" s="564"/>
      <c r="LG6" s="564"/>
      <c r="LH6" s="564"/>
      <c r="LI6" s="564"/>
      <c r="LJ6" s="564"/>
      <c r="LK6" s="564"/>
      <c r="LL6" s="564"/>
      <c r="LM6" s="564"/>
      <c r="LN6" s="564"/>
      <c r="LO6" s="564"/>
      <c r="LP6" s="564"/>
      <c r="LQ6" s="564"/>
      <c r="LR6" s="564"/>
      <c r="LS6" s="564"/>
      <c r="LT6" s="564"/>
      <c r="LU6" s="564"/>
      <c r="LV6" s="564"/>
      <c r="LW6" s="564"/>
      <c r="LX6" s="564"/>
      <c r="LY6" s="564"/>
      <c r="LZ6" s="564"/>
      <c r="MA6" s="564"/>
      <c r="MB6" s="564"/>
      <c r="MC6" s="564"/>
      <c r="MD6" s="564"/>
      <c r="ME6" s="564"/>
      <c r="MF6" s="564"/>
      <c r="MG6" s="564"/>
      <c r="MH6" s="564"/>
      <c r="MI6" s="564"/>
      <c r="MJ6" s="564"/>
      <c r="MK6" s="564"/>
      <c r="ML6" s="564"/>
      <c r="MM6" s="564"/>
      <c r="MN6" s="564"/>
      <c r="MO6" s="564"/>
      <c r="MP6" s="564"/>
      <c r="MQ6" s="564"/>
      <c r="MR6" s="564"/>
      <c r="MS6" s="564"/>
      <c r="MT6" s="564"/>
      <c r="MU6" s="564"/>
      <c r="MV6" s="564"/>
      <c r="MW6" s="564"/>
      <c r="MX6" s="564"/>
      <c r="MY6" s="564"/>
      <c r="MZ6" s="564"/>
      <c r="NA6" s="564"/>
      <c r="NB6" s="564"/>
      <c r="NC6" s="564"/>
      <c r="ND6" s="564"/>
      <c r="NE6" s="564"/>
      <c r="NF6" s="564"/>
      <c r="NG6" s="564"/>
      <c r="NH6" s="564"/>
      <c r="NI6" s="564"/>
      <c r="NJ6" s="564"/>
      <c r="NK6" s="564"/>
      <c r="NL6" s="564"/>
      <c r="NM6" s="564"/>
      <c r="NN6" s="564"/>
      <c r="NO6" s="564"/>
      <c r="NP6" s="564"/>
      <c r="NQ6" s="564"/>
      <c r="NR6" s="564"/>
      <c r="NS6" s="564"/>
      <c r="NT6" s="564"/>
      <c r="NU6" s="564"/>
      <c r="NV6" s="564"/>
      <c r="NW6" s="564"/>
      <c r="NX6" s="564"/>
      <c r="NY6" s="564"/>
      <c r="NZ6" s="564"/>
      <c r="OA6" s="564"/>
      <c r="OB6" s="564"/>
      <c r="OC6" s="564"/>
      <c r="OD6" s="564"/>
      <c r="OE6" s="564"/>
      <c r="OF6" s="564"/>
      <c r="OG6" s="564"/>
      <c r="OH6" s="564"/>
      <c r="OI6" s="564"/>
      <c r="OJ6" s="564"/>
      <c r="OK6" s="564"/>
      <c r="OL6" s="564"/>
      <c r="OM6" s="564"/>
      <c r="ON6" s="564"/>
      <c r="OO6" s="564"/>
      <c r="OP6" s="564"/>
      <c r="OQ6" s="564"/>
      <c r="OR6" s="564"/>
      <c r="OS6" s="564"/>
      <c r="OT6" s="564"/>
      <c r="OU6" s="564"/>
      <c r="OV6" s="564"/>
      <c r="OW6" s="564"/>
      <c r="OX6" s="564"/>
      <c r="OY6" s="564"/>
      <c r="OZ6" s="564"/>
      <c r="PA6" s="564"/>
      <c r="PB6" s="564"/>
      <c r="PC6" s="564"/>
      <c r="PD6" s="564"/>
      <c r="PE6" s="564"/>
      <c r="PF6" s="564"/>
      <c r="PG6" s="564"/>
      <c r="PH6" s="564"/>
      <c r="PI6" s="564"/>
      <c r="PJ6" s="564"/>
    </row>
    <row r="7" spans="1:426" s="351" customFormat="1">
      <c r="A7" s="609"/>
      <c r="B7" s="1359" t="s">
        <v>256</v>
      </c>
      <c r="C7" s="1360">
        <v>6.16</v>
      </c>
      <c r="D7" s="1361" t="s">
        <v>1071</v>
      </c>
      <c r="E7" s="1362">
        <v>37</v>
      </c>
      <c r="F7" s="565"/>
      <c r="G7" s="564"/>
      <c r="H7" s="564"/>
      <c r="I7" s="564"/>
      <c r="J7" s="564"/>
      <c r="K7" s="564"/>
      <c r="L7" s="564"/>
      <c r="M7" s="564"/>
      <c r="N7" s="564"/>
      <c r="O7" s="564"/>
      <c r="P7" s="564"/>
      <c r="Q7" s="564"/>
      <c r="R7" s="564"/>
      <c r="S7" s="564"/>
      <c r="T7" s="564"/>
      <c r="U7" s="564"/>
      <c r="V7" s="564"/>
      <c r="W7" s="564"/>
      <c r="X7" s="564"/>
      <c r="Y7" s="564"/>
      <c r="Z7" s="564"/>
      <c r="AA7" s="564"/>
      <c r="AB7" s="564"/>
      <c r="AC7" s="564"/>
      <c r="AD7" s="564"/>
      <c r="AE7" s="564"/>
      <c r="AF7" s="564"/>
      <c r="AG7" s="564"/>
      <c r="AH7" s="564"/>
      <c r="AI7" s="564"/>
      <c r="AJ7" s="564"/>
      <c r="AK7" s="564"/>
      <c r="AL7" s="564"/>
      <c r="AM7" s="564"/>
      <c r="AN7" s="564"/>
      <c r="AO7" s="564"/>
      <c r="AP7" s="564"/>
      <c r="AQ7" s="564"/>
      <c r="AR7" s="564"/>
      <c r="AS7" s="564"/>
      <c r="AT7" s="564"/>
      <c r="AU7" s="564"/>
      <c r="AV7" s="564"/>
      <c r="AW7" s="564"/>
      <c r="AX7" s="564"/>
      <c r="AY7" s="564"/>
      <c r="AZ7" s="564"/>
      <c r="BA7" s="564"/>
      <c r="BB7" s="564"/>
      <c r="BC7" s="564"/>
      <c r="BD7" s="564"/>
      <c r="BE7" s="564"/>
      <c r="BF7" s="564"/>
      <c r="BG7" s="564"/>
      <c r="BH7" s="564"/>
      <c r="BI7" s="564"/>
      <c r="BJ7" s="564"/>
      <c r="BK7" s="564"/>
      <c r="BL7" s="564"/>
      <c r="BM7" s="564"/>
      <c r="BN7" s="564"/>
      <c r="BO7" s="564"/>
      <c r="BP7" s="564"/>
      <c r="BQ7" s="564"/>
      <c r="BR7" s="564"/>
      <c r="BS7" s="564"/>
      <c r="BT7" s="564"/>
      <c r="BU7" s="564"/>
      <c r="BV7" s="564"/>
      <c r="BW7" s="564"/>
      <c r="BX7" s="564"/>
      <c r="BY7" s="564"/>
      <c r="BZ7" s="564"/>
      <c r="CA7" s="564"/>
      <c r="CB7" s="564"/>
      <c r="CC7" s="564"/>
      <c r="CD7" s="564"/>
      <c r="CE7" s="564"/>
      <c r="CF7" s="564"/>
      <c r="CG7" s="564"/>
      <c r="CH7" s="564"/>
      <c r="CI7" s="564"/>
      <c r="CJ7" s="564"/>
      <c r="CK7" s="564"/>
      <c r="CL7" s="564"/>
      <c r="CM7" s="564"/>
      <c r="CN7" s="564"/>
      <c r="CO7" s="564"/>
      <c r="CP7" s="564"/>
      <c r="CQ7" s="564"/>
      <c r="CR7" s="564"/>
      <c r="CS7" s="564"/>
      <c r="CT7" s="564"/>
      <c r="CU7" s="564"/>
      <c r="CV7" s="564"/>
      <c r="CW7" s="564"/>
      <c r="CX7" s="564"/>
      <c r="CY7" s="564"/>
      <c r="CZ7" s="564"/>
      <c r="DA7" s="564"/>
      <c r="DB7" s="564"/>
      <c r="DC7" s="564"/>
      <c r="DD7" s="564"/>
      <c r="DE7" s="564"/>
      <c r="DF7" s="564"/>
      <c r="DG7" s="564"/>
      <c r="DH7" s="564"/>
      <c r="DI7" s="564"/>
      <c r="DJ7" s="564"/>
      <c r="DK7" s="564"/>
      <c r="DL7" s="564"/>
      <c r="DM7" s="564"/>
      <c r="DN7" s="564"/>
      <c r="DO7" s="564"/>
      <c r="DP7" s="564"/>
      <c r="DQ7" s="564"/>
      <c r="DR7" s="564"/>
      <c r="DS7" s="564"/>
      <c r="DT7" s="564"/>
      <c r="DU7" s="564"/>
      <c r="DV7" s="564"/>
      <c r="DW7" s="564"/>
      <c r="DX7" s="564"/>
      <c r="DY7" s="564"/>
      <c r="DZ7" s="564"/>
      <c r="EA7" s="564"/>
      <c r="EB7" s="564"/>
      <c r="EC7" s="564"/>
      <c r="ED7" s="564"/>
      <c r="EE7" s="564"/>
      <c r="EF7" s="564"/>
      <c r="EG7" s="564"/>
      <c r="EH7" s="564"/>
      <c r="EI7" s="564"/>
      <c r="EJ7" s="564"/>
      <c r="EK7" s="564"/>
      <c r="EL7" s="564"/>
      <c r="EM7" s="564"/>
      <c r="EN7" s="564"/>
      <c r="EO7" s="564"/>
      <c r="EP7" s="564"/>
      <c r="EQ7" s="564"/>
      <c r="ER7" s="564"/>
      <c r="ES7" s="564"/>
      <c r="ET7" s="564"/>
      <c r="EU7" s="564"/>
      <c r="EV7" s="564"/>
      <c r="EW7" s="564"/>
      <c r="EX7" s="564"/>
      <c r="EY7" s="564"/>
      <c r="EZ7" s="564"/>
      <c r="FA7" s="564"/>
      <c r="FB7" s="564"/>
      <c r="FC7" s="564"/>
      <c r="FD7" s="564"/>
      <c r="FE7" s="564"/>
      <c r="FF7" s="564"/>
      <c r="FG7" s="564"/>
      <c r="FH7" s="564"/>
      <c r="FI7" s="564"/>
      <c r="FJ7" s="564"/>
      <c r="FK7" s="564"/>
      <c r="FL7" s="564"/>
      <c r="FM7" s="564"/>
      <c r="FN7" s="564"/>
      <c r="FO7" s="564"/>
      <c r="FP7" s="564"/>
      <c r="FQ7" s="564"/>
      <c r="FR7" s="564"/>
      <c r="FS7" s="564"/>
      <c r="FT7" s="564"/>
      <c r="FU7" s="564"/>
      <c r="FV7" s="564"/>
      <c r="FW7" s="564"/>
      <c r="FX7" s="564"/>
      <c r="FY7" s="564"/>
      <c r="FZ7" s="564"/>
      <c r="GA7" s="564"/>
      <c r="GB7" s="564"/>
      <c r="GC7" s="564"/>
      <c r="GD7" s="564"/>
      <c r="GE7" s="564"/>
      <c r="GF7" s="564"/>
      <c r="GG7" s="564"/>
      <c r="GH7" s="564"/>
      <c r="GI7" s="564"/>
      <c r="GJ7" s="564"/>
      <c r="GK7" s="564"/>
      <c r="GL7" s="564"/>
      <c r="GM7" s="564"/>
      <c r="GN7" s="564"/>
      <c r="GO7" s="564"/>
      <c r="GP7" s="564"/>
      <c r="GQ7" s="564"/>
      <c r="GR7" s="564"/>
      <c r="GS7" s="564"/>
      <c r="GT7" s="564"/>
      <c r="GU7" s="564"/>
      <c r="GV7" s="564"/>
      <c r="GW7" s="564"/>
      <c r="GX7" s="564"/>
      <c r="GY7" s="564"/>
      <c r="GZ7" s="564"/>
      <c r="HA7" s="564"/>
      <c r="HB7" s="564"/>
      <c r="HC7" s="564"/>
      <c r="HD7" s="564"/>
      <c r="HE7" s="564"/>
      <c r="HF7" s="564"/>
      <c r="HG7" s="564"/>
      <c r="HH7" s="564"/>
      <c r="HI7" s="564"/>
      <c r="HJ7" s="564"/>
      <c r="HK7" s="564"/>
      <c r="HL7" s="564"/>
      <c r="HM7" s="564"/>
      <c r="HN7" s="564"/>
      <c r="HO7" s="564"/>
      <c r="HP7" s="564"/>
      <c r="HQ7" s="564"/>
      <c r="HR7" s="564"/>
      <c r="HS7" s="564"/>
      <c r="HT7" s="564"/>
      <c r="HU7" s="564"/>
      <c r="HV7" s="564"/>
      <c r="HW7" s="564"/>
      <c r="HX7" s="564"/>
      <c r="HY7" s="564"/>
      <c r="HZ7" s="564"/>
      <c r="IA7" s="564"/>
      <c r="IB7" s="564"/>
      <c r="IC7" s="564"/>
      <c r="ID7" s="564"/>
      <c r="IE7" s="564"/>
      <c r="IF7" s="564"/>
      <c r="IG7" s="564"/>
      <c r="IH7" s="564"/>
      <c r="II7" s="564"/>
      <c r="IJ7" s="564"/>
      <c r="IK7" s="564"/>
      <c r="IL7" s="564"/>
      <c r="IM7" s="564"/>
      <c r="IN7" s="564"/>
      <c r="IO7" s="564"/>
      <c r="IP7" s="564"/>
      <c r="IQ7" s="564"/>
      <c r="IR7" s="564"/>
      <c r="IS7" s="564"/>
      <c r="IT7" s="564"/>
      <c r="IU7" s="564"/>
      <c r="IV7" s="564"/>
      <c r="IW7" s="564"/>
      <c r="IX7" s="564"/>
      <c r="IY7" s="564"/>
      <c r="IZ7" s="564"/>
      <c r="JA7" s="564"/>
      <c r="JB7" s="564"/>
      <c r="JC7" s="564"/>
      <c r="JD7" s="564"/>
      <c r="JE7" s="564"/>
      <c r="JF7" s="564"/>
      <c r="JG7" s="564"/>
      <c r="JH7" s="564"/>
      <c r="JI7" s="564"/>
      <c r="JJ7" s="564"/>
      <c r="JK7" s="564"/>
      <c r="JL7" s="564"/>
      <c r="JM7" s="564"/>
      <c r="JN7" s="564"/>
      <c r="JO7" s="564"/>
      <c r="JP7" s="564"/>
      <c r="JQ7" s="564"/>
      <c r="JR7" s="564"/>
      <c r="JS7" s="564"/>
      <c r="JT7" s="564"/>
      <c r="JU7" s="564"/>
      <c r="JV7" s="564"/>
      <c r="JW7" s="564"/>
      <c r="JX7" s="564"/>
      <c r="JY7" s="564"/>
      <c r="JZ7" s="564"/>
      <c r="KA7" s="564"/>
      <c r="KB7" s="564"/>
      <c r="KC7" s="564"/>
      <c r="KD7" s="564"/>
      <c r="KE7" s="564"/>
      <c r="KF7" s="564"/>
      <c r="KG7" s="564"/>
      <c r="KH7" s="564"/>
      <c r="KI7" s="564"/>
      <c r="KJ7" s="564"/>
      <c r="KK7" s="564"/>
      <c r="KL7" s="564"/>
      <c r="KM7" s="564"/>
      <c r="KN7" s="564"/>
      <c r="KO7" s="564"/>
      <c r="KP7" s="564"/>
      <c r="KQ7" s="564"/>
      <c r="KR7" s="564"/>
      <c r="KS7" s="564"/>
      <c r="KT7" s="564"/>
      <c r="KU7" s="564"/>
      <c r="KV7" s="564"/>
      <c r="KW7" s="564"/>
      <c r="KX7" s="564"/>
      <c r="KY7" s="564"/>
      <c r="KZ7" s="564"/>
      <c r="LA7" s="564"/>
      <c r="LB7" s="564"/>
      <c r="LC7" s="564"/>
      <c r="LD7" s="564"/>
      <c r="LE7" s="564"/>
      <c r="LF7" s="564"/>
      <c r="LG7" s="564"/>
      <c r="LH7" s="564"/>
      <c r="LI7" s="564"/>
      <c r="LJ7" s="564"/>
      <c r="LK7" s="564"/>
      <c r="LL7" s="564"/>
      <c r="LM7" s="564"/>
      <c r="LN7" s="564"/>
      <c r="LO7" s="564"/>
      <c r="LP7" s="564"/>
      <c r="LQ7" s="564"/>
      <c r="LR7" s="564"/>
      <c r="LS7" s="564"/>
      <c r="LT7" s="564"/>
      <c r="LU7" s="564"/>
      <c r="LV7" s="564"/>
      <c r="LW7" s="564"/>
      <c r="LX7" s="564"/>
      <c r="LY7" s="564"/>
      <c r="LZ7" s="564"/>
      <c r="MA7" s="564"/>
      <c r="MB7" s="564"/>
      <c r="MC7" s="564"/>
      <c r="MD7" s="564"/>
      <c r="ME7" s="564"/>
      <c r="MF7" s="564"/>
      <c r="MG7" s="564"/>
      <c r="MH7" s="564"/>
      <c r="MI7" s="564"/>
      <c r="MJ7" s="564"/>
      <c r="MK7" s="564"/>
      <c r="ML7" s="564"/>
      <c r="MM7" s="564"/>
      <c r="MN7" s="564"/>
      <c r="MO7" s="564"/>
      <c r="MP7" s="564"/>
      <c r="MQ7" s="564"/>
      <c r="MR7" s="564"/>
      <c r="MS7" s="564"/>
      <c r="MT7" s="564"/>
      <c r="MU7" s="564"/>
      <c r="MV7" s="564"/>
      <c r="MW7" s="564"/>
      <c r="MX7" s="564"/>
      <c r="MY7" s="564"/>
      <c r="MZ7" s="564"/>
      <c r="NA7" s="564"/>
      <c r="NB7" s="564"/>
      <c r="NC7" s="564"/>
      <c r="ND7" s="564"/>
      <c r="NE7" s="564"/>
      <c r="NF7" s="564"/>
      <c r="NG7" s="564"/>
      <c r="NH7" s="564"/>
      <c r="NI7" s="564"/>
      <c r="NJ7" s="564"/>
      <c r="NK7" s="564"/>
      <c r="NL7" s="564"/>
      <c r="NM7" s="564"/>
      <c r="NN7" s="564"/>
      <c r="NO7" s="564"/>
      <c r="NP7" s="564"/>
      <c r="NQ7" s="564"/>
      <c r="NR7" s="564"/>
      <c r="NS7" s="564"/>
      <c r="NT7" s="564"/>
      <c r="NU7" s="564"/>
      <c r="NV7" s="564"/>
      <c r="NW7" s="564"/>
      <c r="NX7" s="564"/>
      <c r="NY7" s="564"/>
      <c r="NZ7" s="564"/>
      <c r="OA7" s="564"/>
      <c r="OB7" s="564"/>
      <c r="OC7" s="564"/>
      <c r="OD7" s="564"/>
      <c r="OE7" s="564"/>
      <c r="OF7" s="564"/>
      <c r="OG7" s="564"/>
      <c r="OH7" s="564"/>
      <c r="OI7" s="564"/>
      <c r="OJ7" s="564"/>
      <c r="OK7" s="564"/>
      <c r="OL7" s="564"/>
      <c r="OM7" s="564"/>
      <c r="ON7" s="564"/>
      <c r="OO7" s="564"/>
      <c r="OP7" s="564"/>
      <c r="OQ7" s="564"/>
      <c r="OR7" s="564"/>
      <c r="OS7" s="564"/>
      <c r="OT7" s="564"/>
      <c r="OU7" s="564"/>
      <c r="OV7" s="564"/>
      <c r="OW7" s="564"/>
      <c r="OX7" s="564"/>
      <c r="OY7" s="564"/>
      <c r="OZ7" s="564"/>
      <c r="PA7" s="564"/>
      <c r="PB7" s="564"/>
      <c r="PC7" s="564"/>
      <c r="PD7" s="564"/>
      <c r="PE7" s="564"/>
      <c r="PF7" s="564"/>
      <c r="PG7" s="564"/>
      <c r="PH7" s="564"/>
      <c r="PI7" s="564"/>
      <c r="PJ7" s="564"/>
    </row>
    <row r="8" spans="1:426" s="351" customFormat="1">
      <c r="A8" s="609"/>
      <c r="B8" s="1363" t="s">
        <v>245</v>
      </c>
      <c r="C8" s="1364">
        <v>7.55</v>
      </c>
      <c r="D8" s="1365" t="s">
        <v>1072</v>
      </c>
      <c r="E8" s="1366" t="s">
        <v>1026</v>
      </c>
      <c r="F8" s="565"/>
      <c r="G8" s="564"/>
      <c r="H8" s="564"/>
      <c r="I8" s="564"/>
      <c r="J8" s="564"/>
      <c r="K8" s="564"/>
      <c r="L8" s="564"/>
      <c r="M8" s="564"/>
      <c r="N8" s="564"/>
      <c r="O8" s="564"/>
      <c r="P8" s="564"/>
      <c r="Q8" s="564"/>
      <c r="R8" s="564"/>
      <c r="S8" s="564"/>
      <c r="T8" s="564"/>
      <c r="U8" s="564"/>
      <c r="V8" s="564"/>
      <c r="W8" s="564"/>
      <c r="X8" s="564"/>
      <c r="Y8" s="564"/>
      <c r="Z8" s="564"/>
      <c r="AA8" s="564"/>
      <c r="AB8" s="564"/>
      <c r="AC8" s="564"/>
      <c r="AD8" s="564"/>
      <c r="AE8" s="564"/>
      <c r="AF8" s="564"/>
      <c r="AG8" s="564"/>
      <c r="AH8" s="564"/>
      <c r="AI8" s="564"/>
      <c r="AJ8" s="564"/>
      <c r="AK8" s="564"/>
      <c r="AL8" s="564"/>
      <c r="AM8" s="564"/>
      <c r="AN8" s="564"/>
      <c r="AO8" s="564"/>
      <c r="AP8" s="564"/>
      <c r="AQ8" s="564"/>
      <c r="AR8" s="564"/>
      <c r="AS8" s="564"/>
      <c r="AT8" s="564"/>
      <c r="AU8" s="564"/>
      <c r="AV8" s="564"/>
      <c r="AW8" s="564"/>
      <c r="AX8" s="564"/>
      <c r="AY8" s="564"/>
      <c r="AZ8" s="564"/>
      <c r="BA8" s="564"/>
      <c r="BB8" s="564"/>
      <c r="BC8" s="564"/>
      <c r="BD8" s="564"/>
      <c r="BE8" s="564"/>
      <c r="BF8" s="564"/>
      <c r="BG8" s="564"/>
      <c r="BH8" s="564"/>
      <c r="BI8" s="564"/>
      <c r="BJ8" s="564"/>
      <c r="BK8" s="564"/>
      <c r="BL8" s="564"/>
      <c r="BM8" s="564"/>
      <c r="BN8" s="564"/>
      <c r="BO8" s="564"/>
      <c r="BP8" s="564"/>
      <c r="BQ8" s="564"/>
      <c r="BR8" s="564"/>
      <c r="BS8" s="564"/>
      <c r="BT8" s="564"/>
      <c r="BU8" s="564"/>
      <c r="BV8" s="564"/>
      <c r="BW8" s="564"/>
      <c r="BX8" s="564"/>
      <c r="BY8" s="564"/>
      <c r="BZ8" s="564"/>
      <c r="CA8" s="564"/>
      <c r="CB8" s="564"/>
      <c r="CC8" s="564"/>
      <c r="CD8" s="564"/>
      <c r="CE8" s="564"/>
      <c r="CF8" s="564"/>
      <c r="CG8" s="564"/>
      <c r="CH8" s="564"/>
      <c r="CI8" s="564"/>
      <c r="CJ8" s="564"/>
      <c r="CK8" s="564"/>
      <c r="CL8" s="564"/>
      <c r="CM8" s="564"/>
      <c r="CN8" s="564"/>
      <c r="CO8" s="564"/>
      <c r="CP8" s="564"/>
      <c r="CQ8" s="564"/>
      <c r="CR8" s="564"/>
      <c r="CS8" s="564"/>
      <c r="CT8" s="564"/>
      <c r="CU8" s="564"/>
      <c r="CV8" s="564"/>
      <c r="CW8" s="564"/>
      <c r="CX8" s="564"/>
      <c r="CY8" s="564"/>
      <c r="CZ8" s="564"/>
      <c r="DA8" s="564"/>
      <c r="DB8" s="564"/>
      <c r="DC8" s="564"/>
      <c r="DD8" s="564"/>
      <c r="DE8" s="564"/>
      <c r="DF8" s="564"/>
      <c r="DG8" s="564"/>
      <c r="DH8" s="564"/>
      <c r="DI8" s="564"/>
      <c r="DJ8" s="564"/>
      <c r="DK8" s="564"/>
      <c r="DL8" s="564"/>
      <c r="DM8" s="564"/>
      <c r="DN8" s="564"/>
      <c r="DO8" s="564"/>
      <c r="DP8" s="564"/>
      <c r="DQ8" s="564"/>
      <c r="DR8" s="564"/>
      <c r="DS8" s="564"/>
      <c r="DT8" s="564"/>
      <c r="DU8" s="564"/>
      <c r="DV8" s="564"/>
      <c r="DW8" s="564"/>
      <c r="DX8" s="564"/>
      <c r="DY8" s="564"/>
      <c r="DZ8" s="564"/>
      <c r="EA8" s="564"/>
      <c r="EB8" s="564"/>
      <c r="EC8" s="564"/>
      <c r="ED8" s="564"/>
      <c r="EE8" s="564"/>
      <c r="EF8" s="564"/>
      <c r="EG8" s="564"/>
      <c r="EH8" s="564"/>
      <c r="EI8" s="564"/>
      <c r="EJ8" s="564"/>
      <c r="EK8" s="564"/>
      <c r="EL8" s="564"/>
      <c r="EM8" s="564"/>
      <c r="EN8" s="564"/>
      <c r="EO8" s="564"/>
      <c r="EP8" s="564"/>
      <c r="EQ8" s="564"/>
      <c r="ER8" s="564"/>
      <c r="ES8" s="564"/>
      <c r="ET8" s="564"/>
      <c r="EU8" s="564"/>
      <c r="EV8" s="564"/>
      <c r="EW8" s="564"/>
      <c r="EX8" s="564"/>
      <c r="EY8" s="564"/>
      <c r="EZ8" s="564"/>
      <c r="FA8" s="564"/>
      <c r="FB8" s="564"/>
      <c r="FC8" s="564"/>
      <c r="FD8" s="564"/>
      <c r="FE8" s="564"/>
      <c r="FF8" s="564"/>
      <c r="FG8" s="564"/>
      <c r="FH8" s="564"/>
      <c r="FI8" s="564"/>
      <c r="FJ8" s="564"/>
      <c r="FK8" s="564"/>
      <c r="FL8" s="564"/>
      <c r="FM8" s="564"/>
      <c r="FN8" s="564"/>
      <c r="FO8" s="564"/>
      <c r="FP8" s="564"/>
      <c r="FQ8" s="564"/>
      <c r="FR8" s="564"/>
      <c r="FS8" s="564"/>
      <c r="FT8" s="564"/>
      <c r="FU8" s="564"/>
      <c r="FV8" s="564"/>
      <c r="FW8" s="564"/>
      <c r="FX8" s="564"/>
      <c r="FY8" s="564"/>
      <c r="FZ8" s="564"/>
      <c r="GA8" s="564"/>
      <c r="GB8" s="564"/>
      <c r="GC8" s="564"/>
      <c r="GD8" s="564"/>
      <c r="GE8" s="564"/>
      <c r="GF8" s="564"/>
      <c r="GG8" s="564"/>
      <c r="GH8" s="564"/>
      <c r="GI8" s="564"/>
      <c r="GJ8" s="564"/>
      <c r="GK8" s="564"/>
      <c r="GL8" s="564"/>
      <c r="GM8" s="564"/>
      <c r="GN8" s="564"/>
      <c r="GO8" s="564"/>
      <c r="GP8" s="564"/>
      <c r="GQ8" s="564"/>
      <c r="GR8" s="564"/>
      <c r="GS8" s="564"/>
      <c r="GT8" s="564"/>
      <c r="GU8" s="564"/>
      <c r="GV8" s="564"/>
      <c r="GW8" s="564"/>
      <c r="GX8" s="564"/>
      <c r="GY8" s="564"/>
      <c r="GZ8" s="564"/>
      <c r="HA8" s="564"/>
      <c r="HB8" s="564"/>
      <c r="HC8" s="564"/>
      <c r="HD8" s="564"/>
      <c r="HE8" s="564"/>
      <c r="HF8" s="564"/>
      <c r="HG8" s="564"/>
      <c r="HH8" s="564"/>
      <c r="HI8" s="564"/>
      <c r="HJ8" s="564"/>
      <c r="HK8" s="564"/>
      <c r="HL8" s="564"/>
      <c r="HM8" s="564"/>
      <c r="HN8" s="564"/>
      <c r="HO8" s="564"/>
      <c r="HP8" s="564"/>
      <c r="HQ8" s="564"/>
      <c r="HR8" s="564"/>
      <c r="HS8" s="564"/>
      <c r="HT8" s="564"/>
      <c r="HU8" s="564"/>
      <c r="HV8" s="564"/>
      <c r="HW8" s="564"/>
      <c r="HX8" s="564"/>
      <c r="HY8" s="564"/>
      <c r="HZ8" s="564"/>
      <c r="IA8" s="564"/>
      <c r="IB8" s="564"/>
      <c r="IC8" s="564"/>
      <c r="ID8" s="564"/>
      <c r="IE8" s="564"/>
      <c r="IF8" s="564"/>
      <c r="IG8" s="564"/>
      <c r="IH8" s="564"/>
      <c r="II8" s="564"/>
      <c r="IJ8" s="564"/>
      <c r="IK8" s="564"/>
      <c r="IL8" s="564"/>
      <c r="IM8" s="564"/>
      <c r="IN8" s="564"/>
      <c r="IO8" s="564"/>
      <c r="IP8" s="564"/>
      <c r="IQ8" s="564"/>
      <c r="IR8" s="564"/>
      <c r="IS8" s="564"/>
      <c r="IT8" s="564"/>
      <c r="IU8" s="564"/>
      <c r="IV8" s="564"/>
      <c r="IW8" s="564"/>
      <c r="IX8" s="564"/>
      <c r="IY8" s="564"/>
      <c r="IZ8" s="564"/>
      <c r="JA8" s="564"/>
      <c r="JB8" s="564"/>
      <c r="JC8" s="564"/>
      <c r="JD8" s="564"/>
      <c r="JE8" s="564"/>
      <c r="JF8" s="564"/>
      <c r="JG8" s="564"/>
      <c r="JH8" s="564"/>
      <c r="JI8" s="564"/>
      <c r="JJ8" s="564"/>
      <c r="JK8" s="564"/>
      <c r="JL8" s="564"/>
      <c r="JM8" s="564"/>
      <c r="JN8" s="564"/>
      <c r="JO8" s="564"/>
      <c r="JP8" s="564"/>
      <c r="JQ8" s="564"/>
      <c r="JR8" s="564"/>
      <c r="JS8" s="564"/>
      <c r="JT8" s="564"/>
      <c r="JU8" s="564"/>
      <c r="JV8" s="564"/>
      <c r="JW8" s="564"/>
      <c r="JX8" s="564"/>
      <c r="JY8" s="564"/>
      <c r="JZ8" s="564"/>
      <c r="KA8" s="564"/>
      <c r="KB8" s="564"/>
      <c r="KC8" s="564"/>
      <c r="KD8" s="564"/>
      <c r="KE8" s="564"/>
      <c r="KF8" s="564"/>
      <c r="KG8" s="564"/>
      <c r="KH8" s="564"/>
      <c r="KI8" s="564"/>
      <c r="KJ8" s="564"/>
      <c r="KK8" s="564"/>
      <c r="KL8" s="564"/>
      <c r="KM8" s="564"/>
      <c r="KN8" s="564"/>
      <c r="KO8" s="564"/>
      <c r="KP8" s="564"/>
      <c r="KQ8" s="564"/>
      <c r="KR8" s="564"/>
      <c r="KS8" s="564"/>
      <c r="KT8" s="564"/>
      <c r="KU8" s="564"/>
      <c r="KV8" s="564"/>
      <c r="KW8" s="564"/>
      <c r="KX8" s="564"/>
      <c r="KY8" s="564"/>
      <c r="KZ8" s="564"/>
      <c r="LA8" s="564"/>
      <c r="LB8" s="564"/>
      <c r="LC8" s="564"/>
      <c r="LD8" s="564"/>
      <c r="LE8" s="564"/>
      <c r="LF8" s="564"/>
      <c r="LG8" s="564"/>
      <c r="LH8" s="564"/>
      <c r="LI8" s="564"/>
      <c r="LJ8" s="564"/>
      <c r="LK8" s="564"/>
      <c r="LL8" s="564"/>
      <c r="LM8" s="564"/>
      <c r="LN8" s="564"/>
      <c r="LO8" s="564"/>
      <c r="LP8" s="564"/>
      <c r="LQ8" s="564"/>
      <c r="LR8" s="564"/>
      <c r="LS8" s="564"/>
      <c r="LT8" s="564"/>
      <c r="LU8" s="564"/>
      <c r="LV8" s="564"/>
      <c r="LW8" s="564"/>
      <c r="LX8" s="564"/>
      <c r="LY8" s="564"/>
      <c r="LZ8" s="564"/>
      <c r="MA8" s="564"/>
      <c r="MB8" s="564"/>
      <c r="MC8" s="564"/>
      <c r="MD8" s="564"/>
      <c r="ME8" s="564"/>
      <c r="MF8" s="564"/>
      <c r="MG8" s="564"/>
      <c r="MH8" s="564"/>
      <c r="MI8" s="564"/>
      <c r="MJ8" s="564"/>
      <c r="MK8" s="564"/>
      <c r="ML8" s="564"/>
      <c r="MM8" s="564"/>
      <c r="MN8" s="564"/>
      <c r="MO8" s="564"/>
      <c r="MP8" s="564"/>
      <c r="MQ8" s="564"/>
      <c r="MR8" s="564"/>
      <c r="MS8" s="564"/>
      <c r="MT8" s="564"/>
      <c r="MU8" s="564"/>
      <c r="MV8" s="564"/>
      <c r="MW8" s="564"/>
      <c r="MX8" s="564"/>
      <c r="MY8" s="564"/>
      <c r="MZ8" s="564"/>
      <c r="NA8" s="564"/>
      <c r="NB8" s="564"/>
      <c r="NC8" s="564"/>
      <c r="ND8" s="564"/>
      <c r="NE8" s="564"/>
      <c r="NF8" s="564"/>
      <c r="NG8" s="564"/>
      <c r="NH8" s="564"/>
      <c r="NI8" s="564"/>
      <c r="NJ8" s="564"/>
      <c r="NK8" s="564"/>
      <c r="NL8" s="564"/>
      <c r="NM8" s="564"/>
      <c r="NN8" s="564"/>
      <c r="NO8" s="564"/>
      <c r="NP8" s="564"/>
      <c r="NQ8" s="564"/>
      <c r="NR8" s="564"/>
      <c r="NS8" s="564"/>
      <c r="NT8" s="564"/>
      <c r="NU8" s="564"/>
      <c r="NV8" s="564"/>
      <c r="NW8" s="564"/>
      <c r="NX8" s="564"/>
      <c r="NY8" s="564"/>
      <c r="NZ8" s="564"/>
      <c r="OA8" s="564"/>
      <c r="OB8" s="564"/>
      <c r="OC8" s="564"/>
      <c r="OD8" s="564"/>
      <c r="OE8" s="564"/>
      <c r="OF8" s="564"/>
      <c r="OG8" s="564"/>
      <c r="OH8" s="564"/>
      <c r="OI8" s="564"/>
      <c r="OJ8" s="564"/>
      <c r="OK8" s="564"/>
      <c r="OL8" s="564"/>
      <c r="OM8" s="564"/>
      <c r="ON8" s="564"/>
      <c r="OO8" s="564"/>
      <c r="OP8" s="564"/>
      <c r="OQ8" s="564"/>
      <c r="OR8" s="564"/>
      <c r="OS8" s="564"/>
      <c r="OT8" s="564"/>
      <c r="OU8" s="564"/>
      <c r="OV8" s="564"/>
      <c r="OW8" s="564"/>
      <c r="OX8" s="564"/>
      <c r="OY8" s="564"/>
      <c r="OZ8" s="564"/>
      <c r="PA8" s="564"/>
      <c r="PB8" s="564"/>
      <c r="PC8" s="564"/>
      <c r="PD8" s="564"/>
      <c r="PE8" s="564"/>
      <c r="PF8" s="564"/>
      <c r="PG8" s="564"/>
      <c r="PH8" s="564"/>
      <c r="PI8" s="564"/>
      <c r="PJ8" s="564"/>
    </row>
    <row r="9" spans="1:426" s="351" customFormat="1">
      <c r="A9" s="609"/>
      <c r="B9" s="1367" t="s">
        <v>674</v>
      </c>
      <c r="C9" s="1368"/>
      <c r="D9" s="1369"/>
      <c r="E9" s="1369"/>
      <c r="F9" s="565"/>
      <c r="G9" s="564"/>
      <c r="H9" s="564"/>
      <c r="I9" s="564"/>
      <c r="J9" s="564"/>
      <c r="K9" s="564"/>
      <c r="L9" s="564"/>
      <c r="M9" s="564"/>
      <c r="N9" s="564"/>
      <c r="O9" s="564"/>
      <c r="P9" s="564"/>
      <c r="Q9" s="564"/>
      <c r="R9" s="564"/>
      <c r="S9" s="564"/>
      <c r="T9" s="564"/>
      <c r="U9" s="564"/>
      <c r="V9" s="564"/>
      <c r="W9" s="564"/>
      <c r="X9" s="564"/>
      <c r="Y9" s="564"/>
      <c r="Z9" s="564"/>
      <c r="AA9" s="564"/>
      <c r="AB9" s="564"/>
      <c r="AC9" s="564"/>
      <c r="AD9" s="564"/>
      <c r="AE9" s="564"/>
      <c r="AF9" s="564"/>
      <c r="AG9" s="564"/>
      <c r="AH9" s="564"/>
      <c r="AI9" s="564"/>
      <c r="AJ9" s="564"/>
      <c r="AK9" s="564"/>
      <c r="AL9" s="564"/>
      <c r="AM9" s="564"/>
      <c r="AN9" s="564"/>
      <c r="AO9" s="564"/>
      <c r="AP9" s="564"/>
      <c r="AQ9" s="564"/>
      <c r="AR9" s="564"/>
      <c r="AS9" s="564"/>
      <c r="AT9" s="564"/>
      <c r="AU9" s="564"/>
      <c r="AV9" s="564"/>
      <c r="AW9" s="564"/>
      <c r="AX9" s="564"/>
      <c r="AY9" s="564"/>
      <c r="AZ9" s="564"/>
      <c r="BA9" s="564"/>
      <c r="BB9" s="564"/>
      <c r="BC9" s="564"/>
      <c r="BD9" s="564"/>
      <c r="BE9" s="564"/>
      <c r="BF9" s="564"/>
      <c r="BG9" s="564"/>
      <c r="BH9" s="564"/>
      <c r="BI9" s="564"/>
      <c r="BJ9" s="564"/>
      <c r="BK9" s="564"/>
      <c r="BL9" s="564"/>
      <c r="BM9" s="564"/>
      <c r="BN9" s="564"/>
      <c r="BO9" s="564"/>
      <c r="BP9" s="564"/>
      <c r="BQ9" s="564"/>
      <c r="BR9" s="564"/>
      <c r="BS9" s="564"/>
      <c r="BT9" s="564"/>
      <c r="BU9" s="564"/>
      <c r="BV9" s="564"/>
      <c r="BW9" s="564"/>
      <c r="BX9" s="564"/>
      <c r="BY9" s="564"/>
      <c r="BZ9" s="564"/>
      <c r="CA9" s="564"/>
      <c r="CB9" s="564"/>
      <c r="CC9" s="564"/>
      <c r="CD9" s="564"/>
      <c r="CE9" s="564"/>
      <c r="CF9" s="564"/>
      <c r="CG9" s="564"/>
      <c r="CH9" s="564"/>
      <c r="CI9" s="564"/>
      <c r="CJ9" s="564"/>
      <c r="CK9" s="564"/>
      <c r="CL9" s="564"/>
      <c r="CM9" s="564"/>
      <c r="CN9" s="564"/>
      <c r="CO9" s="564"/>
      <c r="CP9" s="564"/>
      <c r="CQ9" s="564"/>
      <c r="CR9" s="564"/>
      <c r="CS9" s="564"/>
      <c r="CT9" s="564"/>
      <c r="CU9" s="564"/>
      <c r="CV9" s="564"/>
      <c r="CW9" s="564"/>
      <c r="CX9" s="564"/>
      <c r="CY9" s="564"/>
      <c r="CZ9" s="564"/>
      <c r="DA9" s="564"/>
      <c r="DB9" s="564"/>
      <c r="DC9" s="564"/>
      <c r="DD9" s="564"/>
      <c r="DE9" s="564"/>
      <c r="DF9" s="564"/>
      <c r="DG9" s="564"/>
      <c r="DH9" s="564"/>
      <c r="DI9" s="564"/>
      <c r="DJ9" s="564"/>
      <c r="DK9" s="564"/>
      <c r="DL9" s="564"/>
      <c r="DM9" s="564"/>
      <c r="DN9" s="564"/>
      <c r="DO9" s="564"/>
      <c r="DP9" s="564"/>
      <c r="DQ9" s="564"/>
      <c r="DR9" s="564"/>
      <c r="DS9" s="564"/>
      <c r="DT9" s="564"/>
      <c r="DU9" s="564"/>
      <c r="DV9" s="564"/>
      <c r="DW9" s="564"/>
      <c r="DX9" s="564"/>
      <c r="DY9" s="564"/>
      <c r="DZ9" s="564"/>
      <c r="EA9" s="564"/>
      <c r="EB9" s="564"/>
      <c r="EC9" s="564"/>
      <c r="ED9" s="564"/>
      <c r="EE9" s="564"/>
      <c r="EF9" s="564"/>
      <c r="EG9" s="564"/>
      <c r="EH9" s="564"/>
      <c r="EI9" s="564"/>
      <c r="EJ9" s="564"/>
      <c r="EK9" s="564"/>
      <c r="EL9" s="564"/>
      <c r="EM9" s="564"/>
      <c r="EN9" s="564"/>
      <c r="EO9" s="564"/>
      <c r="EP9" s="564"/>
      <c r="EQ9" s="564"/>
      <c r="ER9" s="564"/>
      <c r="ES9" s="564"/>
      <c r="ET9" s="564"/>
      <c r="EU9" s="564"/>
      <c r="EV9" s="564"/>
      <c r="EW9" s="564"/>
      <c r="EX9" s="564"/>
      <c r="EY9" s="564"/>
      <c r="EZ9" s="564"/>
      <c r="FA9" s="564"/>
      <c r="FB9" s="564"/>
      <c r="FC9" s="564"/>
      <c r="FD9" s="564"/>
      <c r="FE9" s="564"/>
      <c r="FF9" s="564"/>
      <c r="FG9" s="564"/>
      <c r="FH9" s="564"/>
      <c r="FI9" s="564"/>
      <c r="FJ9" s="564"/>
      <c r="FK9" s="564"/>
      <c r="FL9" s="564"/>
      <c r="FM9" s="564"/>
      <c r="FN9" s="564"/>
      <c r="FO9" s="564"/>
      <c r="FP9" s="564"/>
      <c r="FQ9" s="564"/>
      <c r="FR9" s="564"/>
      <c r="FS9" s="564"/>
      <c r="FT9" s="564"/>
      <c r="FU9" s="564"/>
      <c r="FV9" s="564"/>
      <c r="FW9" s="564"/>
      <c r="FX9" s="564"/>
      <c r="FY9" s="564"/>
      <c r="FZ9" s="564"/>
      <c r="GA9" s="564"/>
      <c r="GB9" s="564"/>
      <c r="GC9" s="564"/>
      <c r="GD9" s="564"/>
      <c r="GE9" s="564"/>
      <c r="GF9" s="564"/>
      <c r="GG9" s="564"/>
      <c r="GH9" s="564"/>
      <c r="GI9" s="564"/>
      <c r="GJ9" s="564"/>
      <c r="GK9" s="564"/>
      <c r="GL9" s="564"/>
      <c r="GM9" s="564"/>
      <c r="GN9" s="564"/>
      <c r="GO9" s="564"/>
      <c r="GP9" s="564"/>
      <c r="GQ9" s="564"/>
      <c r="GR9" s="564"/>
      <c r="GS9" s="564"/>
      <c r="GT9" s="564"/>
      <c r="GU9" s="564"/>
      <c r="GV9" s="564"/>
      <c r="GW9" s="564"/>
      <c r="GX9" s="564"/>
      <c r="GY9" s="564"/>
      <c r="GZ9" s="564"/>
      <c r="HA9" s="564"/>
      <c r="HB9" s="564"/>
      <c r="HC9" s="564"/>
      <c r="HD9" s="564"/>
      <c r="HE9" s="564"/>
      <c r="HF9" s="564"/>
      <c r="HG9" s="564"/>
      <c r="HH9" s="564"/>
      <c r="HI9" s="564"/>
      <c r="HJ9" s="564"/>
      <c r="HK9" s="564"/>
      <c r="HL9" s="564"/>
      <c r="HM9" s="564"/>
      <c r="HN9" s="564"/>
      <c r="HO9" s="564"/>
      <c r="HP9" s="564"/>
      <c r="HQ9" s="564"/>
      <c r="HR9" s="564"/>
      <c r="HS9" s="564"/>
      <c r="HT9" s="564"/>
      <c r="HU9" s="564"/>
      <c r="HV9" s="564"/>
      <c r="HW9" s="564"/>
      <c r="HX9" s="564"/>
      <c r="HY9" s="564"/>
      <c r="HZ9" s="564"/>
      <c r="IA9" s="564"/>
      <c r="IB9" s="564"/>
      <c r="IC9" s="564"/>
      <c r="ID9" s="564"/>
      <c r="IE9" s="564"/>
      <c r="IF9" s="564"/>
      <c r="IG9" s="564"/>
      <c r="IH9" s="564"/>
      <c r="II9" s="564"/>
      <c r="IJ9" s="564"/>
      <c r="IK9" s="564"/>
      <c r="IL9" s="564"/>
      <c r="IM9" s="564"/>
      <c r="IN9" s="564"/>
      <c r="IO9" s="564"/>
      <c r="IP9" s="564"/>
      <c r="IQ9" s="564"/>
      <c r="IR9" s="564"/>
      <c r="IS9" s="564"/>
      <c r="IT9" s="564"/>
      <c r="IU9" s="564"/>
      <c r="IV9" s="564"/>
      <c r="IW9" s="564"/>
      <c r="IX9" s="564"/>
      <c r="IY9" s="564"/>
      <c r="IZ9" s="564"/>
      <c r="JA9" s="564"/>
      <c r="JB9" s="564"/>
      <c r="JC9" s="564"/>
      <c r="JD9" s="564"/>
      <c r="JE9" s="564"/>
      <c r="JF9" s="564"/>
      <c r="JG9" s="564"/>
      <c r="JH9" s="564"/>
      <c r="JI9" s="564"/>
      <c r="JJ9" s="564"/>
      <c r="JK9" s="564"/>
      <c r="JL9" s="564"/>
      <c r="JM9" s="564"/>
      <c r="JN9" s="564"/>
      <c r="JO9" s="564"/>
      <c r="JP9" s="564"/>
      <c r="JQ9" s="564"/>
      <c r="JR9" s="564"/>
      <c r="JS9" s="564"/>
      <c r="JT9" s="564"/>
      <c r="JU9" s="564"/>
      <c r="JV9" s="564"/>
      <c r="JW9" s="564"/>
      <c r="JX9" s="564"/>
      <c r="JY9" s="564"/>
      <c r="JZ9" s="564"/>
      <c r="KA9" s="564"/>
      <c r="KB9" s="564"/>
      <c r="KC9" s="564"/>
      <c r="KD9" s="564"/>
      <c r="KE9" s="564"/>
      <c r="KF9" s="564"/>
      <c r="KG9" s="564"/>
      <c r="KH9" s="564"/>
      <c r="KI9" s="564"/>
      <c r="KJ9" s="564"/>
      <c r="KK9" s="564"/>
      <c r="KL9" s="564"/>
      <c r="KM9" s="564"/>
      <c r="KN9" s="564"/>
      <c r="KO9" s="564"/>
      <c r="KP9" s="564"/>
      <c r="KQ9" s="564"/>
      <c r="KR9" s="564"/>
      <c r="KS9" s="564"/>
      <c r="KT9" s="564"/>
      <c r="KU9" s="564"/>
      <c r="KV9" s="564"/>
      <c r="KW9" s="564"/>
      <c r="KX9" s="564"/>
      <c r="KY9" s="564"/>
      <c r="KZ9" s="564"/>
      <c r="LA9" s="564"/>
      <c r="LB9" s="564"/>
      <c r="LC9" s="564"/>
      <c r="LD9" s="564"/>
      <c r="LE9" s="564"/>
      <c r="LF9" s="564"/>
      <c r="LG9" s="564"/>
      <c r="LH9" s="564"/>
      <c r="LI9" s="564"/>
      <c r="LJ9" s="564"/>
      <c r="LK9" s="564"/>
      <c r="LL9" s="564"/>
      <c r="LM9" s="564"/>
      <c r="LN9" s="564"/>
      <c r="LO9" s="564"/>
      <c r="LP9" s="564"/>
      <c r="LQ9" s="564"/>
      <c r="LR9" s="564"/>
      <c r="LS9" s="564"/>
      <c r="LT9" s="564"/>
      <c r="LU9" s="564"/>
      <c r="LV9" s="564"/>
      <c r="LW9" s="564"/>
      <c r="LX9" s="564"/>
      <c r="LY9" s="564"/>
      <c r="LZ9" s="564"/>
      <c r="MA9" s="564"/>
      <c r="MB9" s="564"/>
      <c r="MC9" s="564"/>
      <c r="MD9" s="564"/>
      <c r="ME9" s="564"/>
      <c r="MF9" s="564"/>
      <c r="MG9" s="564"/>
      <c r="MH9" s="564"/>
      <c r="MI9" s="564"/>
      <c r="MJ9" s="564"/>
      <c r="MK9" s="564"/>
      <c r="ML9" s="564"/>
      <c r="MM9" s="564"/>
      <c r="MN9" s="564"/>
      <c r="MO9" s="564"/>
      <c r="MP9" s="564"/>
      <c r="MQ9" s="564"/>
      <c r="MR9" s="564"/>
      <c r="MS9" s="564"/>
      <c r="MT9" s="564"/>
      <c r="MU9" s="564"/>
      <c r="MV9" s="564"/>
      <c r="MW9" s="564"/>
      <c r="MX9" s="564"/>
      <c r="MY9" s="564"/>
      <c r="MZ9" s="564"/>
      <c r="NA9" s="564"/>
      <c r="NB9" s="564"/>
      <c r="NC9" s="564"/>
      <c r="ND9" s="564"/>
      <c r="NE9" s="564"/>
      <c r="NF9" s="564"/>
      <c r="NG9" s="564"/>
      <c r="NH9" s="564"/>
      <c r="NI9" s="564"/>
      <c r="NJ9" s="564"/>
      <c r="NK9" s="564"/>
      <c r="NL9" s="564"/>
      <c r="NM9" s="564"/>
      <c r="NN9" s="564"/>
      <c r="NO9" s="564"/>
      <c r="NP9" s="564"/>
      <c r="NQ9" s="564"/>
      <c r="NR9" s="564"/>
      <c r="NS9" s="564"/>
      <c r="NT9" s="564"/>
      <c r="NU9" s="564"/>
      <c r="NV9" s="564"/>
      <c r="NW9" s="564"/>
      <c r="NX9" s="564"/>
      <c r="NY9" s="564"/>
      <c r="NZ9" s="564"/>
      <c r="OA9" s="564"/>
      <c r="OB9" s="564"/>
      <c r="OC9" s="564"/>
      <c r="OD9" s="564"/>
      <c r="OE9" s="564"/>
      <c r="OF9" s="564"/>
      <c r="OG9" s="564"/>
      <c r="OH9" s="564"/>
      <c r="OI9" s="564"/>
      <c r="OJ9" s="564"/>
      <c r="OK9" s="564"/>
      <c r="OL9" s="564"/>
      <c r="OM9" s="564"/>
      <c r="ON9" s="564"/>
      <c r="OO9" s="564"/>
      <c r="OP9" s="564"/>
      <c r="OQ9" s="564"/>
      <c r="OR9" s="564"/>
      <c r="OS9" s="564"/>
      <c r="OT9" s="564"/>
      <c r="OU9" s="564"/>
      <c r="OV9" s="564"/>
      <c r="OW9" s="564"/>
      <c r="OX9" s="564"/>
      <c r="OY9" s="564"/>
      <c r="OZ9" s="564"/>
      <c r="PA9" s="564"/>
      <c r="PB9" s="564"/>
      <c r="PC9" s="564"/>
      <c r="PD9" s="564"/>
      <c r="PE9" s="564"/>
      <c r="PF9" s="564"/>
      <c r="PG9" s="564"/>
      <c r="PH9" s="564"/>
      <c r="PI9" s="564"/>
      <c r="PJ9" s="564"/>
    </row>
    <row r="10" spans="1:426" s="351" customFormat="1">
      <c r="A10" s="609"/>
      <c r="B10" s="609"/>
      <c r="C10" s="609"/>
      <c r="D10" s="609"/>
      <c r="E10" s="609"/>
      <c r="F10" s="564"/>
      <c r="G10" s="564"/>
      <c r="H10" s="564"/>
      <c r="I10" s="564"/>
      <c r="J10" s="564"/>
      <c r="K10" s="564"/>
      <c r="L10" s="564"/>
      <c r="M10" s="564"/>
      <c r="N10" s="564"/>
      <c r="O10" s="564"/>
      <c r="P10" s="564"/>
      <c r="Q10" s="564"/>
      <c r="R10" s="564"/>
      <c r="S10" s="564"/>
      <c r="T10" s="564"/>
      <c r="U10" s="564"/>
      <c r="V10" s="564"/>
      <c r="W10" s="564"/>
      <c r="X10" s="564"/>
      <c r="Y10" s="564"/>
      <c r="Z10" s="564"/>
      <c r="AA10" s="564"/>
      <c r="AB10" s="564"/>
      <c r="AC10" s="564"/>
      <c r="AD10" s="564"/>
      <c r="AE10" s="564"/>
      <c r="AF10" s="564"/>
      <c r="AG10" s="564"/>
      <c r="AH10" s="564"/>
      <c r="AI10" s="564"/>
      <c r="AJ10" s="564"/>
      <c r="AK10" s="564"/>
      <c r="AL10" s="564"/>
      <c r="AM10" s="564"/>
      <c r="AN10" s="564"/>
      <c r="AO10" s="564"/>
      <c r="AP10" s="564"/>
      <c r="AQ10" s="564"/>
      <c r="AR10" s="564"/>
      <c r="AS10" s="564"/>
      <c r="AT10" s="564"/>
      <c r="AU10" s="564"/>
      <c r="AV10" s="564"/>
      <c r="AW10" s="564"/>
      <c r="AX10" s="564"/>
      <c r="AY10" s="564"/>
      <c r="AZ10" s="564"/>
      <c r="BA10" s="564"/>
      <c r="BB10" s="564"/>
      <c r="BC10" s="564"/>
      <c r="BD10" s="564"/>
      <c r="BE10" s="564"/>
      <c r="BF10" s="564"/>
      <c r="BG10" s="564"/>
      <c r="BH10" s="564"/>
      <c r="BI10" s="564"/>
      <c r="BJ10" s="564"/>
      <c r="BK10" s="564"/>
      <c r="BL10" s="564"/>
      <c r="BM10" s="564"/>
      <c r="BN10" s="564"/>
      <c r="BO10" s="564"/>
      <c r="BP10" s="564"/>
      <c r="BQ10" s="564"/>
      <c r="BR10" s="564"/>
      <c r="BS10" s="564"/>
      <c r="BT10" s="564"/>
      <c r="BU10" s="564"/>
      <c r="BV10" s="564"/>
      <c r="BW10" s="564"/>
      <c r="BX10" s="564"/>
      <c r="BY10" s="564"/>
      <c r="BZ10" s="564"/>
      <c r="CA10" s="564"/>
      <c r="CB10" s="564"/>
      <c r="CC10" s="564"/>
      <c r="CD10" s="564"/>
      <c r="CE10" s="564"/>
      <c r="CF10" s="564"/>
      <c r="CG10" s="564"/>
      <c r="CH10" s="564"/>
      <c r="CI10" s="564"/>
      <c r="CJ10" s="564"/>
      <c r="CK10" s="564"/>
      <c r="CL10" s="564"/>
      <c r="CM10" s="564"/>
      <c r="CN10" s="564"/>
      <c r="CO10" s="564"/>
      <c r="CP10" s="564"/>
      <c r="CQ10" s="564"/>
      <c r="CR10" s="564"/>
      <c r="CS10" s="564"/>
      <c r="CT10" s="564"/>
      <c r="CU10" s="564"/>
      <c r="CV10" s="564"/>
      <c r="CW10" s="564"/>
      <c r="CX10" s="564"/>
      <c r="CY10" s="564"/>
      <c r="CZ10" s="564"/>
      <c r="DA10" s="564"/>
      <c r="DB10" s="564"/>
      <c r="DC10" s="564"/>
      <c r="DD10" s="564"/>
      <c r="DE10" s="564"/>
      <c r="DF10" s="564"/>
      <c r="DG10" s="564"/>
      <c r="DH10" s="564"/>
      <c r="DI10" s="564"/>
      <c r="DJ10" s="564"/>
      <c r="DK10" s="564"/>
      <c r="DL10" s="564"/>
      <c r="DM10" s="564"/>
      <c r="DN10" s="564"/>
      <c r="DO10" s="564"/>
      <c r="DP10" s="564"/>
      <c r="DQ10" s="564"/>
      <c r="DR10" s="564"/>
      <c r="DS10" s="564"/>
      <c r="DT10" s="564"/>
      <c r="DU10" s="564"/>
      <c r="DV10" s="564"/>
      <c r="DW10" s="564"/>
      <c r="DX10" s="564"/>
      <c r="DY10" s="564"/>
      <c r="DZ10" s="564"/>
      <c r="EA10" s="564"/>
      <c r="EB10" s="564"/>
      <c r="EC10" s="564"/>
      <c r="ED10" s="564"/>
      <c r="EE10" s="564"/>
      <c r="EF10" s="564"/>
      <c r="EG10" s="564"/>
      <c r="EH10" s="564"/>
      <c r="EI10" s="564"/>
      <c r="EJ10" s="564"/>
      <c r="EK10" s="564"/>
      <c r="EL10" s="564"/>
      <c r="EM10" s="564"/>
      <c r="EN10" s="564"/>
      <c r="EO10" s="564"/>
      <c r="EP10" s="564"/>
      <c r="EQ10" s="564"/>
      <c r="ER10" s="564"/>
      <c r="ES10" s="564"/>
      <c r="ET10" s="564"/>
      <c r="EU10" s="564"/>
      <c r="EV10" s="564"/>
      <c r="EW10" s="564"/>
      <c r="EX10" s="564"/>
      <c r="EY10" s="564"/>
      <c r="EZ10" s="564"/>
      <c r="FA10" s="564"/>
      <c r="FB10" s="564"/>
      <c r="FC10" s="564"/>
      <c r="FD10" s="564"/>
      <c r="FE10" s="564"/>
      <c r="FF10" s="564"/>
      <c r="FG10" s="564"/>
      <c r="FH10" s="564"/>
      <c r="FI10" s="564"/>
      <c r="FJ10" s="564"/>
      <c r="FK10" s="564"/>
      <c r="FL10" s="564"/>
      <c r="FM10" s="564"/>
      <c r="FN10" s="564"/>
      <c r="FO10" s="564"/>
      <c r="FP10" s="564"/>
      <c r="FQ10" s="564"/>
      <c r="FR10" s="564"/>
      <c r="FS10" s="564"/>
      <c r="FT10" s="564"/>
      <c r="FU10" s="564"/>
      <c r="FV10" s="564"/>
      <c r="FW10" s="564"/>
      <c r="FX10" s="564"/>
      <c r="FY10" s="564"/>
      <c r="FZ10" s="564"/>
      <c r="GA10" s="564"/>
      <c r="GB10" s="564"/>
      <c r="GC10" s="564"/>
      <c r="GD10" s="564"/>
      <c r="GE10" s="564"/>
      <c r="GF10" s="564"/>
      <c r="GG10" s="564"/>
      <c r="GH10" s="564"/>
      <c r="GI10" s="564"/>
      <c r="GJ10" s="564"/>
      <c r="GK10" s="564"/>
      <c r="GL10" s="564"/>
      <c r="GM10" s="564"/>
      <c r="GN10" s="564"/>
      <c r="GO10" s="564"/>
      <c r="GP10" s="564"/>
      <c r="GQ10" s="564"/>
      <c r="GR10" s="564"/>
      <c r="GS10" s="564"/>
      <c r="GT10" s="564"/>
      <c r="GU10" s="564"/>
      <c r="GV10" s="564"/>
      <c r="GW10" s="564"/>
      <c r="GX10" s="564"/>
      <c r="GY10" s="564"/>
      <c r="GZ10" s="564"/>
      <c r="HA10" s="564"/>
      <c r="HB10" s="564"/>
      <c r="HC10" s="564"/>
      <c r="HD10" s="564"/>
      <c r="HE10" s="564"/>
      <c r="HF10" s="564"/>
      <c r="HG10" s="564"/>
      <c r="HH10" s="564"/>
      <c r="HI10" s="564"/>
      <c r="HJ10" s="564"/>
      <c r="HK10" s="564"/>
      <c r="HL10" s="564"/>
      <c r="HM10" s="564"/>
      <c r="HN10" s="564"/>
      <c r="HO10" s="564"/>
      <c r="HP10" s="564"/>
      <c r="HQ10" s="564"/>
      <c r="HR10" s="564"/>
      <c r="HS10" s="564"/>
      <c r="HT10" s="564"/>
      <c r="HU10" s="564"/>
      <c r="HV10" s="564"/>
      <c r="HW10" s="564"/>
      <c r="HX10" s="564"/>
      <c r="HY10" s="564"/>
      <c r="HZ10" s="564"/>
      <c r="IA10" s="564"/>
      <c r="IB10" s="564"/>
      <c r="IC10" s="564"/>
      <c r="ID10" s="564"/>
      <c r="IE10" s="564"/>
      <c r="IF10" s="564"/>
      <c r="IG10" s="564"/>
      <c r="IH10" s="564"/>
      <c r="II10" s="564"/>
      <c r="IJ10" s="564"/>
      <c r="IK10" s="564"/>
      <c r="IL10" s="564"/>
      <c r="IM10" s="564"/>
      <c r="IN10" s="564"/>
      <c r="IO10" s="564"/>
      <c r="IP10" s="564"/>
      <c r="IQ10" s="564"/>
      <c r="IR10" s="564"/>
      <c r="IS10" s="564"/>
      <c r="IT10" s="564"/>
      <c r="IU10" s="564"/>
      <c r="IV10" s="564"/>
      <c r="IW10" s="564"/>
      <c r="IX10" s="564"/>
      <c r="IY10" s="564"/>
      <c r="IZ10" s="564"/>
      <c r="JA10" s="564"/>
      <c r="JB10" s="564"/>
      <c r="JC10" s="564"/>
      <c r="JD10" s="564"/>
      <c r="JE10" s="564"/>
      <c r="JF10" s="564"/>
      <c r="JG10" s="564"/>
      <c r="JH10" s="564"/>
      <c r="JI10" s="564"/>
      <c r="JJ10" s="564"/>
      <c r="JK10" s="564"/>
      <c r="JL10" s="564"/>
      <c r="JM10" s="564"/>
      <c r="JN10" s="564"/>
      <c r="JO10" s="564"/>
      <c r="JP10" s="564"/>
      <c r="JQ10" s="564"/>
      <c r="JR10" s="564"/>
      <c r="JS10" s="564"/>
      <c r="JT10" s="564"/>
      <c r="JU10" s="564"/>
      <c r="JV10" s="564"/>
      <c r="JW10" s="564"/>
      <c r="JX10" s="564"/>
      <c r="JY10" s="564"/>
      <c r="JZ10" s="564"/>
      <c r="KA10" s="564"/>
      <c r="KB10" s="564"/>
      <c r="KC10" s="564"/>
      <c r="KD10" s="564"/>
      <c r="KE10" s="564"/>
      <c r="KF10" s="564"/>
      <c r="KG10" s="564"/>
      <c r="KH10" s="564"/>
      <c r="KI10" s="564"/>
      <c r="KJ10" s="564"/>
      <c r="KK10" s="564"/>
      <c r="KL10" s="564"/>
      <c r="KM10" s="564"/>
      <c r="KN10" s="564"/>
      <c r="KO10" s="564"/>
      <c r="KP10" s="564"/>
      <c r="KQ10" s="564"/>
      <c r="KR10" s="564"/>
      <c r="KS10" s="564"/>
      <c r="KT10" s="564"/>
      <c r="KU10" s="564"/>
      <c r="KV10" s="564"/>
      <c r="KW10" s="564"/>
      <c r="KX10" s="564"/>
      <c r="KY10" s="564"/>
      <c r="KZ10" s="564"/>
      <c r="LA10" s="564"/>
      <c r="LB10" s="564"/>
      <c r="LC10" s="564"/>
      <c r="LD10" s="564"/>
      <c r="LE10" s="564"/>
      <c r="LF10" s="564"/>
      <c r="LG10" s="564"/>
      <c r="LH10" s="564"/>
      <c r="LI10" s="564"/>
      <c r="LJ10" s="564"/>
      <c r="LK10" s="564"/>
      <c r="LL10" s="564"/>
      <c r="LM10" s="564"/>
      <c r="LN10" s="564"/>
      <c r="LO10" s="564"/>
      <c r="LP10" s="564"/>
      <c r="LQ10" s="564"/>
      <c r="LR10" s="564"/>
      <c r="LS10" s="564"/>
      <c r="LT10" s="564"/>
      <c r="LU10" s="564"/>
      <c r="LV10" s="564"/>
      <c r="LW10" s="564"/>
      <c r="LX10" s="564"/>
      <c r="LY10" s="564"/>
      <c r="LZ10" s="564"/>
      <c r="MA10" s="564"/>
      <c r="MB10" s="564"/>
      <c r="MC10" s="564"/>
      <c r="MD10" s="564"/>
      <c r="ME10" s="564"/>
      <c r="MF10" s="564"/>
      <c r="MG10" s="564"/>
      <c r="MH10" s="564"/>
      <c r="MI10" s="564"/>
      <c r="MJ10" s="564"/>
      <c r="MK10" s="564"/>
      <c r="ML10" s="564"/>
      <c r="MM10" s="564"/>
      <c r="MN10" s="564"/>
      <c r="MO10" s="564"/>
      <c r="MP10" s="564"/>
      <c r="MQ10" s="564"/>
      <c r="MR10" s="564"/>
      <c r="MS10" s="564"/>
      <c r="MT10" s="564"/>
      <c r="MU10" s="564"/>
      <c r="MV10" s="564"/>
      <c r="MW10" s="564"/>
      <c r="MX10" s="564"/>
      <c r="MY10" s="564"/>
      <c r="MZ10" s="564"/>
      <c r="NA10" s="564"/>
      <c r="NB10" s="564"/>
      <c r="NC10" s="564"/>
      <c r="ND10" s="564"/>
      <c r="NE10" s="564"/>
      <c r="NF10" s="564"/>
      <c r="NG10" s="564"/>
      <c r="NH10" s="564"/>
      <c r="NI10" s="564"/>
      <c r="NJ10" s="564"/>
      <c r="NK10" s="564"/>
      <c r="NL10" s="564"/>
      <c r="NM10" s="564"/>
      <c r="NN10" s="564"/>
      <c r="NO10" s="564"/>
      <c r="NP10" s="564"/>
      <c r="NQ10" s="564"/>
      <c r="NR10" s="564"/>
      <c r="NS10" s="564"/>
      <c r="NT10" s="564"/>
      <c r="NU10" s="564"/>
      <c r="NV10" s="564"/>
      <c r="NW10" s="564"/>
      <c r="NX10" s="564"/>
      <c r="NY10" s="564"/>
      <c r="NZ10" s="564"/>
      <c r="OA10" s="564"/>
      <c r="OB10" s="564"/>
      <c r="OC10" s="564"/>
      <c r="OD10" s="564"/>
      <c r="OE10" s="564"/>
      <c r="OF10" s="564"/>
      <c r="OG10" s="564"/>
      <c r="OH10" s="564"/>
      <c r="OI10" s="564"/>
      <c r="OJ10" s="564"/>
      <c r="OK10" s="564"/>
      <c r="OL10" s="564"/>
      <c r="OM10" s="564"/>
      <c r="ON10" s="564"/>
      <c r="OO10" s="564"/>
      <c r="OP10" s="564"/>
      <c r="OQ10" s="564"/>
      <c r="OR10" s="564"/>
      <c r="OS10" s="564"/>
      <c r="OT10" s="564"/>
      <c r="OU10" s="564"/>
      <c r="OV10" s="564"/>
      <c r="OW10" s="564"/>
      <c r="OX10" s="564"/>
      <c r="OY10" s="564"/>
      <c r="OZ10" s="564"/>
      <c r="PA10" s="564"/>
      <c r="PB10" s="564"/>
      <c r="PC10" s="564"/>
      <c r="PD10" s="564"/>
      <c r="PE10" s="564"/>
      <c r="PF10" s="564"/>
      <c r="PG10" s="564"/>
      <c r="PH10" s="564"/>
      <c r="PI10" s="564"/>
      <c r="PJ10" s="564"/>
    </row>
    <row r="11" spans="1:426" s="351" customFormat="1"/>
    <row r="12" spans="1:426" s="351" customFormat="1"/>
    <row r="13" spans="1:426" s="351" customFormat="1"/>
    <row r="14" spans="1:426" s="351" customFormat="1"/>
    <row r="15" spans="1:426" s="351" customFormat="1"/>
    <row r="16" spans="1:426" s="351" customFormat="1"/>
    <row r="17" s="351" customFormat="1"/>
    <row r="18" s="351" customFormat="1"/>
    <row r="19" s="351" customFormat="1"/>
    <row r="20" s="351" customFormat="1"/>
    <row r="21" s="351" customFormat="1"/>
    <row r="22" s="351" customFormat="1"/>
    <row r="23" s="351" customFormat="1"/>
    <row r="24" s="351" customFormat="1"/>
    <row r="25" s="351" customFormat="1"/>
    <row r="26" s="351" customFormat="1"/>
    <row r="27" s="351" customFormat="1"/>
    <row r="28" s="351" customFormat="1"/>
    <row r="29" s="351" customFormat="1"/>
    <row r="30" s="351" customFormat="1"/>
    <row r="31" s="351" customFormat="1"/>
    <row r="32" s="351" customFormat="1"/>
    <row r="33" s="351" customFormat="1"/>
    <row r="34" s="351" customFormat="1"/>
    <row r="35" s="351" customFormat="1"/>
    <row r="36" s="351" customFormat="1"/>
    <row r="37" s="351" customFormat="1"/>
    <row r="38" s="351" customFormat="1"/>
    <row r="39" s="351" customFormat="1"/>
    <row r="40" s="351" customFormat="1"/>
    <row r="41" s="351" customFormat="1"/>
    <row r="42" s="351" customFormat="1"/>
    <row r="43" s="351" customFormat="1"/>
    <row r="44" s="351" customFormat="1"/>
    <row r="45" s="351" customFormat="1"/>
    <row r="46" s="351" customFormat="1"/>
    <row r="47" s="351" customFormat="1"/>
    <row r="48" s="351" customFormat="1"/>
    <row r="49" s="351" customFormat="1"/>
    <row r="50" s="351" customFormat="1"/>
    <row r="51" s="351" customFormat="1"/>
    <row r="52" s="351" customFormat="1"/>
    <row r="53" s="351" customFormat="1"/>
    <row r="54" s="351" customFormat="1"/>
    <row r="55" s="351" customFormat="1"/>
    <row r="56" s="351" customFormat="1"/>
    <row r="57" s="351" customFormat="1"/>
    <row r="58" s="351" customFormat="1"/>
    <row r="59" s="351" customFormat="1"/>
    <row r="60" s="351" customFormat="1"/>
    <row r="61" s="351" customFormat="1"/>
    <row r="62" s="351" customFormat="1"/>
    <row r="63" s="351" customFormat="1"/>
  </sheetData>
  <mergeCells count="1">
    <mergeCell ref="B4:E4"/>
  </mergeCells>
  <hyperlinks>
    <hyperlink ref="A2" location="Sommaire!A1" display="Sommaire général" xr:uid="{19AA9D8E-D0B6-4D76-8A4F-7B56722E8821}"/>
  </hyperlink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15C2-5FE0-43A9-BD0D-5CA35428A3E2}">
  <sheetPr>
    <tabColor rgb="FFE0A080"/>
  </sheetPr>
  <dimension ref="A2:G15"/>
  <sheetViews>
    <sheetView workbookViewId="0">
      <selection activeCell="E19" sqref="E19"/>
    </sheetView>
  </sheetViews>
  <sheetFormatPr baseColWidth="10" defaultRowHeight="15"/>
  <sheetData>
    <row r="2" spans="1:7" s="1177" customFormat="1">
      <c r="A2" s="728" t="s">
        <v>739</v>
      </c>
    </row>
    <row r="3" spans="1:7" s="609" customFormat="1"/>
    <row r="4" spans="1:7" s="609" customFormat="1" ht="30.75" customHeight="1">
      <c r="C4" s="1350" t="s">
        <v>1073</v>
      </c>
      <c r="D4" s="1350"/>
      <c r="E4" s="1350"/>
      <c r="F4" s="1370"/>
      <c r="G4" s="1370"/>
    </row>
    <row r="5" spans="1:7" s="609" customFormat="1">
      <c r="C5" s="1371" t="s">
        <v>1074</v>
      </c>
      <c r="D5" s="1372"/>
      <c r="E5" s="1373"/>
    </row>
    <row r="6" spans="1:7" s="609" customFormat="1" ht="33.75">
      <c r="C6" s="1374">
        <v>2025</v>
      </c>
      <c r="D6" s="1375" t="s">
        <v>935</v>
      </c>
      <c r="E6" s="1376" t="s">
        <v>936</v>
      </c>
    </row>
    <row r="7" spans="1:7" s="609" customFormat="1">
      <c r="C7" s="1377" t="s">
        <v>1075</v>
      </c>
      <c r="D7" s="1378"/>
      <c r="E7" s="1378"/>
      <c r="F7" s="1212"/>
    </row>
    <row r="8" spans="1:7" s="609" customFormat="1">
      <c r="C8" s="1379">
        <v>5.35</v>
      </c>
      <c r="D8" s="1380" t="s">
        <v>1076</v>
      </c>
      <c r="E8" s="1381" t="s">
        <v>1077</v>
      </c>
    </row>
    <row r="9" spans="1:7" s="609" customFormat="1">
      <c r="C9" s="1382" t="s">
        <v>674</v>
      </c>
      <c r="E9" s="1383"/>
      <c r="G9" s="1212"/>
    </row>
    <row r="10" spans="1:7" s="609" customFormat="1"/>
    <row r="11" spans="1:7" s="609" customFormat="1"/>
    <row r="12" spans="1:7" s="609" customFormat="1"/>
    <row r="13" spans="1:7" s="609" customFormat="1"/>
    <row r="14" spans="1:7" s="609" customFormat="1"/>
    <row r="15" spans="1:7" s="609" customFormat="1"/>
  </sheetData>
  <mergeCells count="2">
    <mergeCell ref="C4:E4"/>
    <mergeCell ref="C5:E5"/>
  </mergeCells>
  <hyperlinks>
    <hyperlink ref="A2" location="Sommaire!A1" display="Sommaire général" xr:uid="{576F6790-C69C-4B68-AE62-D3649045A5B5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E0A080"/>
  </sheetPr>
  <dimension ref="A2:F11"/>
  <sheetViews>
    <sheetView workbookViewId="0">
      <selection activeCell="C16" sqref="C16"/>
    </sheetView>
  </sheetViews>
  <sheetFormatPr baseColWidth="10" defaultRowHeight="15"/>
  <cols>
    <col min="1" max="1" width="11.42578125" style="351"/>
    <col min="2" max="2" width="28.28515625" style="351" customWidth="1"/>
    <col min="3" max="16384" width="11.42578125" style="351"/>
  </cols>
  <sheetData>
    <row r="2" spans="1:6" s="693" customFormat="1">
      <c r="A2" s="728" t="s">
        <v>739</v>
      </c>
    </row>
    <row r="4" spans="1:6" s="609" customFormat="1" ht="39.75" customHeight="1">
      <c r="B4" s="1384" t="s">
        <v>1078</v>
      </c>
      <c r="C4" s="1385"/>
      <c r="D4" s="1385"/>
      <c r="E4" s="1385"/>
      <c r="F4" s="1386"/>
    </row>
    <row r="5" spans="1:6" s="609" customFormat="1" ht="33.75">
      <c r="B5" s="1387"/>
      <c r="C5" s="1388">
        <v>2025</v>
      </c>
      <c r="D5" s="1389" t="s">
        <v>935</v>
      </c>
      <c r="E5" s="1390" t="s">
        <v>936</v>
      </c>
      <c r="F5" s="1391"/>
    </row>
    <row r="6" spans="1:6" s="609" customFormat="1">
      <c r="B6" s="1392" t="s">
        <v>675</v>
      </c>
      <c r="C6" s="1357"/>
      <c r="D6" s="1393"/>
      <c r="E6" s="1394"/>
      <c r="F6" s="1391"/>
    </row>
    <row r="7" spans="1:6" s="609" customFormat="1">
      <c r="B7" s="1395" t="s">
        <v>604</v>
      </c>
      <c r="C7" s="1396">
        <v>940</v>
      </c>
      <c r="D7" s="1397" t="s">
        <v>960</v>
      </c>
      <c r="E7" s="1398" t="s">
        <v>1079</v>
      </c>
      <c r="F7" s="1391"/>
    </row>
    <row r="8" spans="1:6" s="609" customFormat="1">
      <c r="B8" s="1395" t="s">
        <v>605</v>
      </c>
      <c r="C8" s="1396">
        <v>268</v>
      </c>
      <c r="D8" s="1397" t="s">
        <v>1057</v>
      </c>
      <c r="E8" s="1399" t="s">
        <v>1080</v>
      </c>
      <c r="F8" s="1391"/>
    </row>
    <row r="9" spans="1:6" s="609" customFormat="1">
      <c r="B9" s="1395" t="s">
        <v>606</v>
      </c>
      <c r="C9" s="1396">
        <v>180</v>
      </c>
      <c r="D9" s="1397" t="s">
        <v>1047</v>
      </c>
      <c r="E9" s="1399" t="s">
        <v>1081</v>
      </c>
      <c r="F9" s="1391"/>
    </row>
    <row r="10" spans="1:6" s="609" customFormat="1">
      <c r="B10" s="1400" t="s">
        <v>601</v>
      </c>
      <c r="C10" s="1401">
        <v>1028</v>
      </c>
      <c r="D10" s="1402" t="s">
        <v>946</v>
      </c>
      <c r="E10" s="1403" t="s">
        <v>1082</v>
      </c>
      <c r="F10" s="1391"/>
    </row>
    <row r="11" spans="1:6" s="609" customFormat="1">
      <c r="B11" s="1404" t="s">
        <v>491</v>
      </c>
      <c r="C11" s="1391"/>
      <c r="D11" s="1405"/>
      <c r="E11" s="1405"/>
      <c r="F11" s="1391"/>
    </row>
  </sheetData>
  <mergeCells count="1">
    <mergeCell ref="B4:E4"/>
  </mergeCells>
  <hyperlinks>
    <hyperlink ref="A2" location="Sommaire!A1" display="Sommaire général" xr:uid="{53845071-404A-483C-BBA3-732022FBBF89}"/>
  </hyperlink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C00000"/>
  </sheetPr>
  <dimension ref="A2:J27"/>
  <sheetViews>
    <sheetView zoomScaleNormal="100" workbookViewId="0">
      <selection activeCell="B6" sqref="B6:G7"/>
    </sheetView>
  </sheetViews>
  <sheetFormatPr baseColWidth="10" defaultColWidth="10.28515625" defaultRowHeight="14.25"/>
  <cols>
    <col min="1" max="1" width="13.7109375" style="55" customWidth="1"/>
    <col min="2" max="7" width="11.42578125" style="55" customWidth="1"/>
    <col min="8" max="16384" width="10.28515625" style="55"/>
  </cols>
  <sheetData>
    <row r="2" spans="1:10" s="693" customFormat="1" ht="15">
      <c r="A2" s="728" t="s">
        <v>739</v>
      </c>
    </row>
    <row r="4" spans="1:10">
      <c r="A4" s="59" t="s">
        <v>676</v>
      </c>
      <c r="G4" s="56" t="s">
        <v>237</v>
      </c>
    </row>
    <row r="5" spans="1:10">
      <c r="E5" s="57"/>
      <c r="F5" s="57"/>
      <c r="G5" s="57" t="s">
        <v>67</v>
      </c>
    </row>
    <row r="6" spans="1:10">
      <c r="B6" s="1408">
        <v>2020</v>
      </c>
      <c r="C6" s="1408">
        <v>2021</v>
      </c>
      <c r="D6" s="1408">
        <v>2022</v>
      </c>
      <c r="E6" s="1408">
        <v>2023</v>
      </c>
      <c r="F6" s="1408">
        <v>2024</v>
      </c>
      <c r="G6" s="1408">
        <v>2025</v>
      </c>
    </row>
    <row r="7" spans="1:10">
      <c r="A7" s="567" t="s">
        <v>227</v>
      </c>
      <c r="B7" s="1409">
        <v>3304</v>
      </c>
      <c r="C7" s="1409">
        <v>3372</v>
      </c>
      <c r="D7" s="1409">
        <v>3274</v>
      </c>
      <c r="E7" s="1409">
        <v>2989</v>
      </c>
      <c r="F7" s="1409">
        <v>2848</v>
      </c>
      <c r="G7" s="1409">
        <v>2607</v>
      </c>
      <c r="I7" s="62"/>
    </row>
    <row r="8" spans="1:10">
      <c r="A8" s="69"/>
    </row>
    <row r="10" spans="1:10">
      <c r="I10" s="58"/>
      <c r="J10" s="58"/>
    </row>
    <row r="16" spans="1:10">
      <c r="F16" s="70"/>
    </row>
    <row r="17" spans="2:6">
      <c r="F17" s="70"/>
    </row>
    <row r="21" spans="2:6" ht="15" customHeight="1"/>
    <row r="27" spans="2:6">
      <c r="B27" s="57" t="s">
        <v>6</v>
      </c>
    </row>
  </sheetData>
  <hyperlinks>
    <hyperlink ref="A2" location="Sommaire!A1" display="Sommaire général" xr:uid="{B005FD2A-EE6D-41AB-9C14-D73970423C42}"/>
  </hyperlinks>
  <pageMargins left="0.7" right="0.7" top="0.75" bottom="0.75" header="0.51180555555555496" footer="0.51180555555555496"/>
  <pageSetup paperSize="9" firstPageNumber="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C00000"/>
  </sheetPr>
  <dimension ref="A2:T35"/>
  <sheetViews>
    <sheetView zoomScaleNormal="100" workbookViewId="0">
      <selection activeCell="B6" sqref="B6:G8"/>
    </sheetView>
  </sheetViews>
  <sheetFormatPr baseColWidth="10" defaultColWidth="10.28515625" defaultRowHeight="14.25"/>
  <cols>
    <col min="1" max="1" width="13.140625" style="55" customWidth="1"/>
    <col min="2" max="7" width="9.85546875" style="55" customWidth="1"/>
    <col min="8" max="16384" width="10.28515625" style="55"/>
  </cols>
  <sheetData>
    <row r="2" spans="1:11" s="693" customFormat="1" ht="15">
      <c r="A2" s="728" t="s">
        <v>739</v>
      </c>
    </row>
    <row r="4" spans="1:11">
      <c r="G4" s="57" t="s">
        <v>237</v>
      </c>
    </row>
    <row r="5" spans="1:11">
      <c r="A5" s="59" t="s">
        <v>603</v>
      </c>
      <c r="C5" s="57"/>
      <c r="E5" s="57"/>
      <c r="F5" s="57"/>
      <c r="G5" s="57" t="s">
        <v>67</v>
      </c>
    </row>
    <row r="6" spans="1:11">
      <c r="A6" s="57"/>
      <c r="B6" s="1410">
        <v>2020</v>
      </c>
      <c r="C6" s="1410">
        <v>2021</v>
      </c>
      <c r="D6" s="1410">
        <v>2022</v>
      </c>
      <c r="E6" s="1410">
        <v>2023</v>
      </c>
      <c r="F6" s="1410">
        <v>2024</v>
      </c>
      <c r="G6" s="1410">
        <v>2025</v>
      </c>
    </row>
    <row r="7" spans="1:11">
      <c r="A7" s="57" t="s">
        <v>10</v>
      </c>
      <c r="B7" s="1411">
        <v>241.1</v>
      </c>
      <c r="C7" s="1411">
        <v>213.143</v>
      </c>
      <c r="D7" s="1411">
        <v>220.65600000000001</v>
      </c>
      <c r="E7" s="1411">
        <v>225.803</v>
      </c>
      <c r="F7" s="1411">
        <v>233.40199999999999</v>
      </c>
      <c r="G7" s="1411">
        <v>224.05199999999999</v>
      </c>
      <c r="I7" s="62"/>
      <c r="K7" s="61"/>
    </row>
    <row r="8" spans="1:11">
      <c r="A8" s="57" t="s">
        <v>236</v>
      </c>
      <c r="B8" s="1411">
        <v>176.27099999999999</v>
      </c>
      <c r="C8" s="1411">
        <v>219.63300000000001</v>
      </c>
      <c r="D8" s="1411">
        <v>194.85499999999999</v>
      </c>
      <c r="E8" s="1411">
        <v>152.214</v>
      </c>
      <c r="F8" s="1411">
        <v>110.813</v>
      </c>
      <c r="G8" s="1411">
        <v>70.81</v>
      </c>
      <c r="I8" s="62"/>
      <c r="K8" s="61"/>
    </row>
    <row r="9" spans="1:11">
      <c r="A9" s="68"/>
    </row>
    <row r="10" spans="1:11">
      <c r="A10" s="68"/>
      <c r="B10" s="61"/>
      <c r="C10" s="61"/>
      <c r="D10" s="61"/>
      <c r="E10" s="61"/>
      <c r="F10" s="61"/>
    </row>
    <row r="11" spans="1:11" s="58" customFormat="1">
      <c r="B11" s="55"/>
      <c r="C11" s="55"/>
      <c r="D11" s="55"/>
      <c r="E11" s="55"/>
      <c r="F11" s="55"/>
      <c r="G11" s="55"/>
    </row>
    <row r="12" spans="1:11" s="58" customFormat="1"/>
    <row r="13" spans="1:11">
      <c r="B13" s="61"/>
      <c r="C13" s="58"/>
      <c r="D13" s="58"/>
      <c r="E13" s="58"/>
      <c r="F13" s="58"/>
      <c r="G13" s="58"/>
      <c r="H13" s="58"/>
    </row>
    <row r="19" spans="2:20">
      <c r="I19" s="61"/>
    </row>
    <row r="20" spans="2:20">
      <c r="H20" s="55" t="s">
        <v>66</v>
      </c>
      <c r="I20" s="61"/>
    </row>
    <row r="21" spans="2:20">
      <c r="I21" s="61"/>
    </row>
    <row r="25" spans="2:20">
      <c r="B25" s="57"/>
    </row>
    <row r="27" spans="2:20">
      <c r="O27" s="58"/>
      <c r="P27" s="58"/>
      <c r="Q27" s="58"/>
      <c r="R27" s="58"/>
      <c r="S27" s="58"/>
      <c r="T27" s="58"/>
    </row>
    <row r="28" spans="2:20">
      <c r="O28" s="58"/>
      <c r="P28" s="58"/>
      <c r="Q28" s="58"/>
      <c r="R28" s="58"/>
      <c r="S28" s="58"/>
      <c r="T28" s="58"/>
    </row>
    <row r="32" spans="2:20">
      <c r="C32" s="57" t="s">
        <v>6</v>
      </c>
    </row>
    <row r="35" spans="3:3">
      <c r="C35" s="55" t="s">
        <v>66</v>
      </c>
    </row>
  </sheetData>
  <hyperlinks>
    <hyperlink ref="A2" location="Sommaire!A1" display="Sommaire général" xr:uid="{0613F7C3-28FB-4F16-B98F-0B0053B90F08}"/>
  </hyperlinks>
  <pageMargins left="0.7" right="0.7" top="0.75" bottom="0.75" header="0.51180555555555496" footer="0.51180555555555496"/>
  <pageSetup paperSize="9" firstPageNumber="0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C00000"/>
  </sheetPr>
  <dimension ref="A2:L38"/>
  <sheetViews>
    <sheetView zoomScaleNormal="100" workbookViewId="0">
      <selection activeCell="F35" sqref="F35"/>
    </sheetView>
  </sheetViews>
  <sheetFormatPr baseColWidth="10" defaultColWidth="10.28515625" defaultRowHeight="14.25"/>
  <cols>
    <col min="1" max="1" width="28.5703125" style="55" customWidth="1"/>
    <col min="2" max="7" width="10.85546875" style="55" customWidth="1"/>
    <col min="8" max="8" width="16" style="55" customWidth="1"/>
    <col min="9" max="16384" width="10.28515625" style="55"/>
  </cols>
  <sheetData>
    <row r="2" spans="1:10" s="693" customFormat="1" ht="15">
      <c r="A2" s="728" t="s">
        <v>739</v>
      </c>
    </row>
    <row r="4" spans="1:10">
      <c r="A4" s="59" t="s">
        <v>455</v>
      </c>
      <c r="B4" s="59"/>
      <c r="D4" s="57"/>
      <c r="E4" s="57"/>
      <c r="G4" s="90" t="s">
        <v>67</v>
      </c>
    </row>
    <row r="5" spans="1:10">
      <c r="A5" s="57"/>
      <c r="B5" s="57"/>
      <c r="C5" s="57"/>
      <c r="D5" s="57"/>
      <c r="E5" s="57"/>
      <c r="F5" s="57"/>
      <c r="G5" s="90" t="s">
        <v>171</v>
      </c>
    </row>
    <row r="6" spans="1:10">
      <c r="A6" s="57"/>
      <c r="B6" s="1412">
        <v>2020</v>
      </c>
      <c r="C6" s="1412" t="s">
        <v>235</v>
      </c>
      <c r="D6" s="1412" t="s">
        <v>492</v>
      </c>
      <c r="E6" s="1412" t="s">
        <v>602</v>
      </c>
      <c r="F6" s="1412" t="s">
        <v>677</v>
      </c>
      <c r="G6" s="1412" t="s">
        <v>1083</v>
      </c>
    </row>
    <row r="7" spans="1:10">
      <c r="A7" s="57" t="s">
        <v>234</v>
      </c>
      <c r="B7" s="1413">
        <v>61.286993999999993</v>
      </c>
      <c r="C7" s="1413">
        <v>77.400000000000006</v>
      </c>
      <c r="D7" s="1413">
        <v>85.6</v>
      </c>
      <c r="E7" s="1413">
        <v>92</v>
      </c>
      <c r="F7" s="1413">
        <v>87.3</v>
      </c>
      <c r="G7" s="1413">
        <v>92.3</v>
      </c>
      <c r="I7" s="67"/>
    </row>
    <row r="8" spans="1:10">
      <c r="A8" s="68"/>
      <c r="B8" s="57"/>
      <c r="C8" s="57"/>
      <c r="D8" s="57"/>
      <c r="E8" s="57"/>
      <c r="F8" s="57"/>
      <c r="G8" s="57"/>
    </row>
    <row r="9" spans="1:10">
      <c r="H9" s="58"/>
      <c r="J9" s="58"/>
    </row>
    <row r="15" spans="1:10">
      <c r="H15" s="55" t="s">
        <v>66</v>
      </c>
    </row>
    <row r="18" spans="2:12">
      <c r="J18" s="55" t="s">
        <v>66</v>
      </c>
    </row>
    <row r="20" spans="2:12">
      <c r="L20" s="55" t="s">
        <v>66</v>
      </c>
    </row>
    <row r="26" spans="2:12">
      <c r="B26" s="57" t="s">
        <v>6</v>
      </c>
    </row>
    <row r="33" spans="5:8">
      <c r="H33" s="55" t="s">
        <v>66</v>
      </c>
    </row>
    <row r="38" spans="5:8" ht="15">
      <c r="E38" s="63"/>
    </row>
  </sheetData>
  <hyperlinks>
    <hyperlink ref="A2" location="Sommaire!A1" display="Sommaire général" xr:uid="{2D6B72B9-A40C-4D6B-8D82-D723A3B305E1}"/>
  </hyperlinks>
  <pageMargins left="0.7" right="0.7" top="0.75" bottom="0.75" header="0.51180555555555496" footer="0.51180555555555496"/>
  <pageSetup paperSize="9" firstPageNumber="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C00000"/>
  </sheetPr>
  <dimension ref="A2:M30"/>
  <sheetViews>
    <sheetView zoomScaleNormal="100" workbookViewId="0">
      <selection activeCell="E34" sqref="E34"/>
    </sheetView>
  </sheetViews>
  <sheetFormatPr baseColWidth="10" defaultColWidth="10.28515625" defaultRowHeight="14.25"/>
  <cols>
    <col min="1" max="1" width="10.28515625" style="55"/>
    <col min="2" max="2" width="12.140625" style="55" customWidth="1"/>
    <col min="3" max="16384" width="10.28515625" style="55"/>
  </cols>
  <sheetData>
    <row r="2" spans="1:13" s="693" customFormat="1" ht="15">
      <c r="A2" s="728" t="s">
        <v>739</v>
      </c>
    </row>
    <row r="4" spans="1:13" ht="15">
      <c r="B4" s="59" t="s">
        <v>458</v>
      </c>
      <c r="C4" s="64"/>
      <c r="D4" s="64"/>
      <c r="E4" s="64"/>
      <c r="F4" s="64"/>
      <c r="G4" s="64"/>
      <c r="H4" s="64"/>
      <c r="I4" s="65"/>
      <c r="J4" s="65"/>
      <c r="K4" s="65"/>
    </row>
    <row r="5" spans="1:13">
      <c r="A5" s="66"/>
      <c r="B5" s="57"/>
      <c r="C5" s="57"/>
      <c r="D5" s="57"/>
      <c r="E5" s="57"/>
      <c r="F5" s="57"/>
      <c r="G5" s="57"/>
      <c r="H5" s="57" t="s">
        <v>459</v>
      </c>
    </row>
    <row r="6" spans="1:13">
      <c r="A6" s="56"/>
      <c r="C6" s="1415">
        <v>2020</v>
      </c>
      <c r="D6" s="1415">
        <v>2021</v>
      </c>
      <c r="E6" s="1415">
        <v>2022</v>
      </c>
      <c r="F6" s="1415">
        <v>2023</v>
      </c>
      <c r="G6" s="1415">
        <v>2024</v>
      </c>
      <c r="H6" s="1415">
        <v>2025</v>
      </c>
    </row>
    <row r="7" spans="1:13">
      <c r="A7" s="56"/>
      <c r="B7" s="57" t="s">
        <v>223</v>
      </c>
      <c r="C7" s="1414">
        <v>6.6</v>
      </c>
      <c r="D7" s="1414">
        <v>7.2</v>
      </c>
      <c r="E7" s="1414">
        <v>7.9</v>
      </c>
      <c r="F7" s="1414">
        <v>8.1</v>
      </c>
      <c r="G7" s="1414">
        <v>9.1999999999999993</v>
      </c>
      <c r="H7" s="1414">
        <v>9.8000000000000007</v>
      </c>
      <c r="K7" s="60"/>
      <c r="L7" s="60"/>
      <c r="M7" s="60"/>
    </row>
    <row r="8" spans="1:13">
      <c r="A8" s="66"/>
      <c r="B8" s="57" t="s">
        <v>232</v>
      </c>
      <c r="C8" s="60"/>
      <c r="D8" s="60"/>
      <c r="E8" s="60"/>
      <c r="F8" s="60"/>
      <c r="I8" s="60"/>
      <c r="L8" s="60"/>
    </row>
    <row r="9" spans="1:13">
      <c r="B9" s="60"/>
      <c r="C9" s="60"/>
      <c r="I9" s="58"/>
      <c r="J9" s="58"/>
      <c r="K9" s="58"/>
      <c r="L9" s="58"/>
    </row>
    <row r="16" spans="1:13">
      <c r="B16" s="55" t="s">
        <v>233</v>
      </c>
    </row>
    <row r="25" spans="3:7">
      <c r="C25" s="754" t="s">
        <v>6</v>
      </c>
      <c r="D25" s="755"/>
      <c r="E25" s="755"/>
      <c r="F25" s="755"/>
      <c r="G25" s="755"/>
    </row>
    <row r="30" spans="3:7" s="1212" customFormat="1" ht="15">
      <c r="C30" s="567" t="s">
        <v>6</v>
      </c>
    </row>
  </sheetData>
  <mergeCells count="1">
    <mergeCell ref="C25:G25"/>
  </mergeCells>
  <hyperlinks>
    <hyperlink ref="A2" location="Sommaire!A1" display="Sommaire général" xr:uid="{B217DA07-8162-4C70-B368-81DBEAFEBC09}"/>
  </hyperlinks>
  <pageMargins left="0.7" right="0.7" top="0.75" bottom="0.75" header="0.51180555555555496" footer="0.51180555555555496"/>
  <pageSetup paperSize="9" firstPageNumber="0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C00000"/>
  </sheetPr>
  <dimension ref="A2:R76"/>
  <sheetViews>
    <sheetView showGridLines="0" zoomScaleNormal="100" workbookViewId="0">
      <selection activeCell="A11" sqref="A11"/>
    </sheetView>
  </sheetViews>
  <sheetFormatPr baseColWidth="10" defaultRowHeight="11.25"/>
  <cols>
    <col min="1" max="1" width="27.5703125" style="57" customWidth="1"/>
    <col min="2" max="2" width="9.42578125" style="57" customWidth="1"/>
    <col min="3" max="3" width="8.85546875" style="57" customWidth="1"/>
    <col min="4" max="4" width="10.28515625" style="57" customWidth="1"/>
    <col min="5" max="5" width="9.140625" style="57" customWidth="1"/>
    <col min="6" max="6" width="8.28515625" style="57" customWidth="1"/>
    <col min="7" max="7" width="9.85546875" style="57" customWidth="1"/>
    <col min="8" max="8" width="10.140625" style="57" customWidth="1"/>
    <col min="9" max="10" width="8.5703125" style="57" customWidth="1"/>
    <col min="11" max="11" width="10.140625" style="57" customWidth="1"/>
    <col min="12" max="12" width="8.85546875" style="57" customWidth="1"/>
    <col min="13" max="13" width="10" style="57" customWidth="1"/>
    <col min="14" max="16384" width="11.42578125" style="57"/>
  </cols>
  <sheetData>
    <row r="2" spans="1:11" s="693" customFormat="1" ht="15">
      <c r="A2" s="728" t="s">
        <v>739</v>
      </c>
    </row>
    <row r="4" spans="1:11" s="1212" customFormat="1" ht="15" customHeight="1">
      <c r="B4" s="759" t="s">
        <v>1084</v>
      </c>
      <c r="C4" s="759"/>
      <c r="D4" s="759"/>
      <c r="E4" s="759"/>
      <c r="F4" s="759"/>
      <c r="G4" s="759"/>
      <c r="H4" s="759"/>
      <c r="I4" s="759"/>
      <c r="J4" s="698"/>
      <c r="K4" s="698"/>
    </row>
    <row r="5" spans="1:11" s="1212" customFormat="1" ht="15" customHeight="1">
      <c r="B5" s="1407" t="s">
        <v>66</v>
      </c>
      <c r="C5" s="760" t="s">
        <v>220</v>
      </c>
      <c r="D5" s="760"/>
      <c r="E5" s="761"/>
      <c r="F5" s="762" t="s">
        <v>221</v>
      </c>
      <c r="G5" s="1406"/>
      <c r="H5" s="1416"/>
      <c r="I5" s="1417"/>
      <c r="J5" s="1417"/>
    </row>
    <row r="6" spans="1:11" s="1212" customFormat="1" ht="15" customHeight="1">
      <c r="B6" s="1418"/>
      <c r="C6" s="1419" t="s">
        <v>222</v>
      </c>
      <c r="D6" s="1420" t="s">
        <v>223</v>
      </c>
      <c r="E6" s="1421" t="s">
        <v>224</v>
      </c>
      <c r="F6" s="1422" t="s">
        <v>222</v>
      </c>
      <c r="G6" s="1421" t="s">
        <v>223</v>
      </c>
      <c r="H6" s="1423" t="s">
        <v>224</v>
      </c>
      <c r="I6" s="586"/>
      <c r="J6" s="586"/>
    </row>
    <row r="7" spans="1:11" s="1212" customFormat="1" ht="15" customHeight="1">
      <c r="B7" s="1424" t="s">
        <v>5</v>
      </c>
      <c r="C7" s="1425">
        <v>3303.64338323429</v>
      </c>
      <c r="D7" s="1426">
        <v>2888.6791862343489</v>
      </c>
      <c r="E7" s="1426">
        <v>414.96419699994101</v>
      </c>
      <c r="F7" s="1425">
        <v>64.194000278053679</v>
      </c>
      <c r="G7" s="1426">
        <v>53.024940297734588</v>
      </c>
      <c r="H7" s="1427">
        <v>11.169059980319087</v>
      </c>
      <c r="I7" s="1428"/>
      <c r="J7" s="1428"/>
    </row>
    <row r="8" spans="1:11" s="1212" customFormat="1" ht="15" customHeight="1">
      <c r="B8" s="1429" t="s">
        <v>12</v>
      </c>
      <c r="C8" s="570">
        <v>3371.9163111513703</v>
      </c>
      <c r="D8" s="1430">
        <v>2958.9394523090787</v>
      </c>
      <c r="E8" s="571">
        <v>412.97685884229196</v>
      </c>
      <c r="F8" s="1431">
        <v>65.778617448504875</v>
      </c>
      <c r="G8" s="571">
        <v>54.523363078645389</v>
      </c>
      <c r="H8" s="1432">
        <v>11.255254369859477</v>
      </c>
      <c r="I8" s="1428"/>
      <c r="J8" s="1428"/>
    </row>
    <row r="9" spans="1:11" s="1212" customFormat="1" ht="15" customHeight="1">
      <c r="B9" s="1429" t="s">
        <v>461</v>
      </c>
      <c r="C9" s="570">
        <v>3273.9007967149773</v>
      </c>
      <c r="D9" s="1430">
        <v>2843.7697620335975</v>
      </c>
      <c r="E9" s="571">
        <v>430.13103468138002</v>
      </c>
      <c r="F9" s="1431">
        <v>63.951402396080532</v>
      </c>
      <c r="G9" s="571">
        <v>52.395180259627828</v>
      </c>
      <c r="H9" s="1432">
        <v>11.55622213645271</v>
      </c>
      <c r="I9" s="1428"/>
      <c r="J9" s="1428"/>
    </row>
    <row r="10" spans="1:11" s="1212" customFormat="1" ht="15" customHeight="1">
      <c r="B10" s="1429" t="s">
        <v>532</v>
      </c>
      <c r="C10" s="570">
        <v>2988.6690261657</v>
      </c>
      <c r="D10" s="1430">
        <v>2585.2900007354997</v>
      </c>
      <c r="E10" s="571">
        <v>403.37902543020004</v>
      </c>
      <c r="F10" s="1431">
        <v>58.509830936453305</v>
      </c>
      <c r="G10" s="571">
        <v>47.793904418792906</v>
      </c>
      <c r="H10" s="1432">
        <v>10.715926517660399</v>
      </c>
      <c r="I10" s="1428"/>
      <c r="J10" s="1428"/>
    </row>
    <row r="11" spans="1:11" s="1212" customFormat="1" ht="15" customHeight="1">
      <c r="B11" s="1429" t="s">
        <v>658</v>
      </c>
      <c r="C11" s="570">
        <v>2848.070481073481</v>
      </c>
      <c r="D11" s="1430">
        <v>2478.4459867273777</v>
      </c>
      <c r="E11" s="571">
        <v>369.62449434610301</v>
      </c>
      <c r="F11" s="1431">
        <v>55.357539311413127</v>
      </c>
      <c r="G11" s="571">
        <v>45.717236654307932</v>
      </c>
      <c r="H11" s="1432">
        <v>9.6403026571051953</v>
      </c>
      <c r="I11" s="1428"/>
      <c r="J11" s="1428"/>
    </row>
    <row r="12" spans="1:11" s="1212" customFormat="1" ht="15" customHeight="1">
      <c r="B12" s="1433" t="s">
        <v>835</v>
      </c>
      <c r="C12" s="572">
        <v>2607.8451789971614</v>
      </c>
      <c r="D12" s="1434">
        <v>2269.1954175820242</v>
      </c>
      <c r="E12" s="573">
        <v>338.64976141513705</v>
      </c>
      <c r="F12" s="1435">
        <v>52.10947398103901</v>
      </c>
      <c r="G12" s="573">
        <v>42.965508363403018</v>
      </c>
      <c r="H12" s="1436">
        <v>9.1439656176359918</v>
      </c>
      <c r="I12" s="1437"/>
      <c r="J12" s="1437"/>
    </row>
    <row r="13" spans="1:11" s="1212" customFormat="1" ht="15" customHeight="1">
      <c r="B13" s="567" t="s">
        <v>225</v>
      </c>
      <c r="C13" s="567"/>
      <c r="D13" s="567"/>
      <c r="E13" s="567"/>
      <c r="G13" s="567"/>
      <c r="H13" s="567"/>
      <c r="I13" s="567"/>
      <c r="J13" s="567"/>
      <c r="K13" s="567"/>
    </row>
    <row r="14" spans="1:11" s="1212" customFormat="1" ht="15" customHeight="1">
      <c r="B14" s="567" t="s">
        <v>1085</v>
      </c>
      <c r="C14" s="567"/>
      <c r="D14" s="567"/>
      <c r="E14" s="567"/>
      <c r="G14" s="567"/>
      <c r="H14" s="567"/>
      <c r="I14" s="567"/>
      <c r="J14" s="567"/>
      <c r="K14" s="567"/>
    </row>
    <row r="15" spans="1:11" s="1212" customFormat="1" ht="15" customHeight="1">
      <c r="B15" s="1438" t="s">
        <v>1086</v>
      </c>
    </row>
    <row r="16" spans="1:11" s="1212" customFormat="1" ht="15" customHeight="1">
      <c r="B16" s="759" t="s">
        <v>1087</v>
      </c>
      <c r="C16" s="759"/>
      <c r="D16" s="759"/>
      <c r="E16" s="759"/>
      <c r="F16" s="759"/>
      <c r="G16" s="759"/>
      <c r="H16" s="759"/>
      <c r="I16" s="759"/>
    </row>
    <row r="17" spans="2:18" s="1212" customFormat="1" ht="30" customHeight="1">
      <c r="B17" s="1407"/>
      <c r="C17" s="756" t="s">
        <v>226</v>
      </c>
      <c r="D17" s="756"/>
      <c r="E17" s="757"/>
      <c r="F17" s="758" t="s">
        <v>230</v>
      </c>
      <c r="G17" s="1439"/>
      <c r="H17" s="1440"/>
      <c r="I17" s="586"/>
      <c r="J17" s="586"/>
    </row>
    <row r="18" spans="2:18" s="1212" customFormat="1" ht="21.75" customHeight="1">
      <c r="B18" s="1418"/>
      <c r="C18" s="568" t="s">
        <v>227</v>
      </c>
      <c r="D18" s="576" t="s">
        <v>228</v>
      </c>
      <c r="E18" s="569" t="s">
        <v>229</v>
      </c>
      <c r="F18" s="574" t="s">
        <v>227</v>
      </c>
      <c r="G18" s="576" t="s">
        <v>228</v>
      </c>
      <c r="H18" s="1441" t="s">
        <v>229</v>
      </c>
      <c r="I18" s="586"/>
      <c r="J18" s="586"/>
    </row>
    <row r="19" spans="2:18" s="1212" customFormat="1" ht="15" customHeight="1">
      <c r="B19" s="1424" t="s">
        <v>5</v>
      </c>
      <c r="C19" s="570">
        <v>241.1</v>
      </c>
      <c r="D19" s="1430">
        <v>167.738</v>
      </c>
      <c r="E19" s="571">
        <v>73.361999999999995</v>
      </c>
      <c r="F19" s="1431">
        <v>176.27099999999999</v>
      </c>
      <c r="G19" s="1430">
        <v>167.072</v>
      </c>
      <c r="H19" s="1442">
        <v>9.1989999999999998</v>
      </c>
      <c r="I19" s="1428"/>
      <c r="J19" s="1428"/>
    </row>
    <row r="20" spans="2:18" s="1212" customFormat="1" ht="15" customHeight="1">
      <c r="B20" s="1429">
        <v>2021</v>
      </c>
      <c r="C20" s="570">
        <v>213.143</v>
      </c>
      <c r="D20" s="1430">
        <v>156.01599999999999</v>
      </c>
      <c r="E20" s="571">
        <v>57.127000000000002</v>
      </c>
      <c r="F20" s="1431">
        <v>219.63300000000001</v>
      </c>
      <c r="G20" s="1430">
        <v>211.80600000000001</v>
      </c>
      <c r="H20" s="1442">
        <v>7.827</v>
      </c>
      <c r="I20" s="1428"/>
      <c r="J20" s="1428"/>
    </row>
    <row r="21" spans="2:18" s="1212" customFormat="1" ht="15" customHeight="1">
      <c r="B21" s="1429">
        <v>2022</v>
      </c>
      <c r="C21" s="570">
        <v>220.65600000000001</v>
      </c>
      <c r="D21" s="1430">
        <v>180.989</v>
      </c>
      <c r="E21" s="571">
        <v>39.667000000000002</v>
      </c>
      <c r="F21" s="1431">
        <v>194.85499999999999</v>
      </c>
      <c r="G21" s="1430">
        <v>172.352</v>
      </c>
      <c r="H21" s="1442">
        <v>22.503</v>
      </c>
      <c r="I21" s="1428"/>
      <c r="J21" s="1428"/>
    </row>
    <row r="22" spans="2:18" s="1212" customFormat="1" ht="15" customHeight="1">
      <c r="B22" s="1429">
        <v>2023</v>
      </c>
      <c r="C22" s="570">
        <v>225.803</v>
      </c>
      <c r="D22" s="1430">
        <v>182.22200000000001</v>
      </c>
      <c r="E22" s="571">
        <v>43.581000000000003</v>
      </c>
      <c r="F22" s="1431">
        <v>152.214</v>
      </c>
      <c r="G22" s="1430">
        <v>134.137</v>
      </c>
      <c r="H22" s="1442">
        <v>18.077000000000002</v>
      </c>
      <c r="I22" s="1428"/>
      <c r="J22" s="1428"/>
    </row>
    <row r="23" spans="2:18" s="1212" customFormat="1" ht="15" customHeight="1">
      <c r="B23" s="1429">
        <v>2024</v>
      </c>
      <c r="C23" s="570">
        <v>233.40199999999999</v>
      </c>
      <c r="D23" s="1430">
        <v>193.518</v>
      </c>
      <c r="E23" s="571">
        <v>39.884</v>
      </c>
      <c r="F23" s="1431">
        <v>110.813</v>
      </c>
      <c r="G23" s="1430">
        <v>96.716999999999999</v>
      </c>
      <c r="H23" s="1442">
        <v>14.096</v>
      </c>
      <c r="I23" s="1428"/>
      <c r="J23" s="1428"/>
    </row>
    <row r="24" spans="2:18" s="1212" customFormat="1" ht="15" customHeight="1">
      <c r="B24" s="1433">
        <v>2025</v>
      </c>
      <c r="C24" s="572">
        <v>224.05199999999999</v>
      </c>
      <c r="D24" s="1443">
        <v>181.66200000000001</v>
      </c>
      <c r="E24" s="572">
        <v>42.39</v>
      </c>
      <c r="F24" s="578">
        <v>70.81</v>
      </c>
      <c r="G24" s="578">
        <v>58.085000000000001</v>
      </c>
      <c r="H24" s="1444">
        <v>12.725</v>
      </c>
      <c r="I24" s="1445"/>
      <c r="J24" s="1445"/>
    </row>
    <row r="25" spans="2:18" s="1212" customFormat="1" ht="15" customHeight="1">
      <c r="B25" s="567" t="s">
        <v>678</v>
      </c>
      <c r="C25" s="567"/>
      <c r="D25" s="567"/>
      <c r="E25" s="567"/>
    </row>
    <row r="26" spans="2:18" s="1212" customFormat="1" ht="15" customHeight="1">
      <c r="B26" s="567" t="s">
        <v>1085</v>
      </c>
      <c r="C26" s="567"/>
      <c r="D26" s="567"/>
      <c r="E26" s="567"/>
    </row>
    <row r="27" spans="2:18" s="1212" customFormat="1" ht="15" customHeight="1"/>
    <row r="28" spans="2:18" s="1212" customFormat="1" ht="15" hidden="1" customHeight="1">
      <c r="B28" s="759" t="s">
        <v>1088</v>
      </c>
      <c r="C28" s="759"/>
      <c r="D28" s="759"/>
      <c r="E28" s="759"/>
      <c r="F28" s="759"/>
      <c r="G28" s="759"/>
      <c r="H28" s="759"/>
      <c r="I28" s="759"/>
    </row>
    <row r="29" spans="2:18" s="1212" customFormat="1" ht="15" hidden="1" customHeight="1">
      <c r="B29" s="1407"/>
      <c r="C29" s="760" t="s">
        <v>1089</v>
      </c>
      <c r="D29" s="1406"/>
      <c r="E29" s="1406"/>
      <c r="F29" s="1406"/>
      <c r="G29" s="1406"/>
      <c r="H29" s="1406"/>
      <c r="I29" s="1416"/>
      <c r="K29" s="1407"/>
      <c r="L29" s="760" t="s">
        <v>1090</v>
      </c>
      <c r="M29" s="1406"/>
      <c r="N29" s="1406"/>
      <c r="O29" s="1406"/>
      <c r="P29" s="1406"/>
      <c r="Q29" s="1406"/>
      <c r="R29" s="1416"/>
    </row>
    <row r="30" spans="2:18" s="1212" customFormat="1" ht="24.75" hidden="1" customHeight="1">
      <c r="B30" s="1418" t="s">
        <v>1091</v>
      </c>
      <c r="C30" s="586">
        <v>2020</v>
      </c>
      <c r="D30" s="1420" t="s">
        <v>1092</v>
      </c>
      <c r="E30" s="1420" t="s">
        <v>1093</v>
      </c>
      <c r="F30" s="1420" t="s">
        <v>1094</v>
      </c>
      <c r="G30" s="1420" t="s">
        <v>1095</v>
      </c>
      <c r="H30" s="1420" t="s">
        <v>1096</v>
      </c>
      <c r="I30" s="1423" t="s">
        <v>1097</v>
      </c>
      <c r="K30" s="1418"/>
      <c r="L30" s="586">
        <v>2020</v>
      </c>
      <c r="M30" s="1420" t="s">
        <v>1092</v>
      </c>
      <c r="N30" s="1420" t="s">
        <v>1093</v>
      </c>
      <c r="O30" s="1420" t="s">
        <v>1094</v>
      </c>
      <c r="P30" s="1420" t="s">
        <v>1095</v>
      </c>
      <c r="Q30" s="1420" t="s">
        <v>1096</v>
      </c>
      <c r="R30" s="1423" t="s">
        <v>1097</v>
      </c>
    </row>
    <row r="31" spans="2:18" s="1212" customFormat="1" ht="15" hidden="1" customHeight="1">
      <c r="B31" s="1424" t="s">
        <v>208</v>
      </c>
      <c r="C31" s="1446">
        <v>24383.550999999999</v>
      </c>
      <c r="D31" s="1426">
        <v>40711.962999999996</v>
      </c>
      <c r="E31" s="1426">
        <v>46937.764999999992</v>
      </c>
      <c r="F31" s="1426">
        <v>54617.858</v>
      </c>
      <c r="G31" s="1426">
        <v>49490.778000000006</v>
      </c>
      <c r="H31" s="1426">
        <v>57226.143000000004</v>
      </c>
      <c r="I31" s="1447">
        <f>100*(H31/G31-1)</f>
        <v>15.629911899950333</v>
      </c>
      <c r="K31" s="1424" t="s">
        <v>208</v>
      </c>
      <c r="L31" s="1448">
        <v>140554.00699999998</v>
      </c>
      <c r="M31" s="1426">
        <v>294756.538</v>
      </c>
      <c r="N31" s="1426">
        <v>364397.45199999999</v>
      </c>
      <c r="O31" s="1426">
        <v>408579.64800000004</v>
      </c>
      <c r="P31" s="1426">
        <v>442708.43200000003</v>
      </c>
      <c r="Q31" s="1426">
        <v>521620.54599999997</v>
      </c>
      <c r="R31" s="1447">
        <f>100*(Q31/P31-1)</f>
        <v>17.824850013247541</v>
      </c>
    </row>
    <row r="32" spans="2:18" s="1212" customFormat="1" ht="15" hidden="1" customHeight="1">
      <c r="B32" s="1429" t="s">
        <v>231</v>
      </c>
      <c r="C32" s="1428">
        <v>14427.194000000001</v>
      </c>
      <c r="D32" s="1430">
        <v>12127.869000000001</v>
      </c>
      <c r="E32" s="1430">
        <v>13949.972</v>
      </c>
      <c r="F32" s="1430">
        <v>13449.056</v>
      </c>
      <c r="G32" s="1430">
        <v>11821.76</v>
      </c>
      <c r="H32" s="1430">
        <v>10413.795999999998</v>
      </c>
      <c r="I32" s="1432">
        <f t="shared" ref="I32:I36" si="0">100*(H32/G32-1)</f>
        <v>-11.909935576428566</v>
      </c>
      <c r="K32" s="1429" t="s">
        <v>231</v>
      </c>
      <c r="L32" s="1428">
        <v>78990.31</v>
      </c>
      <c r="M32" s="1430">
        <v>78564.178000000014</v>
      </c>
      <c r="N32" s="1430">
        <v>100734.88700000002</v>
      </c>
      <c r="O32" s="1430">
        <v>95428.349000000017</v>
      </c>
      <c r="P32" s="1430">
        <v>96232.584000000003</v>
      </c>
      <c r="Q32" s="1430">
        <v>88987.113000000012</v>
      </c>
      <c r="R32" s="1432">
        <f t="shared" ref="R32:R36" si="1">100*(Q32/P32-1)</f>
        <v>-7.5291244387659662</v>
      </c>
    </row>
    <row r="33" spans="2:18" s="1212" customFormat="1" ht="15" hidden="1" customHeight="1">
      <c r="B33" s="1429" t="s">
        <v>193</v>
      </c>
      <c r="C33" s="1428">
        <v>8655.8490000000002</v>
      </c>
      <c r="D33" s="1430">
        <v>11865.945</v>
      </c>
      <c r="E33" s="1430">
        <v>9744.2549999999992</v>
      </c>
      <c r="F33" s="1430">
        <v>9748.8850000000002</v>
      </c>
      <c r="G33" s="1430">
        <v>10832.611999999997</v>
      </c>
      <c r="H33" s="1430">
        <v>9232.2309999999998</v>
      </c>
      <c r="I33" s="1432">
        <f t="shared" si="0"/>
        <v>-14.773731395530444</v>
      </c>
      <c r="K33" s="1429" t="s">
        <v>193</v>
      </c>
      <c r="L33" s="1428">
        <v>44363.483</v>
      </c>
      <c r="M33" s="1430">
        <v>74115.842999999993</v>
      </c>
      <c r="N33" s="1430">
        <v>63910.275999999998</v>
      </c>
      <c r="O33" s="1430">
        <v>62041.520000000004</v>
      </c>
      <c r="P33" s="1430">
        <v>79365.06</v>
      </c>
      <c r="Q33" s="1430">
        <v>70070.236999999994</v>
      </c>
      <c r="R33" s="1432">
        <f t="shared" si="1"/>
        <v>-11.711479837601091</v>
      </c>
    </row>
    <row r="34" spans="2:18" s="1212" customFormat="1" ht="15" hidden="1" customHeight="1">
      <c r="B34" s="1429" t="s">
        <v>1098</v>
      </c>
      <c r="C34" s="1428">
        <v>7523.799</v>
      </c>
      <c r="D34" s="1430">
        <v>7248.8240000000005</v>
      </c>
      <c r="E34" s="1430">
        <v>8971.1239999999998</v>
      </c>
      <c r="F34" s="1430">
        <v>8200.8289999999997</v>
      </c>
      <c r="G34" s="1430">
        <v>9201.1180000000004</v>
      </c>
      <c r="H34" s="1430">
        <v>8732.0130000000008</v>
      </c>
      <c r="I34" s="1432">
        <f t="shared" si="0"/>
        <v>-5.098347831209205</v>
      </c>
      <c r="K34" s="1429" t="s">
        <v>1098</v>
      </c>
      <c r="L34" s="1428">
        <v>50008.097000000009</v>
      </c>
      <c r="M34" s="1430">
        <v>48548.883000000002</v>
      </c>
      <c r="N34" s="1430">
        <v>78023.432000000001</v>
      </c>
      <c r="O34" s="1430">
        <v>62025.590000000004</v>
      </c>
      <c r="P34" s="1430">
        <v>62673.582999999999</v>
      </c>
      <c r="Q34" s="1430">
        <v>76176.506999999998</v>
      </c>
      <c r="R34" s="1432">
        <f t="shared" si="1"/>
        <v>21.544841308977027</v>
      </c>
    </row>
    <row r="35" spans="2:18" s="1212" customFormat="1" ht="15" hidden="1" customHeight="1">
      <c r="B35" s="1429" t="s">
        <v>210</v>
      </c>
      <c r="C35" s="1428">
        <v>2003.7179999999998</v>
      </c>
      <c r="D35" s="1430">
        <v>1203.652</v>
      </c>
      <c r="E35" s="1430">
        <v>1353.1089999999999</v>
      </c>
      <c r="F35" s="1430">
        <v>1136.2560000000001</v>
      </c>
      <c r="G35" s="1430">
        <v>928.81000000000006</v>
      </c>
      <c r="H35" s="1430">
        <v>1259.3530000000001</v>
      </c>
      <c r="I35" s="1432">
        <f t="shared" si="0"/>
        <v>35.587795135711289</v>
      </c>
      <c r="K35" s="1429" t="s">
        <v>210</v>
      </c>
      <c r="L35" s="1428">
        <v>8469.66</v>
      </c>
      <c r="M35" s="1430">
        <v>8259.9529999999995</v>
      </c>
      <c r="N35" s="1430">
        <v>10250.317999999999</v>
      </c>
      <c r="O35" s="1430">
        <v>8589.4619999999995</v>
      </c>
      <c r="P35" s="1430">
        <v>7630.5470000000005</v>
      </c>
      <c r="Q35" s="1430">
        <v>10149.097</v>
      </c>
      <c r="R35" s="1432">
        <f t="shared" si="1"/>
        <v>33.006152769912809</v>
      </c>
    </row>
    <row r="36" spans="2:18" s="1212" customFormat="1" ht="15" hidden="1" customHeight="1">
      <c r="B36" s="1429" t="s">
        <v>239</v>
      </c>
      <c r="C36" s="1428">
        <v>4292.8829999999944</v>
      </c>
      <c r="D36" s="1430">
        <v>4256.44200000001</v>
      </c>
      <c r="E36" s="1430">
        <v>4613.2629999999917</v>
      </c>
      <c r="F36" s="1430">
        <v>4898.2350000000151</v>
      </c>
      <c r="G36" s="1430">
        <v>5049.7829999999958</v>
      </c>
      <c r="H36" s="1430">
        <v>5485.4529999999941</v>
      </c>
      <c r="I36" s="1432">
        <f t="shared" si="0"/>
        <v>8.6274994390847848</v>
      </c>
      <c r="K36" s="1429" t="s">
        <v>239</v>
      </c>
      <c r="L36" s="1428">
        <v>22932.296000000031</v>
      </c>
      <c r="M36" s="1430">
        <v>23728.194000000018</v>
      </c>
      <c r="N36" s="1430">
        <v>29004.804000000004</v>
      </c>
      <c r="O36" s="1430">
        <v>25845.395000000019</v>
      </c>
      <c r="P36" s="1430">
        <v>27762.56399999978</v>
      </c>
      <c r="Q36" s="1430">
        <v>32962.512000000104</v>
      </c>
      <c r="R36" s="1432">
        <f t="shared" si="1"/>
        <v>18.730071185069086</v>
      </c>
    </row>
    <row r="37" spans="2:18" s="1212" customFormat="1" ht="15" hidden="1" customHeight="1">
      <c r="B37" s="1449" t="s">
        <v>3</v>
      </c>
      <c r="C37" s="1450">
        <f>SUM(C31:C36)</f>
        <v>61286.993999999999</v>
      </c>
      <c r="D37" s="1443">
        <f t="shared" ref="D37:G37" si="2">SUM(D31:D36)</f>
        <v>77414.695000000007</v>
      </c>
      <c r="E37" s="1443">
        <f t="shared" si="2"/>
        <v>85569.487999999983</v>
      </c>
      <c r="F37" s="1443">
        <f t="shared" si="2"/>
        <v>92051.119000000006</v>
      </c>
      <c r="G37" s="1443">
        <f t="shared" si="2"/>
        <v>87324.861000000004</v>
      </c>
      <c r="H37" s="1443">
        <v>92348.989000000001</v>
      </c>
      <c r="I37" s="577">
        <f>100*(H37/G37-1)</f>
        <v>5.7533764640060436</v>
      </c>
      <c r="K37" s="1449" t="s">
        <v>3</v>
      </c>
      <c r="L37" s="1450">
        <f>SUM(L31:L36)</f>
        <v>345317.853</v>
      </c>
      <c r="M37" s="1443">
        <f>SUM(M31:M36)</f>
        <v>527973.58900000004</v>
      </c>
      <c r="N37" s="1443">
        <f t="shared" ref="N37:Q37" si="3">SUM(N31:N36)</f>
        <v>646321.16899999999</v>
      </c>
      <c r="O37" s="1443">
        <f t="shared" si="3"/>
        <v>662509.96400000015</v>
      </c>
      <c r="P37" s="1443">
        <f t="shared" si="3"/>
        <v>716372.7699999999</v>
      </c>
      <c r="Q37" s="1443">
        <f t="shared" si="3"/>
        <v>799966.01199999999</v>
      </c>
      <c r="R37" s="1451">
        <f>100*(Q37/P37-1)</f>
        <v>11.668958606564583</v>
      </c>
    </row>
    <row r="38" spans="2:18" s="1212" customFormat="1" ht="11.25" hidden="1" customHeight="1">
      <c r="B38" s="1452" t="s">
        <v>1099</v>
      </c>
    </row>
    <row r="39" spans="2:18" s="1212" customFormat="1" ht="11.25" hidden="1" customHeight="1">
      <c r="B39" s="1452" t="s">
        <v>1085</v>
      </c>
    </row>
    <row r="40" spans="2:18" s="1212" customFormat="1" ht="11.25" hidden="1" customHeight="1">
      <c r="B40" s="1452" t="s">
        <v>1100</v>
      </c>
      <c r="D40" s="1453"/>
      <c r="E40" s="1454"/>
      <c r="F40" s="1454"/>
      <c r="G40" s="1454"/>
      <c r="H40" s="1455"/>
    </row>
    <row r="41" spans="2:18" s="1212" customFormat="1" ht="15" hidden="1" customHeight="1">
      <c r="B41" s="698"/>
      <c r="C41" s="698"/>
      <c r="D41" s="698"/>
      <c r="E41" s="698"/>
      <c r="F41" s="698"/>
      <c r="G41" s="698"/>
      <c r="H41" s="698"/>
      <c r="I41" s="698"/>
    </row>
    <row r="42" spans="2:18" s="1212" customFormat="1" ht="15" hidden="1" customHeight="1">
      <c r="B42" s="1407"/>
      <c r="C42" s="760" t="s">
        <v>1101</v>
      </c>
      <c r="D42" s="1406"/>
      <c r="E42" s="1406"/>
      <c r="F42" s="1406"/>
      <c r="G42" s="1406"/>
      <c r="H42" s="1406"/>
      <c r="I42" s="1416"/>
      <c r="K42" s="1407"/>
      <c r="L42" s="760" t="s">
        <v>1102</v>
      </c>
      <c r="M42" s="1406"/>
      <c r="N42" s="1406"/>
      <c r="O42" s="1406"/>
      <c r="P42" s="1406"/>
      <c r="Q42" s="1406"/>
      <c r="R42" s="1416"/>
    </row>
    <row r="43" spans="2:18" s="1212" customFormat="1" ht="19.5" hidden="1" customHeight="1">
      <c r="B43" s="1418"/>
      <c r="C43" s="586">
        <v>2020</v>
      </c>
      <c r="D43" s="1420" t="s">
        <v>1092</v>
      </c>
      <c r="E43" s="1420" t="s">
        <v>1093</v>
      </c>
      <c r="F43" s="1420" t="s">
        <v>1094</v>
      </c>
      <c r="G43" s="1420" t="s">
        <v>1095</v>
      </c>
      <c r="H43" s="1420" t="s">
        <v>1096</v>
      </c>
      <c r="I43" s="1423" t="s">
        <v>1097</v>
      </c>
      <c r="K43" s="1418"/>
      <c r="L43" s="586">
        <v>2020</v>
      </c>
      <c r="M43" s="1420" t="s">
        <v>1092</v>
      </c>
      <c r="N43" s="1420" t="s">
        <v>1093</v>
      </c>
      <c r="O43" s="1420" t="s">
        <v>1094</v>
      </c>
      <c r="P43" s="1420" t="s">
        <v>1095</v>
      </c>
      <c r="Q43" s="1420" t="s">
        <v>1096</v>
      </c>
      <c r="R43" s="1423" t="s">
        <v>1097</v>
      </c>
    </row>
    <row r="44" spans="2:18" s="1212" customFormat="1" ht="15" hidden="1" customHeight="1">
      <c r="B44" s="1424" t="s">
        <v>195</v>
      </c>
      <c r="C44" s="1446">
        <v>210.48699999999999</v>
      </c>
      <c r="D44" s="1426">
        <v>10601.882999999998</v>
      </c>
      <c r="E44" s="1426">
        <v>10317.479000000001</v>
      </c>
      <c r="F44" s="1426">
        <v>13486.118</v>
      </c>
      <c r="G44" s="1426">
        <v>10450.017</v>
      </c>
      <c r="H44" s="1426">
        <v>15283.766</v>
      </c>
      <c r="I44" s="1447">
        <f>100*(H44/G44-1)</f>
        <v>46.255896043039925</v>
      </c>
      <c r="K44" s="1424" t="s">
        <v>195</v>
      </c>
      <c r="L44" s="1448">
        <v>1586.646</v>
      </c>
      <c r="M44" s="1426">
        <v>77209.396999999997</v>
      </c>
      <c r="N44" s="1426">
        <v>78676.126999999993</v>
      </c>
      <c r="O44" s="1426">
        <v>98950.959000000017</v>
      </c>
      <c r="P44" s="1426">
        <v>94579.495999999999</v>
      </c>
      <c r="Q44" s="1426">
        <v>137450.49200000003</v>
      </c>
      <c r="R44" s="1447">
        <f>100*(Q44/P44-1)</f>
        <v>45.328002170787649</v>
      </c>
    </row>
    <row r="45" spans="2:18" s="1212" customFormat="1" ht="15" hidden="1" customHeight="1">
      <c r="B45" s="1429" t="s">
        <v>209</v>
      </c>
      <c r="C45" s="1430">
        <v>725.13499999999999</v>
      </c>
      <c r="D45" s="1430">
        <v>5592.2379999999994</v>
      </c>
      <c r="E45" s="1430">
        <v>8168.0950000000021</v>
      </c>
      <c r="F45" s="1430">
        <v>8195.6579999999994</v>
      </c>
      <c r="G45" s="1430">
        <v>8451.4789999999994</v>
      </c>
      <c r="H45" s="1430">
        <v>9091.7920000000013</v>
      </c>
      <c r="I45" s="1432">
        <f t="shared" ref="I45:I49" si="4">100*(H45/G45-1)</f>
        <v>7.5763425549540075</v>
      </c>
      <c r="K45" s="1429" t="s">
        <v>209</v>
      </c>
      <c r="L45" s="1428">
        <v>7805.8179999999993</v>
      </c>
      <c r="M45" s="1430">
        <v>49645.832000000009</v>
      </c>
      <c r="N45" s="1430">
        <v>73848.608999999997</v>
      </c>
      <c r="O45" s="1430">
        <v>68134.130999999994</v>
      </c>
      <c r="P45" s="1430">
        <v>82352.346000000005</v>
      </c>
      <c r="Q45" s="1430">
        <v>90371.313000000009</v>
      </c>
      <c r="R45" s="1432">
        <f t="shared" ref="R45:R49" si="5">100*(Q45/P45-1)</f>
        <v>9.7373874449186992</v>
      </c>
    </row>
    <row r="46" spans="2:18" s="1212" customFormat="1" ht="15" hidden="1" customHeight="1">
      <c r="B46" s="1429" t="s">
        <v>196</v>
      </c>
      <c r="C46" s="1430">
        <v>2591.8789999999999</v>
      </c>
      <c r="D46" s="1430">
        <v>4737.57</v>
      </c>
      <c r="E46" s="1430">
        <v>5349.2370000000001</v>
      </c>
      <c r="F46" s="1430">
        <v>5987.4070000000011</v>
      </c>
      <c r="G46" s="1430">
        <v>5423.5730000000003</v>
      </c>
      <c r="H46" s="1430">
        <v>5890.0239999999994</v>
      </c>
      <c r="I46" s="1432">
        <f t="shared" si="4"/>
        <v>8.6004373869402961</v>
      </c>
      <c r="K46" s="1429" t="s">
        <v>196</v>
      </c>
      <c r="L46" s="1428">
        <v>9759.7919999999995</v>
      </c>
      <c r="M46" s="1430">
        <v>27095.317999999999</v>
      </c>
      <c r="N46" s="1430">
        <v>35389.402999999998</v>
      </c>
      <c r="O46" s="1430">
        <v>40797.489000000001</v>
      </c>
      <c r="P46" s="1430">
        <v>39059.696000000004</v>
      </c>
      <c r="Q46" s="1430">
        <v>50396.710999999996</v>
      </c>
      <c r="R46" s="1432">
        <f t="shared" si="5"/>
        <v>29.024841872809226</v>
      </c>
    </row>
    <row r="47" spans="2:18" s="1212" customFormat="1" ht="15" hidden="1" customHeight="1">
      <c r="B47" s="1429" t="s">
        <v>210</v>
      </c>
      <c r="C47" s="1430">
        <v>71.727000000000004</v>
      </c>
      <c r="D47" s="1430">
        <v>2678.5120000000002</v>
      </c>
      <c r="E47" s="1430">
        <v>3004.6109999999999</v>
      </c>
      <c r="F47" s="1430">
        <v>3965.5419999999999</v>
      </c>
      <c r="G47" s="1430">
        <v>4196.1059999999998</v>
      </c>
      <c r="H47" s="1430">
        <v>4723.3539999999994</v>
      </c>
      <c r="I47" s="1432">
        <f t="shared" si="4"/>
        <v>12.565173520402006</v>
      </c>
      <c r="K47" s="1429" t="s">
        <v>210</v>
      </c>
      <c r="L47" s="1428">
        <v>263.51399999999995</v>
      </c>
      <c r="M47" s="1430">
        <v>18534.018</v>
      </c>
      <c r="N47" s="1430">
        <v>21327.527000000002</v>
      </c>
      <c r="O47" s="1430">
        <v>28070.093999999997</v>
      </c>
      <c r="P47" s="1430">
        <v>35312.680999999997</v>
      </c>
      <c r="Q47" s="1430">
        <v>37956.891000000003</v>
      </c>
      <c r="R47" s="1432">
        <f t="shared" si="5"/>
        <v>7.4879899376657511</v>
      </c>
    </row>
    <row r="48" spans="2:18" s="1212" customFormat="1" ht="15" hidden="1" customHeight="1">
      <c r="B48" s="1429" t="s">
        <v>193</v>
      </c>
      <c r="C48" s="1430">
        <v>115.97999999999999</v>
      </c>
      <c r="D48" s="1430">
        <v>262.19299999999998</v>
      </c>
      <c r="E48" s="1430">
        <v>232.82199999999997</v>
      </c>
      <c r="F48" s="1430">
        <v>267.41000000000003</v>
      </c>
      <c r="G48" s="1430">
        <v>553.05599999999993</v>
      </c>
      <c r="H48" s="1430">
        <v>347.54899999999998</v>
      </c>
      <c r="I48" s="1432">
        <f t="shared" si="4"/>
        <v>-37.158443267951156</v>
      </c>
      <c r="K48" s="1429" t="s">
        <v>193</v>
      </c>
      <c r="L48" s="1428">
        <v>781.24099999999987</v>
      </c>
      <c r="M48" s="1430">
        <v>2003.38</v>
      </c>
      <c r="N48" s="1430">
        <v>1989.7850000000001</v>
      </c>
      <c r="O48" s="1430">
        <v>2292.0209999999997</v>
      </c>
      <c r="P48" s="1430">
        <v>4007.1100000000006</v>
      </c>
      <c r="Q48" s="1430">
        <v>3089.6559999999999</v>
      </c>
      <c r="R48" s="1432">
        <f t="shared" si="5"/>
        <v>-22.895652976833691</v>
      </c>
    </row>
    <row r="49" spans="2:18" s="1212" customFormat="1" ht="15" hidden="1" customHeight="1">
      <c r="B49" s="1429" t="s">
        <v>239</v>
      </c>
      <c r="C49" s="1430">
        <v>1805.5070000000005</v>
      </c>
      <c r="D49" s="1430">
        <v>2592.1889999999985</v>
      </c>
      <c r="E49" s="1430">
        <v>2759.6709999999948</v>
      </c>
      <c r="F49" s="1430">
        <v>2720.3689999999951</v>
      </c>
      <c r="G49" s="1430">
        <v>2297.8139999999985</v>
      </c>
      <c r="H49" s="1430">
        <v>2513.6229999999996</v>
      </c>
      <c r="I49" s="1432">
        <f t="shared" si="4"/>
        <v>9.3919264135391867</v>
      </c>
      <c r="K49" s="1429" t="s">
        <v>239</v>
      </c>
      <c r="L49" s="1428">
        <v>12402.083999999995</v>
      </c>
      <c r="M49" s="1430">
        <v>19846.299999999988</v>
      </c>
      <c r="N49" s="1430">
        <v>24674.214000000036</v>
      </c>
      <c r="O49" s="1430">
        <v>24108.282000000007</v>
      </c>
      <c r="P49" s="1430">
        <v>21367.131000000052</v>
      </c>
      <c r="Q49" s="1430">
        <v>24946.760999999999</v>
      </c>
      <c r="R49" s="1432">
        <f t="shared" si="5"/>
        <v>16.752974463440772</v>
      </c>
    </row>
    <row r="50" spans="2:18" s="1212" customFormat="1" ht="15" hidden="1" customHeight="1">
      <c r="B50" s="1449" t="s">
        <v>3</v>
      </c>
      <c r="C50" s="1443">
        <f>SUM(C44:C49)</f>
        <v>5520.7150000000001</v>
      </c>
      <c r="D50" s="1443">
        <f t="shared" ref="D50:G50" si="6">SUM(D44:D49)</f>
        <v>26464.584999999995</v>
      </c>
      <c r="E50" s="1443">
        <f t="shared" si="6"/>
        <v>29831.915000000001</v>
      </c>
      <c r="F50" s="1443">
        <f t="shared" si="6"/>
        <v>34622.503999999994</v>
      </c>
      <c r="G50" s="1443">
        <f t="shared" si="6"/>
        <v>31372.044999999998</v>
      </c>
      <c r="H50" s="1443">
        <v>37850.108</v>
      </c>
      <c r="I50" s="1456">
        <f>100*(H50/G50-1)</f>
        <v>20.649157554121842</v>
      </c>
      <c r="K50" s="1449" t="s">
        <v>3</v>
      </c>
      <c r="L50" s="1450">
        <f>SUM(L44:L49)</f>
        <v>32599.094999999994</v>
      </c>
      <c r="M50" s="1443">
        <f t="shared" ref="M50:Q50" si="7">SUM(M44:M49)</f>
        <v>194334.24500000002</v>
      </c>
      <c r="N50" s="1443">
        <f t="shared" si="7"/>
        <v>235905.66500000001</v>
      </c>
      <c r="O50" s="1443">
        <f t="shared" si="7"/>
        <v>262352.97600000002</v>
      </c>
      <c r="P50" s="1443">
        <f t="shared" si="7"/>
        <v>276678.46000000002</v>
      </c>
      <c r="Q50" s="1443">
        <f t="shared" si="7"/>
        <v>344211.82400000008</v>
      </c>
      <c r="R50" s="577">
        <f>100*(Q50/P50-1)</f>
        <v>24.408609184827789</v>
      </c>
    </row>
    <row r="51" spans="2:18" s="1212" customFormat="1" ht="12" hidden="1" customHeight="1">
      <c r="B51" s="1452" t="s">
        <v>1099</v>
      </c>
      <c r="I51" s="1457"/>
    </row>
    <row r="52" spans="2:18" s="1212" customFormat="1" ht="12" hidden="1" customHeight="1">
      <c r="B52" s="1452" t="s">
        <v>1085</v>
      </c>
    </row>
    <row r="53" spans="2:18" s="1212" customFormat="1" ht="12" hidden="1" customHeight="1">
      <c r="B53" s="1455" t="s">
        <v>1103</v>
      </c>
      <c r="C53" s="1455"/>
      <c r="D53" s="1455"/>
      <c r="E53" s="1455"/>
      <c r="F53" s="1455"/>
      <c r="G53" s="1455"/>
      <c r="H53" s="1455"/>
    </row>
    <row r="54" spans="2:18" s="1212" customFormat="1" ht="15" customHeight="1"/>
    <row r="55" spans="2:18" s="1212" customFormat="1" ht="14.25" customHeight="1">
      <c r="B55" s="1458" t="s">
        <v>1104</v>
      </c>
      <c r="C55" s="1459"/>
      <c r="D55" s="1459"/>
      <c r="E55" s="1459"/>
      <c r="F55" s="1459"/>
      <c r="G55" s="1459"/>
      <c r="H55" s="1459"/>
      <c r="I55" s="1459"/>
      <c r="K55" s="1458" t="s">
        <v>1105</v>
      </c>
      <c r="L55" s="1459"/>
      <c r="M55" s="1459"/>
      <c r="N55" s="1459"/>
      <c r="O55" s="1459"/>
      <c r="P55" s="1459"/>
      <c r="Q55" s="1459"/>
      <c r="R55" s="1459"/>
    </row>
    <row r="56" spans="2:18" s="1212" customFormat="1" ht="15"/>
    <row r="57" spans="2:18" s="1212" customFormat="1" ht="22.5">
      <c r="B57" s="1460"/>
      <c r="C57" s="1461">
        <v>2020</v>
      </c>
      <c r="D57" s="1461">
        <v>2021</v>
      </c>
      <c r="E57" s="1461">
        <v>2022</v>
      </c>
      <c r="F57" s="1461">
        <v>2023</v>
      </c>
      <c r="G57" s="1462">
        <v>2024</v>
      </c>
      <c r="H57" s="1463">
        <v>2025</v>
      </c>
      <c r="I57" s="1464" t="s">
        <v>1106</v>
      </c>
      <c r="K57" s="1460"/>
      <c r="L57" s="1461">
        <v>2020</v>
      </c>
      <c r="M57" s="1461">
        <v>2021</v>
      </c>
      <c r="N57" s="1461">
        <v>2022</v>
      </c>
      <c r="O57" s="1461">
        <v>2023</v>
      </c>
      <c r="P57" s="1462">
        <v>2024</v>
      </c>
      <c r="Q57" s="1463">
        <v>2025</v>
      </c>
      <c r="R57" s="1464" t="s">
        <v>1106</v>
      </c>
    </row>
    <row r="58" spans="2:18" s="1212" customFormat="1" ht="15">
      <c r="B58" s="1465" t="s">
        <v>1107</v>
      </c>
      <c r="C58" s="1466"/>
      <c r="D58" s="1466"/>
      <c r="E58" s="1466"/>
      <c r="F58" s="1466"/>
      <c r="G58" s="1467"/>
      <c r="H58" s="1467"/>
      <c r="I58" s="1468"/>
      <c r="K58" s="1465" t="s">
        <v>1107</v>
      </c>
      <c r="L58" s="1466"/>
      <c r="M58" s="1466"/>
      <c r="N58" s="1466"/>
      <c r="O58" s="1466"/>
      <c r="P58" s="1467"/>
      <c r="Q58" s="1467"/>
      <c r="R58" s="1468"/>
    </row>
    <row r="59" spans="2:18" s="1212" customFormat="1" ht="15">
      <c r="B59" s="1293" t="s">
        <v>54</v>
      </c>
      <c r="C59" s="1469">
        <v>61.286994</v>
      </c>
      <c r="D59" s="1470">
        <v>77.414695000000009</v>
      </c>
      <c r="E59" s="1470">
        <v>85.569487999999978</v>
      </c>
      <c r="F59" s="1470">
        <v>92.051119</v>
      </c>
      <c r="G59" s="575">
        <v>87.324860999999999</v>
      </c>
      <c r="H59" s="1471">
        <v>92.348989000000003</v>
      </c>
      <c r="I59" s="1472">
        <v>5.7533764640060658</v>
      </c>
      <c r="K59" s="1293" t="s">
        <v>54</v>
      </c>
      <c r="L59" s="1469">
        <v>5.520715</v>
      </c>
      <c r="M59" s="1469">
        <v>26.464584999999996</v>
      </c>
      <c r="N59" s="1469">
        <v>29.831915000000002</v>
      </c>
      <c r="O59" s="1469">
        <v>34.622503999999992</v>
      </c>
      <c r="P59" s="1469">
        <v>31.372045</v>
      </c>
      <c r="Q59" s="1471">
        <v>37.850107999999999</v>
      </c>
      <c r="R59" s="1472">
        <v>20.649157554121821</v>
      </c>
    </row>
    <row r="60" spans="2:18" s="1212" customFormat="1" ht="15">
      <c r="B60" s="1473" t="s">
        <v>208</v>
      </c>
      <c r="C60" s="1474">
        <v>24.383551000000001</v>
      </c>
      <c r="D60" s="1474">
        <v>40.711962999999997</v>
      </c>
      <c r="E60" s="1474">
        <v>46.937764999999992</v>
      </c>
      <c r="F60" s="1474">
        <v>54.617857999999998</v>
      </c>
      <c r="G60" s="1474">
        <v>49.490778000000006</v>
      </c>
      <c r="H60" s="1475">
        <v>57.226143</v>
      </c>
      <c r="I60" s="1476">
        <v>15.629911899950311</v>
      </c>
      <c r="K60" s="1473" t="s">
        <v>195</v>
      </c>
      <c r="L60" s="1474">
        <v>0.21048700000000001</v>
      </c>
      <c r="M60" s="1474">
        <v>10.601882999999997</v>
      </c>
      <c r="N60" s="1474">
        <v>10.317479000000001</v>
      </c>
      <c r="O60" s="1474">
        <v>13.486118000000001</v>
      </c>
      <c r="P60" s="1474">
        <v>10.450016999999999</v>
      </c>
      <c r="Q60" s="1475">
        <v>15.283766</v>
      </c>
      <c r="R60" s="1476">
        <v>46.255896043039947</v>
      </c>
    </row>
    <row r="61" spans="2:18" s="1212" customFormat="1" ht="15">
      <c r="B61" s="1473" t="s">
        <v>231</v>
      </c>
      <c r="C61" s="1474">
        <v>14.427194000000002</v>
      </c>
      <c r="D61" s="1474">
        <v>12.127869</v>
      </c>
      <c r="E61" s="1474">
        <v>13.949971999999999</v>
      </c>
      <c r="F61" s="1474">
        <v>13.449056000000001</v>
      </c>
      <c r="G61" s="1474">
        <v>11.821759999999999</v>
      </c>
      <c r="H61" s="1475">
        <v>10.413795999999998</v>
      </c>
      <c r="I61" s="1476">
        <v>-11.909935576428566</v>
      </c>
      <c r="K61" s="1473" t="s">
        <v>209</v>
      </c>
      <c r="L61" s="1474">
        <v>0.72513499999999997</v>
      </c>
      <c r="M61" s="1474">
        <v>5.5922379999999992</v>
      </c>
      <c r="N61" s="1474">
        <v>8.1680950000000028</v>
      </c>
      <c r="O61" s="1474">
        <v>8.1956579999999999</v>
      </c>
      <c r="P61" s="1474">
        <v>8.4514789999999991</v>
      </c>
      <c r="Q61" s="1475">
        <v>9.0917920000000017</v>
      </c>
      <c r="R61" s="1476">
        <v>7.5763425549540298</v>
      </c>
    </row>
    <row r="62" spans="2:18" s="1212" customFormat="1" ht="15">
      <c r="B62" s="1473" t="s">
        <v>193</v>
      </c>
      <c r="C62" s="1474">
        <v>8.6558489999999999</v>
      </c>
      <c r="D62" s="1474">
        <v>11.865945</v>
      </c>
      <c r="E62" s="1474">
        <v>9.744254999999999</v>
      </c>
      <c r="F62" s="1474">
        <v>9.7488849999999996</v>
      </c>
      <c r="G62" s="1474">
        <v>10.832611999999997</v>
      </c>
      <c r="H62" s="1475">
        <v>9.2322310000000005</v>
      </c>
      <c r="I62" s="1476">
        <v>-14.773731395530431</v>
      </c>
      <c r="K62" s="1473" t="s">
        <v>196</v>
      </c>
      <c r="L62" s="1474">
        <v>2.591879</v>
      </c>
      <c r="M62" s="1474">
        <v>4.7375699999999998</v>
      </c>
      <c r="N62" s="1474">
        <v>5.3492370000000005</v>
      </c>
      <c r="O62" s="1474">
        <v>5.987407000000001</v>
      </c>
      <c r="P62" s="1474">
        <v>5.4235730000000002</v>
      </c>
      <c r="Q62" s="1475">
        <v>5.8900239999999995</v>
      </c>
      <c r="R62" s="1476">
        <v>8.6004373869402961</v>
      </c>
    </row>
    <row r="63" spans="2:18" s="1212" customFormat="1" ht="15">
      <c r="B63" s="1473" t="s">
        <v>1098</v>
      </c>
      <c r="C63" s="1474">
        <v>7.5237990000000003</v>
      </c>
      <c r="D63" s="1474">
        <v>7.2488240000000008</v>
      </c>
      <c r="E63" s="1474">
        <v>8.9711239999999997</v>
      </c>
      <c r="F63" s="1474">
        <v>8.2008290000000006</v>
      </c>
      <c r="G63" s="1474">
        <v>9.201118000000001</v>
      </c>
      <c r="H63" s="1475">
        <v>8.7320130000000002</v>
      </c>
      <c r="I63" s="1476">
        <v>-5.0983478312092156</v>
      </c>
      <c r="K63" s="1473" t="s">
        <v>193</v>
      </c>
      <c r="L63" s="1474">
        <v>0.11597999999999999</v>
      </c>
      <c r="M63" s="1474">
        <v>0.26219300000000001</v>
      </c>
      <c r="N63" s="1474">
        <v>0.23282199999999997</v>
      </c>
      <c r="O63" s="1474">
        <v>0.26741000000000004</v>
      </c>
      <c r="P63" s="1474">
        <v>0.55305599999999988</v>
      </c>
      <c r="Q63" s="1475">
        <v>0.347549</v>
      </c>
      <c r="R63" s="1476">
        <v>-37.158443267951156</v>
      </c>
    </row>
    <row r="64" spans="2:18" s="1212" customFormat="1" ht="15">
      <c r="B64" s="1473" t="s">
        <v>210</v>
      </c>
      <c r="C64" s="1474">
        <v>2.0037179999999997</v>
      </c>
      <c r="D64" s="1474">
        <v>1.2036519999999999</v>
      </c>
      <c r="E64" s="1474">
        <v>1.3531089999999999</v>
      </c>
      <c r="F64" s="1474">
        <v>1.1362560000000002</v>
      </c>
      <c r="G64" s="1474">
        <v>0.92881000000000002</v>
      </c>
      <c r="H64" s="1475">
        <v>1.2593530000000002</v>
      </c>
      <c r="I64" s="1476">
        <v>35.58779513571131</v>
      </c>
      <c r="K64" s="1473" t="s">
        <v>1108</v>
      </c>
      <c r="L64" s="1474">
        <v>0.16242899999999999</v>
      </c>
      <c r="M64" s="1474">
        <v>0.17338800000000001</v>
      </c>
      <c r="N64" s="1474">
        <v>0.17121700000000004</v>
      </c>
      <c r="O64" s="1474">
        <v>0.14029199999999997</v>
      </c>
      <c r="P64" s="1474">
        <v>0.13636300000000001</v>
      </c>
      <c r="Q64" s="1475">
        <v>0.12620500000000001</v>
      </c>
      <c r="R64" s="1476">
        <v>-7.449234763095558</v>
      </c>
    </row>
    <row r="65" spans="2:18" s="1212" customFormat="1" ht="15">
      <c r="B65" s="1473" t="s">
        <v>239</v>
      </c>
      <c r="C65" s="1474">
        <v>4.2928829999999945</v>
      </c>
      <c r="D65" s="1474">
        <v>4.2564420000000096</v>
      </c>
      <c r="E65" s="1474">
        <v>4.6132629999999919</v>
      </c>
      <c r="F65" s="1474">
        <v>4.8982350000000148</v>
      </c>
      <c r="G65" s="1474">
        <v>5.0497829999999961</v>
      </c>
      <c r="H65" s="1475">
        <v>5.4854529999999944</v>
      </c>
      <c r="I65" s="1476">
        <v>8.6274994390847848</v>
      </c>
      <c r="K65" s="1473" t="s">
        <v>239</v>
      </c>
      <c r="L65" s="1474">
        <v>1.7148050000000001</v>
      </c>
      <c r="M65" s="1474">
        <v>5.0973130000000033</v>
      </c>
      <c r="N65" s="1474">
        <v>5.5930650000000028</v>
      </c>
      <c r="O65" s="1474">
        <v>6.5456189999999914</v>
      </c>
      <c r="P65" s="1474">
        <v>6.3575569999999999</v>
      </c>
      <c r="Q65" s="1475">
        <v>7.1107719999999972</v>
      </c>
      <c r="R65" s="1476">
        <v>11.847554021143614</v>
      </c>
    </row>
    <row r="66" spans="2:18" s="1212" customFormat="1" ht="15">
      <c r="B66" s="1477" t="s">
        <v>7</v>
      </c>
      <c r="C66" s="1478"/>
      <c r="D66" s="1479"/>
      <c r="E66" s="1479"/>
      <c r="F66" s="1479"/>
      <c r="G66" s="1480"/>
      <c r="H66" s="1480"/>
      <c r="I66" s="1481"/>
      <c r="K66" s="1477" t="s">
        <v>7</v>
      </c>
      <c r="L66" s="1478"/>
      <c r="M66" s="1478"/>
      <c r="N66" s="1478"/>
      <c r="O66" s="1478"/>
      <c r="P66" s="1478"/>
      <c r="Q66" s="1478"/>
      <c r="R66" s="1481"/>
    </row>
    <row r="67" spans="2:18" s="1212" customFormat="1" ht="15">
      <c r="B67" s="1293" t="s">
        <v>54</v>
      </c>
      <c r="C67" s="1469">
        <v>345.31785300000001</v>
      </c>
      <c r="D67" s="1469">
        <v>527.97358900000006</v>
      </c>
      <c r="E67" s="1469">
        <v>646.32116899999994</v>
      </c>
      <c r="F67" s="1469">
        <v>662.5099640000002</v>
      </c>
      <c r="G67" s="1469">
        <v>716.37276999999995</v>
      </c>
      <c r="H67" s="1471">
        <v>799.96601199999998</v>
      </c>
      <c r="I67" s="1472">
        <v>11.668958606564583</v>
      </c>
      <c r="K67" s="1293" t="s">
        <v>54</v>
      </c>
      <c r="L67" s="1469">
        <v>32.599094999999991</v>
      </c>
      <c r="M67" s="1469">
        <v>194.33424500000004</v>
      </c>
      <c r="N67" s="1469">
        <v>235.905665</v>
      </c>
      <c r="O67" s="1469">
        <v>262.35297600000001</v>
      </c>
      <c r="P67" s="1469">
        <v>276.67846000000003</v>
      </c>
      <c r="Q67" s="1471">
        <v>344.21182400000009</v>
      </c>
      <c r="R67" s="1472">
        <v>24.408609184827789</v>
      </c>
    </row>
    <row r="68" spans="2:18" s="1212" customFormat="1" ht="15">
      <c r="B68" s="1473" t="s">
        <v>208</v>
      </c>
      <c r="C68" s="1474">
        <v>140.55400699999998</v>
      </c>
      <c r="D68" s="1474">
        <v>294.75653799999998</v>
      </c>
      <c r="E68" s="1474">
        <v>364.39745199999999</v>
      </c>
      <c r="F68" s="1474">
        <v>408.57964800000002</v>
      </c>
      <c r="G68" s="1474">
        <v>442.70843200000002</v>
      </c>
      <c r="H68" s="1475">
        <v>521.62054599999999</v>
      </c>
      <c r="I68" s="1476">
        <v>17.824850013247541</v>
      </c>
      <c r="K68" s="1473" t="s">
        <v>195</v>
      </c>
      <c r="L68" s="1474">
        <v>1.586646</v>
      </c>
      <c r="M68" s="1474">
        <v>77.209396999999996</v>
      </c>
      <c r="N68" s="1474">
        <v>78.676126999999994</v>
      </c>
      <c r="O68" s="1474">
        <v>98.950959000000012</v>
      </c>
      <c r="P68" s="1474">
        <v>94.579496000000006</v>
      </c>
      <c r="Q68" s="1475">
        <v>137.45049200000003</v>
      </c>
      <c r="R68" s="1476">
        <v>45.328002170787649</v>
      </c>
    </row>
    <row r="69" spans="2:18" s="1212" customFormat="1" ht="15">
      <c r="B69" s="1473" t="s">
        <v>231</v>
      </c>
      <c r="C69" s="1474">
        <v>78.990309999999994</v>
      </c>
      <c r="D69" s="1474">
        <v>78.564178000000013</v>
      </c>
      <c r="E69" s="1474">
        <v>100.73488700000001</v>
      </c>
      <c r="F69" s="1474">
        <v>95.428349000000011</v>
      </c>
      <c r="G69" s="1474">
        <v>96.232584000000003</v>
      </c>
      <c r="H69" s="1475">
        <v>88.987113000000008</v>
      </c>
      <c r="I69" s="1476">
        <v>-7.5291244387659777</v>
      </c>
      <c r="K69" s="1473" t="s">
        <v>209</v>
      </c>
      <c r="L69" s="1474">
        <v>7.8058179999999995</v>
      </c>
      <c r="M69" s="1474">
        <v>49.645832000000013</v>
      </c>
      <c r="N69" s="1474">
        <v>73.848608999999996</v>
      </c>
      <c r="O69" s="1474">
        <v>68.134130999999996</v>
      </c>
      <c r="P69" s="1474">
        <v>82.352346000000011</v>
      </c>
      <c r="Q69" s="1475">
        <v>90.371313000000015</v>
      </c>
      <c r="R69" s="1476">
        <v>9.7373874449186992</v>
      </c>
    </row>
    <row r="70" spans="2:18" s="1212" customFormat="1" ht="15">
      <c r="B70" s="1473" t="s">
        <v>193</v>
      </c>
      <c r="C70" s="1474">
        <v>44.363483000000002</v>
      </c>
      <c r="D70" s="1474">
        <v>74.115842999999998</v>
      </c>
      <c r="E70" s="1474">
        <v>63.910275999999996</v>
      </c>
      <c r="F70" s="1474">
        <v>62.041520000000006</v>
      </c>
      <c r="G70" s="1474">
        <v>79.36506</v>
      </c>
      <c r="H70" s="1475">
        <v>70.070236999999992</v>
      </c>
      <c r="I70" s="1476">
        <v>-11.711479837601091</v>
      </c>
      <c r="K70" s="1473" t="s">
        <v>196</v>
      </c>
      <c r="L70" s="1474">
        <v>9.7597919999999991</v>
      </c>
      <c r="M70" s="1474">
        <v>27.095317999999999</v>
      </c>
      <c r="N70" s="1474">
        <v>35.389403000000001</v>
      </c>
      <c r="O70" s="1474">
        <v>40.797488999999999</v>
      </c>
      <c r="P70" s="1474">
        <v>39.059696000000002</v>
      </c>
      <c r="Q70" s="1475">
        <v>50.396710999999996</v>
      </c>
      <c r="R70" s="1476">
        <v>29.024841872809226</v>
      </c>
    </row>
    <row r="71" spans="2:18" s="1212" customFormat="1" ht="15">
      <c r="B71" s="1473" t="s">
        <v>1098</v>
      </c>
      <c r="C71" s="1474">
        <v>50.008097000000006</v>
      </c>
      <c r="D71" s="1474">
        <v>48.548883000000004</v>
      </c>
      <c r="E71" s="1474">
        <v>78.023432</v>
      </c>
      <c r="F71" s="1474">
        <v>62.025590000000001</v>
      </c>
      <c r="G71" s="1474">
        <v>62.673583000000001</v>
      </c>
      <c r="H71" s="1475">
        <v>76.176507000000001</v>
      </c>
      <c r="I71" s="1476">
        <v>21.544841308977027</v>
      </c>
      <c r="K71" s="1473" t="s">
        <v>193</v>
      </c>
      <c r="L71" s="1474">
        <v>0.78124099999999985</v>
      </c>
      <c r="M71" s="1474">
        <v>2.0033799999999999</v>
      </c>
      <c r="N71" s="1474">
        <v>1.9897850000000001</v>
      </c>
      <c r="O71" s="1474">
        <v>2.2920209999999996</v>
      </c>
      <c r="P71" s="1474">
        <v>4.0071100000000008</v>
      </c>
      <c r="Q71" s="1475">
        <v>3.0896559999999997</v>
      </c>
      <c r="R71" s="1476">
        <v>-22.895652976833702</v>
      </c>
    </row>
    <row r="72" spans="2:18" s="1212" customFormat="1" ht="15">
      <c r="B72" s="1473" t="s">
        <v>210</v>
      </c>
      <c r="C72" s="1474">
        <v>8.4696599999999993</v>
      </c>
      <c r="D72" s="1474">
        <v>8.2599529999999994</v>
      </c>
      <c r="E72" s="1474">
        <v>10.250318</v>
      </c>
      <c r="F72" s="1474">
        <v>8.5894619999999993</v>
      </c>
      <c r="G72" s="1474">
        <v>7.6305470000000009</v>
      </c>
      <c r="H72" s="1475">
        <v>10.149096999999999</v>
      </c>
      <c r="I72" s="1476">
        <v>33.006152769912809</v>
      </c>
      <c r="K72" s="1473" t="s">
        <v>1108</v>
      </c>
      <c r="L72" s="1474">
        <v>1.5870850000000001</v>
      </c>
      <c r="M72" s="1474">
        <v>1.8223039999999999</v>
      </c>
      <c r="N72" s="1474">
        <v>1.9618420000000001</v>
      </c>
      <c r="O72" s="1474">
        <v>1.645643</v>
      </c>
      <c r="P72" s="1474">
        <v>1.6091399999999998</v>
      </c>
      <c r="Q72" s="1475">
        <v>1.58632</v>
      </c>
      <c r="R72" s="1476">
        <v>-1.4181488248381058</v>
      </c>
    </row>
    <row r="73" spans="2:18" s="1212" customFormat="1" ht="15">
      <c r="B73" s="1482" t="s">
        <v>239</v>
      </c>
      <c r="C73" s="1483">
        <v>22.932296000000033</v>
      </c>
      <c r="D73" s="1483">
        <v>23.728194000000016</v>
      </c>
      <c r="E73" s="1483">
        <v>29.004804000000004</v>
      </c>
      <c r="F73" s="1483">
        <v>25.845395000000018</v>
      </c>
      <c r="G73" s="1483">
        <v>27.762563999999781</v>
      </c>
      <c r="H73" s="1484">
        <v>32.962512000000103</v>
      </c>
      <c r="I73" s="1485">
        <v>18.730071185069086</v>
      </c>
      <c r="K73" s="1482" t="s">
        <v>239</v>
      </c>
      <c r="L73" s="1483">
        <v>11.078512999999987</v>
      </c>
      <c r="M73" s="1483">
        <v>36.558014000000043</v>
      </c>
      <c r="N73" s="1483">
        <v>44.03989900000002</v>
      </c>
      <c r="O73" s="1483">
        <v>50.532732999999979</v>
      </c>
      <c r="P73" s="1483">
        <v>55.070672000000002</v>
      </c>
      <c r="Q73" s="1484">
        <v>61.317332000000079</v>
      </c>
      <c r="R73" s="1485">
        <v>11.342988514830687</v>
      </c>
    </row>
    <row r="74" spans="2:18" s="1212" customFormat="1" ht="15" customHeight="1">
      <c r="B74" s="1486" t="s">
        <v>491</v>
      </c>
      <c r="C74" s="1486"/>
      <c r="D74" s="1486"/>
      <c r="E74" s="1486"/>
      <c r="F74" s="1486"/>
      <c r="G74" s="1486"/>
      <c r="H74" s="1487"/>
      <c r="I74" s="1487"/>
      <c r="K74" s="1486" t="s">
        <v>491</v>
      </c>
      <c r="L74" s="1486"/>
      <c r="M74" s="1486"/>
      <c r="N74" s="1486"/>
      <c r="O74" s="1486"/>
      <c r="P74" s="1486"/>
      <c r="Q74" s="1487"/>
      <c r="R74" s="1487"/>
    </row>
    <row r="75" spans="2:18" s="1212" customFormat="1" ht="15">
      <c r="B75" s="567" t="s">
        <v>1085</v>
      </c>
      <c r="K75" s="567" t="s">
        <v>1085</v>
      </c>
    </row>
    <row r="76" spans="2:18" s="1212" customFormat="1" ht="15"/>
  </sheetData>
  <mergeCells count="15">
    <mergeCell ref="B55:I55"/>
    <mergeCell ref="K55:R55"/>
    <mergeCell ref="B74:I74"/>
    <mergeCell ref="K74:R74"/>
    <mergeCell ref="B28:I28"/>
    <mergeCell ref="C29:I29"/>
    <mergeCell ref="L29:R29"/>
    <mergeCell ref="C42:I42"/>
    <mergeCell ref="L42:R42"/>
    <mergeCell ref="B4:I4"/>
    <mergeCell ref="C5:E5"/>
    <mergeCell ref="F5:H5"/>
    <mergeCell ref="B16:I16"/>
    <mergeCell ref="C17:E17"/>
    <mergeCell ref="F17:H17"/>
  </mergeCells>
  <hyperlinks>
    <hyperlink ref="A2" location="Sommaire!A1" display="Sommaire général" xr:uid="{657A6ADE-EC56-4904-A5EF-7C7DF5261343}"/>
  </hyperlink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C00000"/>
  </sheetPr>
  <dimension ref="A2:D13"/>
  <sheetViews>
    <sheetView showGridLines="0" workbookViewId="0">
      <selection activeCell="G23" sqref="G23"/>
    </sheetView>
  </sheetViews>
  <sheetFormatPr baseColWidth="10" defaultRowHeight="14.25"/>
  <cols>
    <col min="1" max="1" width="11.140625" style="55" customWidth="1"/>
    <col min="2" max="2" width="9.5703125" style="55" customWidth="1"/>
    <col min="3" max="3" width="10.7109375" style="55" customWidth="1"/>
    <col min="4" max="4" width="11" style="55" customWidth="1"/>
    <col min="5" max="5" width="9.140625" style="55" customWidth="1"/>
    <col min="6" max="6" width="10.85546875" style="55" customWidth="1"/>
    <col min="7" max="7" width="11.42578125" style="55" customWidth="1"/>
    <col min="8" max="16384" width="11.42578125" style="55"/>
  </cols>
  <sheetData>
    <row r="2" spans="1:4" s="693" customFormat="1" ht="15">
      <c r="A2" s="728" t="s">
        <v>739</v>
      </c>
    </row>
    <row r="3" spans="1:4" s="556" customFormat="1" ht="15"/>
    <row r="4" spans="1:4" ht="15">
      <c r="A4" s="1212"/>
      <c r="B4" s="1488" t="s">
        <v>1109</v>
      </c>
      <c r="C4" s="1212"/>
      <c r="D4" s="1212"/>
    </row>
    <row r="5" spans="1:4" ht="22.5">
      <c r="A5" s="1212"/>
      <c r="B5" s="1489"/>
      <c r="C5" s="1490" t="s">
        <v>1110</v>
      </c>
      <c r="D5" s="1212"/>
    </row>
    <row r="6" spans="1:4" ht="15">
      <c r="A6" s="1212"/>
      <c r="B6" s="1491">
        <v>2020</v>
      </c>
      <c r="C6" s="1492">
        <v>99.74444444444444</v>
      </c>
      <c r="D6" s="1212"/>
    </row>
    <row r="7" spans="1:4" ht="15">
      <c r="A7" s="1212"/>
      <c r="B7" s="1298">
        <v>2021</v>
      </c>
      <c r="C7" s="1493">
        <v>107.57777777777778</v>
      </c>
      <c r="D7" s="1212"/>
    </row>
    <row r="8" spans="1:4" ht="15">
      <c r="A8" s="1212"/>
      <c r="B8" s="1298">
        <v>2022</v>
      </c>
      <c r="C8" s="1493">
        <v>132.78888888888889</v>
      </c>
      <c r="D8" s="1212"/>
    </row>
    <row r="9" spans="1:4" ht="15">
      <c r="A9" s="1212"/>
      <c r="B9" s="1298">
        <v>2023</v>
      </c>
      <c r="C9" s="1493">
        <v>134.3111111111111</v>
      </c>
      <c r="D9" s="1212"/>
    </row>
    <row r="10" spans="1:4" ht="15">
      <c r="A10" s="1212"/>
      <c r="B10" s="1298">
        <v>2024</v>
      </c>
      <c r="C10" s="1493">
        <v>126.76666666666668</v>
      </c>
      <c r="D10" s="1212"/>
    </row>
    <row r="11" spans="1:4" ht="15">
      <c r="A11" s="1212"/>
      <c r="B11" s="1330">
        <v>2025</v>
      </c>
      <c r="C11" s="1494">
        <v>122.8</v>
      </c>
      <c r="D11" s="1212"/>
    </row>
    <row r="12" spans="1:4" ht="15">
      <c r="A12" s="1212"/>
      <c r="B12" s="567" t="s">
        <v>1111</v>
      </c>
      <c r="C12" s="1212"/>
      <c r="D12" s="1212"/>
    </row>
    <row r="13" spans="1:4" ht="15">
      <c r="A13" s="1212"/>
      <c r="B13" s="567" t="s">
        <v>1085</v>
      </c>
      <c r="C13" s="1212"/>
      <c r="D13" s="1212"/>
    </row>
  </sheetData>
  <hyperlinks>
    <hyperlink ref="A2" location="Sommaire!A1" display="Sommaire général" xr:uid="{78F2A0F2-2B59-47D6-B5AD-0101BEF67198}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E00000"/>
  </sheetPr>
  <dimension ref="A1:I24"/>
  <sheetViews>
    <sheetView workbookViewId="0">
      <selection activeCell="K21" sqref="K21"/>
    </sheetView>
  </sheetViews>
  <sheetFormatPr baseColWidth="10" defaultRowHeight="15"/>
  <cols>
    <col min="1" max="1" width="4" customWidth="1"/>
    <col min="2" max="2" width="7" customWidth="1"/>
    <col min="3" max="7" width="12.85546875" bestFit="1" customWidth="1"/>
    <col min="8" max="8" width="12.42578125" style="44" customWidth="1"/>
    <col min="9" max="9" width="14.7109375" style="53" customWidth="1"/>
    <col min="10" max="10" width="5.85546875" bestFit="1" customWidth="1"/>
    <col min="11" max="11" width="18.7109375" bestFit="1" customWidth="1"/>
    <col min="257" max="257" width="29" customWidth="1"/>
    <col min="264" max="264" width="18.42578125" customWidth="1"/>
    <col min="513" max="513" width="29" customWidth="1"/>
    <col min="520" max="520" width="18.42578125" customWidth="1"/>
    <col min="769" max="769" width="29" customWidth="1"/>
    <col min="776" max="776" width="18.42578125" customWidth="1"/>
    <col min="1025" max="1025" width="29" customWidth="1"/>
    <col min="1032" max="1032" width="18.42578125" customWidth="1"/>
    <col min="1281" max="1281" width="29" customWidth="1"/>
    <col min="1288" max="1288" width="18.42578125" customWidth="1"/>
    <col min="1537" max="1537" width="29" customWidth="1"/>
    <col min="1544" max="1544" width="18.42578125" customWidth="1"/>
    <col min="1793" max="1793" width="29" customWidth="1"/>
    <col min="1800" max="1800" width="18.42578125" customWidth="1"/>
    <col min="2049" max="2049" width="29" customWidth="1"/>
    <col min="2056" max="2056" width="18.42578125" customWidth="1"/>
    <col min="2305" max="2305" width="29" customWidth="1"/>
    <col min="2312" max="2312" width="18.42578125" customWidth="1"/>
    <col min="2561" max="2561" width="29" customWidth="1"/>
    <col min="2568" max="2568" width="18.42578125" customWidth="1"/>
    <col min="2817" max="2817" width="29" customWidth="1"/>
    <col min="2824" max="2824" width="18.42578125" customWidth="1"/>
    <col min="3073" max="3073" width="29" customWidth="1"/>
    <col min="3080" max="3080" width="18.42578125" customWidth="1"/>
    <col min="3329" max="3329" width="29" customWidth="1"/>
    <col min="3336" max="3336" width="18.42578125" customWidth="1"/>
    <col min="3585" max="3585" width="29" customWidth="1"/>
    <col min="3592" max="3592" width="18.42578125" customWidth="1"/>
    <col min="3841" max="3841" width="29" customWidth="1"/>
    <col min="3848" max="3848" width="18.42578125" customWidth="1"/>
    <col min="4097" max="4097" width="29" customWidth="1"/>
    <col min="4104" max="4104" width="18.42578125" customWidth="1"/>
    <col min="4353" max="4353" width="29" customWidth="1"/>
    <col min="4360" max="4360" width="18.42578125" customWidth="1"/>
    <col min="4609" max="4609" width="29" customWidth="1"/>
    <col min="4616" max="4616" width="18.42578125" customWidth="1"/>
    <col min="4865" max="4865" width="29" customWidth="1"/>
    <col min="4872" max="4872" width="18.42578125" customWidth="1"/>
    <col min="5121" max="5121" width="29" customWidth="1"/>
    <col min="5128" max="5128" width="18.42578125" customWidth="1"/>
    <col min="5377" max="5377" width="29" customWidth="1"/>
    <col min="5384" max="5384" width="18.42578125" customWidth="1"/>
    <col min="5633" max="5633" width="29" customWidth="1"/>
    <col min="5640" max="5640" width="18.42578125" customWidth="1"/>
    <col min="5889" max="5889" width="29" customWidth="1"/>
    <col min="5896" max="5896" width="18.42578125" customWidth="1"/>
    <col min="6145" max="6145" width="29" customWidth="1"/>
    <col min="6152" max="6152" width="18.42578125" customWidth="1"/>
    <col min="6401" max="6401" width="29" customWidth="1"/>
    <col min="6408" max="6408" width="18.42578125" customWidth="1"/>
    <col min="6657" max="6657" width="29" customWidth="1"/>
    <col min="6664" max="6664" width="18.42578125" customWidth="1"/>
    <col min="6913" max="6913" width="29" customWidth="1"/>
    <col min="6920" max="6920" width="18.42578125" customWidth="1"/>
    <col min="7169" max="7169" width="29" customWidth="1"/>
    <col min="7176" max="7176" width="18.42578125" customWidth="1"/>
    <col min="7425" max="7425" width="29" customWidth="1"/>
    <col min="7432" max="7432" width="18.42578125" customWidth="1"/>
    <col min="7681" max="7681" width="29" customWidth="1"/>
    <col min="7688" max="7688" width="18.42578125" customWidth="1"/>
    <col min="7937" max="7937" width="29" customWidth="1"/>
    <col min="7944" max="7944" width="18.42578125" customWidth="1"/>
    <col min="8193" max="8193" width="29" customWidth="1"/>
    <col min="8200" max="8200" width="18.42578125" customWidth="1"/>
    <col min="8449" max="8449" width="29" customWidth="1"/>
    <col min="8456" max="8456" width="18.42578125" customWidth="1"/>
    <col min="8705" max="8705" width="29" customWidth="1"/>
    <col min="8712" max="8712" width="18.42578125" customWidth="1"/>
    <col min="8961" max="8961" width="29" customWidth="1"/>
    <col min="8968" max="8968" width="18.42578125" customWidth="1"/>
    <col min="9217" max="9217" width="29" customWidth="1"/>
    <col min="9224" max="9224" width="18.42578125" customWidth="1"/>
    <col min="9473" max="9473" width="29" customWidth="1"/>
    <col min="9480" max="9480" width="18.42578125" customWidth="1"/>
    <col min="9729" max="9729" width="29" customWidth="1"/>
    <col min="9736" max="9736" width="18.42578125" customWidth="1"/>
    <col min="9985" max="9985" width="29" customWidth="1"/>
    <col min="9992" max="9992" width="18.42578125" customWidth="1"/>
    <col min="10241" max="10241" width="29" customWidth="1"/>
    <col min="10248" max="10248" width="18.42578125" customWidth="1"/>
    <col min="10497" max="10497" width="29" customWidth="1"/>
    <col min="10504" max="10504" width="18.42578125" customWidth="1"/>
    <col min="10753" max="10753" width="29" customWidth="1"/>
    <col min="10760" max="10760" width="18.42578125" customWidth="1"/>
    <col min="11009" max="11009" width="29" customWidth="1"/>
    <col min="11016" max="11016" width="18.42578125" customWidth="1"/>
    <col min="11265" max="11265" width="29" customWidth="1"/>
    <col min="11272" max="11272" width="18.42578125" customWidth="1"/>
    <col min="11521" max="11521" width="29" customWidth="1"/>
    <col min="11528" max="11528" width="18.42578125" customWidth="1"/>
    <col min="11777" max="11777" width="29" customWidth="1"/>
    <col min="11784" max="11784" width="18.42578125" customWidth="1"/>
    <col min="12033" max="12033" width="29" customWidth="1"/>
    <col min="12040" max="12040" width="18.42578125" customWidth="1"/>
    <col min="12289" max="12289" width="29" customWidth="1"/>
    <col min="12296" max="12296" width="18.42578125" customWidth="1"/>
    <col min="12545" max="12545" width="29" customWidth="1"/>
    <col min="12552" max="12552" width="18.42578125" customWidth="1"/>
    <col min="12801" max="12801" width="29" customWidth="1"/>
    <col min="12808" max="12808" width="18.42578125" customWidth="1"/>
    <col min="13057" max="13057" width="29" customWidth="1"/>
    <col min="13064" max="13064" width="18.42578125" customWidth="1"/>
    <col min="13313" max="13313" width="29" customWidth="1"/>
    <col min="13320" max="13320" width="18.42578125" customWidth="1"/>
    <col min="13569" max="13569" width="29" customWidth="1"/>
    <col min="13576" max="13576" width="18.42578125" customWidth="1"/>
    <col min="13825" max="13825" width="29" customWidth="1"/>
    <col min="13832" max="13832" width="18.42578125" customWidth="1"/>
    <col min="14081" max="14081" width="29" customWidth="1"/>
    <col min="14088" max="14088" width="18.42578125" customWidth="1"/>
    <col min="14337" max="14337" width="29" customWidth="1"/>
    <col min="14344" max="14344" width="18.42578125" customWidth="1"/>
    <col min="14593" max="14593" width="29" customWidth="1"/>
    <col min="14600" max="14600" width="18.42578125" customWidth="1"/>
    <col min="14849" max="14849" width="29" customWidth="1"/>
    <col min="14856" max="14856" width="18.42578125" customWidth="1"/>
    <col min="15105" max="15105" width="29" customWidth="1"/>
    <col min="15112" max="15112" width="18.42578125" customWidth="1"/>
    <col min="15361" max="15361" width="29" customWidth="1"/>
    <col min="15368" max="15368" width="18.42578125" customWidth="1"/>
    <col min="15617" max="15617" width="29" customWidth="1"/>
    <col min="15624" max="15624" width="18.42578125" customWidth="1"/>
    <col min="15873" max="15873" width="29" customWidth="1"/>
    <col min="15880" max="15880" width="18.42578125" customWidth="1"/>
    <col min="16129" max="16129" width="29" customWidth="1"/>
    <col min="16136" max="16136" width="18.42578125" customWidth="1"/>
  </cols>
  <sheetData>
    <row r="1" spans="1:9" s="694" customFormat="1">
      <c r="H1" s="44"/>
      <c r="I1" s="53"/>
    </row>
    <row r="2" spans="1:9" s="693" customFormat="1">
      <c r="A2" s="728" t="s">
        <v>739</v>
      </c>
    </row>
    <row r="3" spans="1:9" s="694" customFormat="1">
      <c r="H3" s="44"/>
      <c r="I3" s="53"/>
    </row>
    <row r="4" spans="1:9">
      <c r="C4" s="350" t="s">
        <v>599</v>
      </c>
      <c r="D4" s="17"/>
      <c r="E4" s="3"/>
      <c r="F4" s="3"/>
      <c r="G4" s="96"/>
    </row>
    <row r="5" spans="1:9">
      <c r="B5" s="3"/>
      <c r="C5" s="3"/>
      <c r="D5" s="3"/>
      <c r="E5" s="3"/>
      <c r="F5" s="3"/>
      <c r="G5" s="96"/>
      <c r="H5" s="30"/>
      <c r="I5" s="30" t="s">
        <v>600</v>
      </c>
    </row>
    <row r="6" spans="1:9">
      <c r="C6" s="1509" t="s">
        <v>5</v>
      </c>
      <c r="D6" s="1509" t="s">
        <v>12</v>
      </c>
      <c r="E6" s="1509" t="s">
        <v>461</v>
      </c>
      <c r="F6" s="1509" t="s">
        <v>532</v>
      </c>
      <c r="G6" s="1509" t="s">
        <v>658</v>
      </c>
      <c r="H6" s="1509" t="s">
        <v>835</v>
      </c>
      <c r="I6" s="1509" t="s">
        <v>880</v>
      </c>
    </row>
    <row r="7" spans="1:9" s="1" customFormat="1">
      <c r="C7" s="410">
        <v>17.980609000000001</v>
      </c>
      <c r="D7" s="410">
        <v>17.811567</v>
      </c>
      <c r="E7" s="410">
        <v>17.462762999999999</v>
      </c>
      <c r="F7" s="410">
        <v>16.524985000000001</v>
      </c>
      <c r="G7" s="410">
        <v>16.496988999999999</v>
      </c>
      <c r="H7" s="410">
        <v>16.580653000000002</v>
      </c>
      <c r="I7" s="410">
        <v>17.255382599999997</v>
      </c>
    </row>
    <row r="8" spans="1:9" s="1" customFormat="1">
      <c r="B8" s="97"/>
      <c r="C8" s="97"/>
      <c r="D8" s="97"/>
      <c r="E8" s="97"/>
      <c r="F8" s="97"/>
      <c r="G8" s="97"/>
      <c r="H8" s="97"/>
      <c r="I8" s="54"/>
    </row>
    <row r="9" spans="1:9">
      <c r="B9" s="89"/>
    </row>
    <row r="16" spans="1:9">
      <c r="D16" s="10"/>
    </row>
    <row r="23" spans="3:9" s="44" customFormat="1">
      <c r="C23"/>
      <c r="D23"/>
      <c r="E23"/>
      <c r="F23"/>
      <c r="G23"/>
      <c r="I23" s="53"/>
    </row>
    <row r="24" spans="3:9">
      <c r="C24" s="3" t="s">
        <v>204</v>
      </c>
    </row>
  </sheetData>
  <hyperlinks>
    <hyperlink ref="A2" location="Sommaire!A1" display="Sommaire général" xr:uid="{73BC7E68-F2FD-4D4E-B007-0C729D444830}"/>
  </hyperlink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E00000"/>
  </sheetPr>
  <dimension ref="A1:M47"/>
  <sheetViews>
    <sheetView workbookViewId="0">
      <selection activeCell="D32" sqref="D32"/>
    </sheetView>
  </sheetViews>
  <sheetFormatPr baseColWidth="10" defaultRowHeight="15"/>
  <cols>
    <col min="1" max="1" width="28.5703125" customWidth="1"/>
    <col min="2" max="5" width="8.85546875" customWidth="1"/>
    <col min="6" max="6" width="8.85546875" style="1507" customWidth="1"/>
    <col min="7" max="7" width="8.85546875" customWidth="1"/>
    <col min="8" max="13" width="11.42578125" style="8"/>
    <col min="239" max="239" width="7.42578125" customWidth="1"/>
    <col min="240" max="240" width="29.5703125" customWidth="1"/>
    <col min="241" max="241" width="33.5703125" customWidth="1"/>
    <col min="495" max="495" width="7.42578125" customWidth="1"/>
    <col min="496" max="496" width="29.5703125" customWidth="1"/>
    <col min="497" max="497" width="33.5703125" customWidth="1"/>
    <col min="751" max="751" width="7.42578125" customWidth="1"/>
    <col min="752" max="752" width="29.5703125" customWidth="1"/>
    <col min="753" max="753" width="33.5703125" customWidth="1"/>
    <col min="1007" max="1007" width="7.42578125" customWidth="1"/>
    <col min="1008" max="1008" width="29.5703125" customWidth="1"/>
    <col min="1009" max="1009" width="33.5703125" customWidth="1"/>
    <col min="1263" max="1263" width="7.42578125" customWidth="1"/>
    <col min="1264" max="1264" width="29.5703125" customWidth="1"/>
    <col min="1265" max="1265" width="33.5703125" customWidth="1"/>
    <col min="1519" max="1519" width="7.42578125" customWidth="1"/>
    <col min="1520" max="1520" width="29.5703125" customWidth="1"/>
    <col min="1521" max="1521" width="33.5703125" customWidth="1"/>
    <col min="1775" max="1775" width="7.42578125" customWidth="1"/>
    <col min="1776" max="1776" width="29.5703125" customWidth="1"/>
    <col min="1777" max="1777" width="33.5703125" customWidth="1"/>
    <col min="2031" max="2031" width="7.42578125" customWidth="1"/>
    <col min="2032" max="2032" width="29.5703125" customWidth="1"/>
    <col min="2033" max="2033" width="33.5703125" customWidth="1"/>
    <col min="2287" max="2287" width="7.42578125" customWidth="1"/>
    <col min="2288" max="2288" width="29.5703125" customWidth="1"/>
    <col min="2289" max="2289" width="33.5703125" customWidth="1"/>
    <col min="2543" max="2543" width="7.42578125" customWidth="1"/>
    <col min="2544" max="2544" width="29.5703125" customWidth="1"/>
    <col min="2545" max="2545" width="33.5703125" customWidth="1"/>
    <col min="2799" max="2799" width="7.42578125" customWidth="1"/>
    <col min="2800" max="2800" width="29.5703125" customWidth="1"/>
    <col min="2801" max="2801" width="33.5703125" customWidth="1"/>
    <col min="3055" max="3055" width="7.42578125" customWidth="1"/>
    <col min="3056" max="3056" width="29.5703125" customWidth="1"/>
    <col min="3057" max="3057" width="33.5703125" customWidth="1"/>
    <col min="3311" max="3311" width="7.42578125" customWidth="1"/>
    <col min="3312" max="3312" width="29.5703125" customWidth="1"/>
    <col min="3313" max="3313" width="33.5703125" customWidth="1"/>
    <col min="3567" max="3567" width="7.42578125" customWidth="1"/>
    <col min="3568" max="3568" width="29.5703125" customWidth="1"/>
    <col min="3569" max="3569" width="33.5703125" customWidth="1"/>
    <col min="3823" max="3823" width="7.42578125" customWidth="1"/>
    <col min="3824" max="3824" width="29.5703125" customWidth="1"/>
    <col min="3825" max="3825" width="33.5703125" customWidth="1"/>
    <col min="4079" max="4079" width="7.42578125" customWidth="1"/>
    <col min="4080" max="4080" width="29.5703125" customWidth="1"/>
    <col min="4081" max="4081" width="33.5703125" customWidth="1"/>
    <col min="4335" max="4335" width="7.42578125" customWidth="1"/>
    <col min="4336" max="4336" width="29.5703125" customWidth="1"/>
    <col min="4337" max="4337" width="33.5703125" customWidth="1"/>
    <col min="4591" max="4591" width="7.42578125" customWidth="1"/>
    <col min="4592" max="4592" width="29.5703125" customWidth="1"/>
    <col min="4593" max="4593" width="33.5703125" customWidth="1"/>
    <col min="4847" max="4847" width="7.42578125" customWidth="1"/>
    <col min="4848" max="4848" width="29.5703125" customWidth="1"/>
    <col min="4849" max="4849" width="33.5703125" customWidth="1"/>
    <col min="5103" max="5103" width="7.42578125" customWidth="1"/>
    <col min="5104" max="5104" width="29.5703125" customWidth="1"/>
    <col min="5105" max="5105" width="33.5703125" customWidth="1"/>
    <col min="5359" max="5359" width="7.42578125" customWidth="1"/>
    <col min="5360" max="5360" width="29.5703125" customWidth="1"/>
    <col min="5361" max="5361" width="33.5703125" customWidth="1"/>
    <col min="5615" max="5615" width="7.42578125" customWidth="1"/>
    <col min="5616" max="5616" width="29.5703125" customWidth="1"/>
    <col min="5617" max="5617" width="33.5703125" customWidth="1"/>
    <col min="5871" max="5871" width="7.42578125" customWidth="1"/>
    <col min="5872" max="5872" width="29.5703125" customWidth="1"/>
    <col min="5873" max="5873" width="33.5703125" customWidth="1"/>
    <col min="6127" max="6127" width="7.42578125" customWidth="1"/>
    <col min="6128" max="6128" width="29.5703125" customWidth="1"/>
    <col min="6129" max="6129" width="33.5703125" customWidth="1"/>
    <col min="6383" max="6383" width="7.42578125" customWidth="1"/>
    <col min="6384" max="6384" width="29.5703125" customWidth="1"/>
    <col min="6385" max="6385" width="33.5703125" customWidth="1"/>
    <col min="6639" max="6639" width="7.42578125" customWidth="1"/>
    <col min="6640" max="6640" width="29.5703125" customWidth="1"/>
    <col min="6641" max="6641" width="33.5703125" customWidth="1"/>
    <col min="6895" max="6895" width="7.42578125" customWidth="1"/>
    <col min="6896" max="6896" width="29.5703125" customWidth="1"/>
    <col min="6897" max="6897" width="33.5703125" customWidth="1"/>
    <col min="7151" max="7151" width="7.42578125" customWidth="1"/>
    <col min="7152" max="7152" width="29.5703125" customWidth="1"/>
    <col min="7153" max="7153" width="33.5703125" customWidth="1"/>
    <col min="7407" max="7407" width="7.42578125" customWidth="1"/>
    <col min="7408" max="7408" width="29.5703125" customWidth="1"/>
    <col min="7409" max="7409" width="33.5703125" customWidth="1"/>
    <col min="7663" max="7663" width="7.42578125" customWidth="1"/>
    <col min="7664" max="7664" width="29.5703125" customWidth="1"/>
    <col min="7665" max="7665" width="33.5703125" customWidth="1"/>
    <col min="7919" max="7919" width="7.42578125" customWidth="1"/>
    <col min="7920" max="7920" width="29.5703125" customWidth="1"/>
    <col min="7921" max="7921" width="33.5703125" customWidth="1"/>
    <col min="8175" max="8175" width="7.42578125" customWidth="1"/>
    <col min="8176" max="8176" width="29.5703125" customWidth="1"/>
    <col min="8177" max="8177" width="33.5703125" customWidth="1"/>
    <col min="8431" max="8431" width="7.42578125" customWidth="1"/>
    <col min="8432" max="8432" width="29.5703125" customWidth="1"/>
    <col min="8433" max="8433" width="33.5703125" customWidth="1"/>
    <col min="8687" max="8687" width="7.42578125" customWidth="1"/>
    <col min="8688" max="8688" width="29.5703125" customWidth="1"/>
    <col min="8689" max="8689" width="33.5703125" customWidth="1"/>
    <col min="8943" max="8943" width="7.42578125" customWidth="1"/>
    <col min="8944" max="8944" width="29.5703125" customWidth="1"/>
    <col min="8945" max="8945" width="33.5703125" customWidth="1"/>
    <col min="9199" max="9199" width="7.42578125" customWidth="1"/>
    <col min="9200" max="9200" width="29.5703125" customWidth="1"/>
    <col min="9201" max="9201" width="33.5703125" customWidth="1"/>
    <col min="9455" max="9455" width="7.42578125" customWidth="1"/>
    <col min="9456" max="9456" width="29.5703125" customWidth="1"/>
    <col min="9457" max="9457" width="33.5703125" customWidth="1"/>
    <col min="9711" max="9711" width="7.42578125" customWidth="1"/>
    <col min="9712" max="9712" width="29.5703125" customWidth="1"/>
    <col min="9713" max="9713" width="33.5703125" customWidth="1"/>
    <col min="9967" max="9967" width="7.42578125" customWidth="1"/>
    <col min="9968" max="9968" width="29.5703125" customWidth="1"/>
    <col min="9969" max="9969" width="33.5703125" customWidth="1"/>
    <col min="10223" max="10223" width="7.42578125" customWidth="1"/>
    <col min="10224" max="10224" width="29.5703125" customWidth="1"/>
    <col min="10225" max="10225" width="33.5703125" customWidth="1"/>
    <col min="10479" max="10479" width="7.42578125" customWidth="1"/>
    <col min="10480" max="10480" width="29.5703125" customWidth="1"/>
    <col min="10481" max="10481" width="33.5703125" customWidth="1"/>
    <col min="10735" max="10735" width="7.42578125" customWidth="1"/>
    <col min="10736" max="10736" width="29.5703125" customWidth="1"/>
    <col min="10737" max="10737" width="33.5703125" customWidth="1"/>
    <col min="10991" max="10991" width="7.42578125" customWidth="1"/>
    <col min="10992" max="10992" width="29.5703125" customWidth="1"/>
    <col min="10993" max="10993" width="33.5703125" customWidth="1"/>
    <col min="11247" max="11247" width="7.42578125" customWidth="1"/>
    <col min="11248" max="11248" width="29.5703125" customWidth="1"/>
    <col min="11249" max="11249" width="33.5703125" customWidth="1"/>
    <col min="11503" max="11503" width="7.42578125" customWidth="1"/>
    <col min="11504" max="11504" width="29.5703125" customWidth="1"/>
    <col min="11505" max="11505" width="33.5703125" customWidth="1"/>
    <col min="11759" max="11759" width="7.42578125" customWidth="1"/>
    <col min="11760" max="11760" width="29.5703125" customWidth="1"/>
    <col min="11761" max="11761" width="33.5703125" customWidth="1"/>
    <col min="12015" max="12015" width="7.42578125" customWidth="1"/>
    <col min="12016" max="12016" width="29.5703125" customWidth="1"/>
    <col min="12017" max="12017" width="33.5703125" customWidth="1"/>
    <col min="12271" max="12271" width="7.42578125" customWidth="1"/>
    <col min="12272" max="12272" width="29.5703125" customWidth="1"/>
    <col min="12273" max="12273" width="33.5703125" customWidth="1"/>
    <col min="12527" max="12527" width="7.42578125" customWidth="1"/>
    <col min="12528" max="12528" width="29.5703125" customWidth="1"/>
    <col min="12529" max="12529" width="33.5703125" customWidth="1"/>
    <col min="12783" max="12783" width="7.42578125" customWidth="1"/>
    <col min="12784" max="12784" width="29.5703125" customWidth="1"/>
    <col min="12785" max="12785" width="33.5703125" customWidth="1"/>
    <col min="13039" max="13039" width="7.42578125" customWidth="1"/>
    <col min="13040" max="13040" width="29.5703125" customWidth="1"/>
    <col min="13041" max="13041" width="33.5703125" customWidth="1"/>
    <col min="13295" max="13295" width="7.42578125" customWidth="1"/>
    <col min="13296" max="13296" width="29.5703125" customWidth="1"/>
    <col min="13297" max="13297" width="33.5703125" customWidth="1"/>
    <col min="13551" max="13551" width="7.42578125" customWidth="1"/>
    <col min="13552" max="13552" width="29.5703125" customWidth="1"/>
    <col min="13553" max="13553" width="33.5703125" customWidth="1"/>
    <col min="13807" max="13807" width="7.42578125" customWidth="1"/>
    <col min="13808" max="13808" width="29.5703125" customWidth="1"/>
    <col min="13809" max="13809" width="33.5703125" customWidth="1"/>
    <col min="14063" max="14063" width="7.42578125" customWidth="1"/>
    <col min="14064" max="14064" width="29.5703125" customWidth="1"/>
    <col min="14065" max="14065" width="33.5703125" customWidth="1"/>
    <col min="14319" max="14319" width="7.42578125" customWidth="1"/>
    <col min="14320" max="14320" width="29.5703125" customWidth="1"/>
    <col min="14321" max="14321" width="33.5703125" customWidth="1"/>
    <col min="14575" max="14575" width="7.42578125" customWidth="1"/>
    <col min="14576" max="14576" width="29.5703125" customWidth="1"/>
    <col min="14577" max="14577" width="33.5703125" customWidth="1"/>
    <col min="14831" max="14831" width="7.42578125" customWidth="1"/>
    <col min="14832" max="14832" width="29.5703125" customWidth="1"/>
    <col min="14833" max="14833" width="33.5703125" customWidth="1"/>
    <col min="15087" max="15087" width="7.42578125" customWidth="1"/>
    <col min="15088" max="15088" width="29.5703125" customWidth="1"/>
    <col min="15089" max="15089" width="33.5703125" customWidth="1"/>
    <col min="15343" max="15343" width="7.42578125" customWidth="1"/>
    <col min="15344" max="15344" width="29.5703125" customWidth="1"/>
    <col min="15345" max="15345" width="33.5703125" customWidth="1"/>
    <col min="15599" max="15599" width="7.42578125" customWidth="1"/>
    <col min="15600" max="15600" width="29.5703125" customWidth="1"/>
    <col min="15601" max="15601" width="33.5703125" customWidth="1"/>
    <col min="15855" max="15855" width="7.42578125" customWidth="1"/>
    <col min="15856" max="15856" width="29.5703125" customWidth="1"/>
    <col min="15857" max="15857" width="33.5703125" customWidth="1"/>
    <col min="16111" max="16111" width="7.42578125" customWidth="1"/>
    <col min="16112" max="16112" width="29.5703125" customWidth="1"/>
    <col min="16113" max="16113" width="33.5703125" customWidth="1"/>
  </cols>
  <sheetData>
    <row r="1" spans="1:13" s="694" customFormat="1">
      <c r="F1" s="1507"/>
      <c r="H1" s="608"/>
      <c r="I1" s="608"/>
      <c r="J1" s="608"/>
      <c r="K1" s="608"/>
      <c r="L1" s="608"/>
      <c r="M1" s="608"/>
    </row>
    <row r="2" spans="1:13" s="693" customFormat="1">
      <c r="A2" s="728" t="s">
        <v>739</v>
      </c>
      <c r="F2" s="1177"/>
    </row>
    <row r="3" spans="1:13" s="694" customFormat="1">
      <c r="F3" s="1507"/>
      <c r="H3" s="608"/>
      <c r="I3" s="608"/>
      <c r="J3" s="608"/>
      <c r="K3" s="608"/>
      <c r="L3" s="608"/>
      <c r="M3" s="608"/>
    </row>
    <row r="4" spans="1:13" ht="15" customHeight="1">
      <c r="A4" s="344" t="s">
        <v>218</v>
      </c>
      <c r="B4" s="1"/>
      <c r="C4" s="21"/>
      <c r="D4" s="21"/>
      <c r="E4" s="21"/>
      <c r="F4" s="1515"/>
      <c r="G4" s="21"/>
      <c r="I4" s="269"/>
    </row>
    <row r="5" spans="1:13" ht="12.75" customHeight="1">
      <c r="C5" s="21"/>
      <c r="D5" s="21" t="s">
        <v>679</v>
      </c>
      <c r="G5" s="21"/>
    </row>
    <row r="6" spans="1:13" ht="21" customHeight="1">
      <c r="A6" s="580"/>
      <c r="B6" s="581" t="s">
        <v>5</v>
      </c>
      <c r="C6" s="581" t="s">
        <v>12</v>
      </c>
      <c r="D6" s="581" t="s">
        <v>461</v>
      </c>
      <c r="E6" s="581" t="s">
        <v>532</v>
      </c>
      <c r="F6" s="1500" t="s">
        <v>658</v>
      </c>
      <c r="G6" s="584" t="s">
        <v>835</v>
      </c>
    </row>
    <row r="7" spans="1:13">
      <c r="A7" s="582" t="s">
        <v>489</v>
      </c>
      <c r="B7" s="583">
        <v>102.14407701111112</v>
      </c>
      <c r="C7" s="583">
        <v>98.096370766666681</v>
      </c>
      <c r="D7" s="583">
        <v>116.41427742222221</v>
      </c>
      <c r="E7" s="583">
        <v>148.95623783333335</v>
      </c>
      <c r="F7" s="583">
        <v>137.27466678888891</v>
      </c>
      <c r="G7" s="1503">
        <v>125.98888888888888</v>
      </c>
    </row>
    <row r="8" spans="1:13">
      <c r="A8" s="584" t="s">
        <v>490</v>
      </c>
      <c r="B8" s="268">
        <v>99.555555555555571</v>
      </c>
      <c r="C8" s="268">
        <v>109.88888888888889</v>
      </c>
      <c r="D8" s="268">
        <v>140.41111111111113</v>
      </c>
      <c r="E8" s="268">
        <v>143.94444444444446</v>
      </c>
      <c r="F8" s="1522">
        <v>125.19999999999999</v>
      </c>
      <c r="G8" s="1522">
        <v>124.26666666666668</v>
      </c>
    </row>
    <row r="9" spans="1:13">
      <c r="A9" s="348"/>
      <c r="B9" s="349"/>
      <c r="C9" s="347"/>
      <c r="D9" s="347"/>
      <c r="E9" s="347"/>
      <c r="F9" s="1525"/>
      <c r="G9" s="347"/>
    </row>
    <row r="10" spans="1:13">
      <c r="B10" s="23"/>
      <c r="C10" s="94"/>
      <c r="D10" s="94"/>
      <c r="E10" s="94"/>
      <c r="F10" s="1516"/>
      <c r="G10" s="94"/>
    </row>
    <row r="11" spans="1:13">
      <c r="C11" s="94"/>
      <c r="D11" s="94"/>
      <c r="E11" s="94"/>
      <c r="F11" s="1516"/>
      <c r="G11" s="94"/>
    </row>
    <row r="12" spans="1:13" s="33" customFormat="1">
      <c r="B12" s="19"/>
      <c r="C12" s="94"/>
      <c r="D12" s="94"/>
      <c r="E12" s="94"/>
      <c r="F12" s="1516"/>
      <c r="G12" s="94"/>
      <c r="H12" s="8"/>
      <c r="I12" s="8"/>
      <c r="J12" s="8"/>
      <c r="K12" s="8"/>
      <c r="L12" s="270"/>
      <c r="M12" s="270"/>
    </row>
    <row r="13" spans="1:13" ht="14.25" customHeight="1">
      <c r="B13" s="35"/>
      <c r="C13" s="271"/>
      <c r="D13" s="271"/>
      <c r="E13" s="52"/>
      <c r="F13" s="1517"/>
      <c r="G13" s="52"/>
    </row>
    <row r="14" spans="1:13" s="44" customFormat="1" ht="15" customHeight="1">
      <c r="C14" s="42"/>
      <c r="D14" s="41"/>
      <c r="E14" s="43"/>
      <c r="F14" s="1518"/>
      <c r="G14" s="43"/>
      <c r="H14" s="8"/>
      <c r="I14" s="8"/>
      <c r="J14" s="8"/>
      <c r="K14" s="8"/>
      <c r="L14" s="51"/>
      <c r="M14" s="51"/>
    </row>
    <row r="15" spans="1:13" ht="14.25" customHeight="1">
      <c r="B15" s="35"/>
      <c r="C15" s="35"/>
      <c r="D15" s="35"/>
    </row>
    <row r="21" spans="9:9" ht="15" customHeight="1">
      <c r="I21" s="3" t="s">
        <v>204</v>
      </c>
    </row>
    <row r="22" spans="9:9" ht="15" customHeight="1"/>
    <row r="23" spans="9:9" ht="15" customHeight="1"/>
    <row r="24" spans="9:9" ht="15" customHeight="1"/>
    <row r="25" spans="9:9" ht="15" customHeight="1"/>
    <row r="26" spans="9:9" ht="15" customHeight="1"/>
    <row r="27" spans="9:9" ht="15" customHeight="1"/>
    <row r="28" spans="9:9" ht="15" customHeight="1"/>
    <row r="29" spans="9:9" ht="15" customHeight="1"/>
    <row r="30" spans="9:9" ht="15" customHeight="1"/>
    <row r="31" spans="9:9" ht="15" customHeight="1"/>
    <row r="32" spans="9:9" ht="15" customHeight="1"/>
    <row r="33" spans="1:7" ht="15" customHeight="1">
      <c r="A33" s="35"/>
      <c r="B33" s="35"/>
      <c r="C33" s="35"/>
      <c r="D33" s="35"/>
    </row>
    <row r="34" spans="1:7" ht="15" customHeight="1">
      <c r="A34" s="35"/>
      <c r="B34" s="23"/>
      <c r="C34" s="251"/>
      <c r="D34" s="251"/>
      <c r="E34" s="251"/>
      <c r="F34" s="1520"/>
      <c r="G34" s="251"/>
    </row>
    <row r="35" spans="1:7" ht="15" customHeight="1">
      <c r="A35" s="35"/>
      <c r="B35" s="23"/>
      <c r="C35" s="94"/>
      <c r="D35" s="94"/>
      <c r="E35" s="94"/>
      <c r="F35" s="1516"/>
      <c r="G35" s="94"/>
    </row>
    <row r="36" spans="1:7" ht="15" customHeight="1">
      <c r="A36" s="35"/>
      <c r="B36" s="23"/>
      <c r="C36" s="94"/>
      <c r="D36" s="94"/>
      <c r="E36" s="94"/>
      <c r="F36" s="1516"/>
      <c r="G36" s="94"/>
    </row>
    <row r="37" spans="1:7" ht="15" customHeight="1">
      <c r="A37" s="35"/>
      <c r="B37" s="23"/>
      <c r="C37" s="94"/>
      <c r="D37" s="94"/>
      <c r="E37" s="94"/>
      <c r="F37" s="1516"/>
      <c r="G37" s="94"/>
    </row>
    <row r="38" spans="1:7" ht="15" customHeight="1">
      <c r="A38" s="35"/>
      <c r="B38" s="23"/>
      <c r="C38" s="94"/>
      <c r="D38" s="94"/>
      <c r="E38" s="94"/>
      <c r="F38" s="1516"/>
      <c r="G38" s="94"/>
    </row>
    <row r="39" spans="1:7" ht="15" customHeight="1">
      <c r="A39" s="35"/>
      <c r="B39" s="23"/>
      <c r="C39" s="94"/>
      <c r="D39" s="94"/>
      <c r="E39" s="94"/>
      <c r="F39" s="1516"/>
      <c r="G39" s="94"/>
    </row>
    <row r="40" spans="1:7" ht="15" customHeight="1">
      <c r="A40" s="35"/>
      <c r="B40" s="19"/>
      <c r="C40" s="94"/>
      <c r="D40" s="94"/>
      <c r="E40" s="94"/>
      <c r="F40" s="1516"/>
      <c r="G40" s="94"/>
    </row>
    <row r="41" spans="1:7" ht="15" customHeight="1">
      <c r="A41" s="35"/>
      <c r="B41" s="35"/>
      <c r="C41" s="35"/>
      <c r="D41" s="35"/>
    </row>
    <row r="42" spans="1:7" ht="15" customHeight="1">
      <c r="A42" s="35"/>
      <c r="B42" s="35"/>
      <c r="C42" s="35"/>
      <c r="D42" s="35"/>
    </row>
    <row r="43" spans="1:7" ht="15" customHeight="1"/>
    <row r="44" spans="1:7" ht="15" customHeight="1"/>
    <row r="45" spans="1:7" ht="15" customHeight="1"/>
    <row r="46" spans="1:7" ht="15" customHeight="1"/>
    <row r="47" spans="1:7" ht="15" customHeight="1"/>
  </sheetData>
  <hyperlinks>
    <hyperlink ref="A2" location="Sommaire!A1" display="Sommaire général" xr:uid="{8B84873D-DEC2-41F9-A593-572A9F29E010}"/>
  </hyperlink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E00000"/>
  </sheetPr>
  <dimension ref="A1:M36"/>
  <sheetViews>
    <sheetView workbookViewId="0">
      <selection activeCell="I32" sqref="I32"/>
    </sheetView>
  </sheetViews>
  <sheetFormatPr baseColWidth="10" defaultRowHeight="15"/>
  <cols>
    <col min="2" max="2" width="3.5703125" customWidth="1"/>
    <col min="3" max="3" width="14.140625" bestFit="1" customWidth="1"/>
    <col min="4" max="6" width="8.5703125" customWidth="1"/>
    <col min="7" max="7" width="8.5703125" style="33" customWidth="1"/>
    <col min="8" max="8" width="8.5703125" style="44" customWidth="1"/>
    <col min="9" max="9" width="8.5703125" customWidth="1"/>
    <col min="10" max="10" width="15.28515625" style="44" customWidth="1"/>
    <col min="11" max="11" width="7.140625" style="44" customWidth="1"/>
    <col min="250" max="250" width="3.5703125" customWidth="1"/>
    <col min="251" max="251" width="14.140625" bestFit="1" customWidth="1"/>
    <col min="252" max="257" width="8.5703125" customWidth="1"/>
    <col min="258" max="258" width="17.140625" customWidth="1"/>
    <col min="506" max="506" width="3.5703125" customWidth="1"/>
    <col min="507" max="507" width="14.140625" bestFit="1" customWidth="1"/>
    <col min="508" max="513" width="8.5703125" customWidth="1"/>
    <col min="514" max="514" width="17.140625" customWidth="1"/>
    <col min="762" max="762" width="3.5703125" customWidth="1"/>
    <col min="763" max="763" width="14.140625" bestFit="1" customWidth="1"/>
    <col min="764" max="769" width="8.5703125" customWidth="1"/>
    <col min="770" max="770" width="17.140625" customWidth="1"/>
    <col min="1018" max="1018" width="3.5703125" customWidth="1"/>
    <col min="1019" max="1019" width="14.140625" bestFit="1" customWidth="1"/>
    <col min="1020" max="1025" width="8.5703125" customWidth="1"/>
    <col min="1026" max="1026" width="17.140625" customWidth="1"/>
    <col min="1274" max="1274" width="3.5703125" customWidth="1"/>
    <col min="1275" max="1275" width="14.140625" bestFit="1" customWidth="1"/>
    <col min="1276" max="1281" width="8.5703125" customWidth="1"/>
    <col min="1282" max="1282" width="17.140625" customWidth="1"/>
    <col min="1530" max="1530" width="3.5703125" customWidth="1"/>
    <col min="1531" max="1531" width="14.140625" bestFit="1" customWidth="1"/>
    <col min="1532" max="1537" width="8.5703125" customWidth="1"/>
    <col min="1538" max="1538" width="17.140625" customWidth="1"/>
    <col min="1786" max="1786" width="3.5703125" customWidth="1"/>
    <col min="1787" max="1787" width="14.140625" bestFit="1" customWidth="1"/>
    <col min="1788" max="1793" width="8.5703125" customWidth="1"/>
    <col min="1794" max="1794" width="17.140625" customWidth="1"/>
    <col min="2042" max="2042" width="3.5703125" customWidth="1"/>
    <col min="2043" max="2043" width="14.140625" bestFit="1" customWidth="1"/>
    <col min="2044" max="2049" width="8.5703125" customWidth="1"/>
    <col min="2050" max="2050" width="17.140625" customWidth="1"/>
    <col min="2298" max="2298" width="3.5703125" customWidth="1"/>
    <col min="2299" max="2299" width="14.140625" bestFit="1" customWidth="1"/>
    <col min="2300" max="2305" width="8.5703125" customWidth="1"/>
    <col min="2306" max="2306" width="17.140625" customWidth="1"/>
    <col min="2554" max="2554" width="3.5703125" customWidth="1"/>
    <col min="2555" max="2555" width="14.140625" bestFit="1" customWidth="1"/>
    <col min="2556" max="2561" width="8.5703125" customWidth="1"/>
    <col min="2562" max="2562" width="17.140625" customWidth="1"/>
    <col min="2810" max="2810" width="3.5703125" customWidth="1"/>
    <col min="2811" max="2811" width="14.140625" bestFit="1" customWidth="1"/>
    <col min="2812" max="2817" width="8.5703125" customWidth="1"/>
    <col min="2818" max="2818" width="17.140625" customWidth="1"/>
    <col min="3066" max="3066" width="3.5703125" customWidth="1"/>
    <col min="3067" max="3067" width="14.140625" bestFit="1" customWidth="1"/>
    <col min="3068" max="3073" width="8.5703125" customWidth="1"/>
    <col min="3074" max="3074" width="17.140625" customWidth="1"/>
    <col min="3322" max="3322" width="3.5703125" customWidth="1"/>
    <col min="3323" max="3323" width="14.140625" bestFit="1" customWidth="1"/>
    <col min="3324" max="3329" width="8.5703125" customWidth="1"/>
    <col min="3330" max="3330" width="17.140625" customWidth="1"/>
    <col min="3578" max="3578" width="3.5703125" customWidth="1"/>
    <col min="3579" max="3579" width="14.140625" bestFit="1" customWidth="1"/>
    <col min="3580" max="3585" width="8.5703125" customWidth="1"/>
    <col min="3586" max="3586" width="17.140625" customWidth="1"/>
    <col min="3834" max="3834" width="3.5703125" customWidth="1"/>
    <col min="3835" max="3835" width="14.140625" bestFit="1" customWidth="1"/>
    <col min="3836" max="3841" width="8.5703125" customWidth="1"/>
    <col min="3842" max="3842" width="17.140625" customWidth="1"/>
    <col min="4090" max="4090" width="3.5703125" customWidth="1"/>
    <col min="4091" max="4091" width="14.140625" bestFit="1" customWidth="1"/>
    <col min="4092" max="4097" width="8.5703125" customWidth="1"/>
    <col min="4098" max="4098" width="17.140625" customWidth="1"/>
    <col min="4346" max="4346" width="3.5703125" customWidth="1"/>
    <col min="4347" max="4347" width="14.140625" bestFit="1" customWidth="1"/>
    <col min="4348" max="4353" width="8.5703125" customWidth="1"/>
    <col min="4354" max="4354" width="17.140625" customWidth="1"/>
    <col min="4602" max="4602" width="3.5703125" customWidth="1"/>
    <col min="4603" max="4603" width="14.140625" bestFit="1" customWidth="1"/>
    <col min="4604" max="4609" width="8.5703125" customWidth="1"/>
    <col min="4610" max="4610" width="17.140625" customWidth="1"/>
    <col min="4858" max="4858" width="3.5703125" customWidth="1"/>
    <col min="4859" max="4859" width="14.140625" bestFit="1" customWidth="1"/>
    <col min="4860" max="4865" width="8.5703125" customWidth="1"/>
    <col min="4866" max="4866" width="17.140625" customWidth="1"/>
    <col min="5114" max="5114" width="3.5703125" customWidth="1"/>
    <col min="5115" max="5115" width="14.140625" bestFit="1" customWidth="1"/>
    <col min="5116" max="5121" width="8.5703125" customWidth="1"/>
    <col min="5122" max="5122" width="17.140625" customWidth="1"/>
    <col min="5370" max="5370" width="3.5703125" customWidth="1"/>
    <col min="5371" max="5371" width="14.140625" bestFit="1" customWidth="1"/>
    <col min="5372" max="5377" width="8.5703125" customWidth="1"/>
    <col min="5378" max="5378" width="17.140625" customWidth="1"/>
    <col min="5626" max="5626" width="3.5703125" customWidth="1"/>
    <col min="5627" max="5627" width="14.140625" bestFit="1" customWidth="1"/>
    <col min="5628" max="5633" width="8.5703125" customWidth="1"/>
    <col min="5634" max="5634" width="17.140625" customWidth="1"/>
    <col min="5882" max="5882" width="3.5703125" customWidth="1"/>
    <col min="5883" max="5883" width="14.140625" bestFit="1" customWidth="1"/>
    <col min="5884" max="5889" width="8.5703125" customWidth="1"/>
    <col min="5890" max="5890" width="17.140625" customWidth="1"/>
    <col min="6138" max="6138" width="3.5703125" customWidth="1"/>
    <col min="6139" max="6139" width="14.140625" bestFit="1" customWidth="1"/>
    <col min="6140" max="6145" width="8.5703125" customWidth="1"/>
    <col min="6146" max="6146" width="17.140625" customWidth="1"/>
    <col min="6394" max="6394" width="3.5703125" customWidth="1"/>
    <col min="6395" max="6395" width="14.140625" bestFit="1" customWidth="1"/>
    <col min="6396" max="6401" width="8.5703125" customWidth="1"/>
    <col min="6402" max="6402" width="17.140625" customWidth="1"/>
    <col min="6650" max="6650" width="3.5703125" customWidth="1"/>
    <col min="6651" max="6651" width="14.140625" bestFit="1" customWidth="1"/>
    <col min="6652" max="6657" width="8.5703125" customWidth="1"/>
    <col min="6658" max="6658" width="17.140625" customWidth="1"/>
    <col min="6906" max="6906" width="3.5703125" customWidth="1"/>
    <col min="6907" max="6907" width="14.140625" bestFit="1" customWidth="1"/>
    <col min="6908" max="6913" width="8.5703125" customWidth="1"/>
    <col min="6914" max="6914" width="17.140625" customWidth="1"/>
    <col min="7162" max="7162" width="3.5703125" customWidth="1"/>
    <col min="7163" max="7163" width="14.140625" bestFit="1" customWidth="1"/>
    <col min="7164" max="7169" width="8.5703125" customWidth="1"/>
    <col min="7170" max="7170" width="17.140625" customWidth="1"/>
    <col min="7418" max="7418" width="3.5703125" customWidth="1"/>
    <col min="7419" max="7419" width="14.140625" bestFit="1" customWidth="1"/>
    <col min="7420" max="7425" width="8.5703125" customWidth="1"/>
    <col min="7426" max="7426" width="17.140625" customWidth="1"/>
    <col min="7674" max="7674" width="3.5703125" customWidth="1"/>
    <col min="7675" max="7675" width="14.140625" bestFit="1" customWidth="1"/>
    <col min="7676" max="7681" width="8.5703125" customWidth="1"/>
    <col min="7682" max="7682" width="17.140625" customWidth="1"/>
    <col min="7930" max="7930" width="3.5703125" customWidth="1"/>
    <col min="7931" max="7931" width="14.140625" bestFit="1" customWidth="1"/>
    <col min="7932" max="7937" width="8.5703125" customWidth="1"/>
    <col min="7938" max="7938" width="17.140625" customWidth="1"/>
    <col min="8186" max="8186" width="3.5703125" customWidth="1"/>
    <col min="8187" max="8187" width="14.140625" bestFit="1" customWidth="1"/>
    <col min="8188" max="8193" width="8.5703125" customWidth="1"/>
    <col min="8194" max="8194" width="17.140625" customWidth="1"/>
    <col min="8442" max="8442" width="3.5703125" customWidth="1"/>
    <col min="8443" max="8443" width="14.140625" bestFit="1" customWidth="1"/>
    <col min="8444" max="8449" width="8.5703125" customWidth="1"/>
    <col min="8450" max="8450" width="17.140625" customWidth="1"/>
    <col min="8698" max="8698" width="3.5703125" customWidth="1"/>
    <col min="8699" max="8699" width="14.140625" bestFit="1" customWidth="1"/>
    <col min="8700" max="8705" width="8.5703125" customWidth="1"/>
    <col min="8706" max="8706" width="17.140625" customWidth="1"/>
    <col min="8954" max="8954" width="3.5703125" customWidth="1"/>
    <col min="8955" max="8955" width="14.140625" bestFit="1" customWidth="1"/>
    <col min="8956" max="8961" width="8.5703125" customWidth="1"/>
    <col min="8962" max="8962" width="17.140625" customWidth="1"/>
    <col min="9210" max="9210" width="3.5703125" customWidth="1"/>
    <col min="9211" max="9211" width="14.140625" bestFit="1" customWidth="1"/>
    <col min="9212" max="9217" width="8.5703125" customWidth="1"/>
    <col min="9218" max="9218" width="17.140625" customWidth="1"/>
    <col min="9466" max="9466" width="3.5703125" customWidth="1"/>
    <col min="9467" max="9467" width="14.140625" bestFit="1" customWidth="1"/>
    <col min="9468" max="9473" width="8.5703125" customWidth="1"/>
    <col min="9474" max="9474" width="17.140625" customWidth="1"/>
    <col min="9722" max="9722" width="3.5703125" customWidth="1"/>
    <col min="9723" max="9723" width="14.140625" bestFit="1" customWidth="1"/>
    <col min="9724" max="9729" width="8.5703125" customWidth="1"/>
    <col min="9730" max="9730" width="17.140625" customWidth="1"/>
    <col min="9978" max="9978" width="3.5703125" customWidth="1"/>
    <col min="9979" max="9979" width="14.140625" bestFit="1" customWidth="1"/>
    <col min="9980" max="9985" width="8.5703125" customWidth="1"/>
    <col min="9986" max="9986" width="17.140625" customWidth="1"/>
    <col min="10234" max="10234" width="3.5703125" customWidth="1"/>
    <col min="10235" max="10235" width="14.140625" bestFit="1" customWidth="1"/>
    <col min="10236" max="10241" width="8.5703125" customWidth="1"/>
    <col min="10242" max="10242" width="17.140625" customWidth="1"/>
    <col min="10490" max="10490" width="3.5703125" customWidth="1"/>
    <col min="10491" max="10491" width="14.140625" bestFit="1" customWidth="1"/>
    <col min="10492" max="10497" width="8.5703125" customWidth="1"/>
    <col min="10498" max="10498" width="17.140625" customWidth="1"/>
    <col min="10746" max="10746" width="3.5703125" customWidth="1"/>
    <col min="10747" max="10747" width="14.140625" bestFit="1" customWidth="1"/>
    <col min="10748" max="10753" width="8.5703125" customWidth="1"/>
    <col min="10754" max="10754" width="17.140625" customWidth="1"/>
    <col min="11002" max="11002" width="3.5703125" customWidth="1"/>
    <col min="11003" max="11003" width="14.140625" bestFit="1" customWidth="1"/>
    <col min="11004" max="11009" width="8.5703125" customWidth="1"/>
    <col min="11010" max="11010" width="17.140625" customWidth="1"/>
    <col min="11258" max="11258" width="3.5703125" customWidth="1"/>
    <col min="11259" max="11259" width="14.140625" bestFit="1" customWidth="1"/>
    <col min="11260" max="11265" width="8.5703125" customWidth="1"/>
    <col min="11266" max="11266" width="17.140625" customWidth="1"/>
    <col min="11514" max="11514" width="3.5703125" customWidth="1"/>
    <col min="11515" max="11515" width="14.140625" bestFit="1" customWidth="1"/>
    <col min="11516" max="11521" width="8.5703125" customWidth="1"/>
    <col min="11522" max="11522" width="17.140625" customWidth="1"/>
    <col min="11770" max="11770" width="3.5703125" customWidth="1"/>
    <col min="11771" max="11771" width="14.140625" bestFit="1" customWidth="1"/>
    <col min="11772" max="11777" width="8.5703125" customWidth="1"/>
    <col min="11778" max="11778" width="17.140625" customWidth="1"/>
    <col min="12026" max="12026" width="3.5703125" customWidth="1"/>
    <col min="12027" max="12027" width="14.140625" bestFit="1" customWidth="1"/>
    <col min="12028" max="12033" width="8.5703125" customWidth="1"/>
    <col min="12034" max="12034" width="17.140625" customWidth="1"/>
    <col min="12282" max="12282" width="3.5703125" customWidth="1"/>
    <col min="12283" max="12283" width="14.140625" bestFit="1" customWidth="1"/>
    <col min="12284" max="12289" width="8.5703125" customWidth="1"/>
    <col min="12290" max="12290" width="17.140625" customWidth="1"/>
    <col min="12538" max="12538" width="3.5703125" customWidth="1"/>
    <col min="12539" max="12539" width="14.140625" bestFit="1" customWidth="1"/>
    <col min="12540" max="12545" width="8.5703125" customWidth="1"/>
    <col min="12546" max="12546" width="17.140625" customWidth="1"/>
    <col min="12794" max="12794" width="3.5703125" customWidth="1"/>
    <col min="12795" max="12795" width="14.140625" bestFit="1" customWidth="1"/>
    <col min="12796" max="12801" width="8.5703125" customWidth="1"/>
    <col min="12802" max="12802" width="17.140625" customWidth="1"/>
    <col min="13050" max="13050" width="3.5703125" customWidth="1"/>
    <col min="13051" max="13051" width="14.140625" bestFit="1" customWidth="1"/>
    <col min="13052" max="13057" width="8.5703125" customWidth="1"/>
    <col min="13058" max="13058" width="17.140625" customWidth="1"/>
    <col min="13306" max="13306" width="3.5703125" customWidth="1"/>
    <col min="13307" max="13307" width="14.140625" bestFit="1" customWidth="1"/>
    <col min="13308" max="13313" width="8.5703125" customWidth="1"/>
    <col min="13314" max="13314" width="17.140625" customWidth="1"/>
    <col min="13562" max="13562" width="3.5703125" customWidth="1"/>
    <col min="13563" max="13563" width="14.140625" bestFit="1" customWidth="1"/>
    <col min="13564" max="13569" width="8.5703125" customWidth="1"/>
    <col min="13570" max="13570" width="17.140625" customWidth="1"/>
    <col min="13818" max="13818" width="3.5703125" customWidth="1"/>
    <col min="13819" max="13819" width="14.140625" bestFit="1" customWidth="1"/>
    <col min="13820" max="13825" width="8.5703125" customWidth="1"/>
    <col min="13826" max="13826" width="17.140625" customWidth="1"/>
    <col min="14074" max="14074" width="3.5703125" customWidth="1"/>
    <col min="14075" max="14075" width="14.140625" bestFit="1" customWidth="1"/>
    <col min="14076" max="14081" width="8.5703125" customWidth="1"/>
    <col min="14082" max="14082" width="17.140625" customWidth="1"/>
    <col min="14330" max="14330" width="3.5703125" customWidth="1"/>
    <col min="14331" max="14331" width="14.140625" bestFit="1" customWidth="1"/>
    <col min="14332" max="14337" width="8.5703125" customWidth="1"/>
    <col min="14338" max="14338" width="17.140625" customWidth="1"/>
    <col min="14586" max="14586" width="3.5703125" customWidth="1"/>
    <col min="14587" max="14587" width="14.140625" bestFit="1" customWidth="1"/>
    <col min="14588" max="14593" width="8.5703125" customWidth="1"/>
    <col min="14594" max="14594" width="17.140625" customWidth="1"/>
    <col min="14842" max="14842" width="3.5703125" customWidth="1"/>
    <col min="14843" max="14843" width="14.140625" bestFit="1" customWidth="1"/>
    <col min="14844" max="14849" width="8.5703125" customWidth="1"/>
    <col min="14850" max="14850" width="17.140625" customWidth="1"/>
    <col min="15098" max="15098" width="3.5703125" customWidth="1"/>
    <col min="15099" max="15099" width="14.140625" bestFit="1" customWidth="1"/>
    <col min="15100" max="15105" width="8.5703125" customWidth="1"/>
    <col min="15106" max="15106" width="17.140625" customWidth="1"/>
    <col min="15354" max="15354" width="3.5703125" customWidth="1"/>
    <col min="15355" max="15355" width="14.140625" bestFit="1" customWidth="1"/>
    <col min="15356" max="15361" width="8.5703125" customWidth="1"/>
    <col min="15362" max="15362" width="17.140625" customWidth="1"/>
    <col min="15610" max="15610" width="3.5703125" customWidth="1"/>
    <col min="15611" max="15611" width="14.140625" bestFit="1" customWidth="1"/>
    <col min="15612" max="15617" width="8.5703125" customWidth="1"/>
    <col min="15618" max="15618" width="17.140625" customWidth="1"/>
    <col min="15866" max="15866" width="3.5703125" customWidth="1"/>
    <col min="15867" max="15867" width="14.140625" bestFit="1" customWidth="1"/>
    <col min="15868" max="15873" width="8.5703125" customWidth="1"/>
    <col min="15874" max="15874" width="17.140625" customWidth="1"/>
    <col min="16122" max="16122" width="3.5703125" customWidth="1"/>
    <col min="16123" max="16123" width="14.140625" bestFit="1" customWidth="1"/>
    <col min="16124" max="16129" width="8.5703125" customWidth="1"/>
    <col min="16130" max="16130" width="17.140625" customWidth="1"/>
  </cols>
  <sheetData>
    <row r="1" spans="1:11" s="694" customFormat="1">
      <c r="G1" s="33"/>
      <c r="H1" s="44"/>
      <c r="J1" s="44"/>
      <c r="K1" s="44"/>
    </row>
    <row r="2" spans="1:11" s="693" customFormat="1">
      <c r="A2" s="728" t="s">
        <v>739</v>
      </c>
    </row>
    <row r="3" spans="1:11" s="694" customFormat="1">
      <c r="G3" s="33"/>
      <c r="H3" s="44"/>
      <c r="J3" s="44"/>
      <c r="K3" s="44"/>
    </row>
    <row r="4" spans="1:11">
      <c r="B4" s="344" t="s">
        <v>680</v>
      </c>
      <c r="C4" s="1"/>
      <c r="D4" s="1"/>
      <c r="E4" s="1"/>
      <c r="F4" s="1"/>
      <c r="G4" s="21"/>
      <c r="H4" s="345"/>
      <c r="I4" s="1"/>
      <c r="J4" s="346"/>
      <c r="K4"/>
    </row>
    <row r="5" spans="1:11">
      <c r="B5" s="2"/>
      <c r="G5"/>
      <c r="H5"/>
      <c r="J5" t="s">
        <v>454</v>
      </c>
      <c r="K5"/>
    </row>
    <row r="6" spans="1:11">
      <c r="B6" s="378"/>
      <c r="C6" s="384"/>
      <c r="D6" s="1521" t="s">
        <v>5</v>
      </c>
      <c r="E6" s="1521" t="s">
        <v>12</v>
      </c>
      <c r="F6" s="1521" t="s">
        <v>461</v>
      </c>
      <c r="G6" s="1521" t="s">
        <v>532</v>
      </c>
      <c r="H6" s="1521" t="s">
        <v>658</v>
      </c>
      <c r="I6" s="1521" t="s">
        <v>835</v>
      </c>
      <c r="J6" s="1521" t="s">
        <v>880</v>
      </c>
      <c r="K6" s="31"/>
    </row>
    <row r="7" spans="1:11">
      <c r="A7" s="35"/>
      <c r="B7" s="35" t="s">
        <v>184</v>
      </c>
      <c r="C7" s="95" t="s">
        <v>147</v>
      </c>
      <c r="D7" s="1497">
        <v>1.7549999999999999</v>
      </c>
      <c r="E7" s="1497">
        <v>1.4</v>
      </c>
      <c r="F7" s="1497">
        <v>1.43</v>
      </c>
      <c r="G7" s="1497">
        <v>2.0575000000000001</v>
      </c>
      <c r="H7" s="1497">
        <v>1.986</v>
      </c>
      <c r="I7" s="1497">
        <v>1.92</v>
      </c>
      <c r="J7" s="1497">
        <v>1.7257000000000002</v>
      </c>
    </row>
    <row r="8" spans="1:11">
      <c r="A8" s="35"/>
      <c r="B8" s="35" t="s">
        <v>185</v>
      </c>
      <c r="C8" s="95" t="s">
        <v>139</v>
      </c>
      <c r="D8" s="585">
        <v>1.67</v>
      </c>
      <c r="E8" s="585">
        <v>1.405</v>
      </c>
      <c r="F8" s="585">
        <v>1.4424999999999999</v>
      </c>
      <c r="G8" s="585">
        <v>2.2549999999999999</v>
      </c>
      <c r="H8" s="585">
        <v>2.0625</v>
      </c>
      <c r="I8" s="585">
        <v>1.92</v>
      </c>
      <c r="J8" s="585">
        <v>1.7670000000000001</v>
      </c>
      <c r="K8"/>
    </row>
    <row r="9" spans="1:11">
      <c r="A9" s="35"/>
      <c r="B9" s="35" t="s">
        <v>186</v>
      </c>
      <c r="C9" s="95" t="s">
        <v>141</v>
      </c>
      <c r="D9" s="585">
        <v>1.7124999999999999</v>
      </c>
      <c r="E9" s="585">
        <v>1.6125</v>
      </c>
      <c r="F9" s="585">
        <v>1.8625</v>
      </c>
      <c r="G9" s="585">
        <v>2.5225</v>
      </c>
      <c r="H9" s="585">
        <v>2.2524999999999999</v>
      </c>
      <c r="I9" s="585">
        <v>1.992</v>
      </c>
      <c r="J9" s="585">
        <v>1.9925000000000002</v>
      </c>
      <c r="K9"/>
    </row>
    <row r="10" spans="1:11">
      <c r="A10" s="35"/>
      <c r="B10" s="35" t="s">
        <v>187</v>
      </c>
      <c r="C10" s="95" t="s">
        <v>140</v>
      </c>
      <c r="D10" s="585">
        <v>1.742</v>
      </c>
      <c r="E10" s="585">
        <v>1.504</v>
      </c>
      <c r="F10" s="585">
        <v>1.61</v>
      </c>
      <c r="G10" s="585">
        <v>2.46</v>
      </c>
      <c r="H10" s="585">
        <v>2.2225000000000001</v>
      </c>
      <c r="I10" s="585">
        <v>1.92</v>
      </c>
      <c r="J10" s="585">
        <v>1.9076999999999997</v>
      </c>
      <c r="K10"/>
    </row>
    <row r="11" spans="1:11">
      <c r="A11" s="35"/>
      <c r="B11" s="35" t="s">
        <v>186</v>
      </c>
      <c r="C11" s="95" t="s">
        <v>142</v>
      </c>
      <c r="D11" s="585">
        <v>1.585</v>
      </c>
      <c r="E11" s="585">
        <v>1.7250000000000001</v>
      </c>
      <c r="F11" s="585">
        <v>1.88</v>
      </c>
      <c r="G11" s="585">
        <v>2.3780000000000001</v>
      </c>
      <c r="H11" s="585">
        <v>2.2400000000000002</v>
      </c>
      <c r="I11" s="585">
        <v>2.0266666666666664</v>
      </c>
      <c r="J11" s="585">
        <v>1.9616</v>
      </c>
      <c r="K11"/>
    </row>
    <row r="12" spans="1:11">
      <c r="A12" s="35"/>
      <c r="B12" s="35" t="s">
        <v>184</v>
      </c>
      <c r="C12" s="95" t="s">
        <v>143</v>
      </c>
      <c r="D12" s="585">
        <v>1.5419999999999998</v>
      </c>
      <c r="E12" s="585">
        <v>1.736</v>
      </c>
      <c r="F12" s="585">
        <v>1.9080000000000001</v>
      </c>
      <c r="G12" s="585">
        <v>2.4049999999999998</v>
      </c>
      <c r="H12" s="585">
        <v>2.2400000000000002</v>
      </c>
      <c r="I12" s="585">
        <v>2.04</v>
      </c>
      <c r="J12" s="585">
        <v>1.9661999999999999</v>
      </c>
      <c r="K12"/>
    </row>
    <row r="13" spans="1:11">
      <c r="A13" s="35"/>
      <c r="B13" s="35" t="s">
        <v>184</v>
      </c>
      <c r="C13" s="95" t="s">
        <v>144</v>
      </c>
      <c r="D13" s="585">
        <v>1.52</v>
      </c>
      <c r="E13" s="585">
        <v>1.595</v>
      </c>
      <c r="F13" s="585">
        <v>2.0350000000000001</v>
      </c>
      <c r="G13" s="585">
        <v>2.5074999999999998</v>
      </c>
      <c r="H13" s="585">
        <v>2.29</v>
      </c>
      <c r="I13" s="585">
        <v>2.12</v>
      </c>
      <c r="J13" s="585">
        <v>1.9895000000000003</v>
      </c>
      <c r="K13"/>
    </row>
    <row r="14" spans="1:11">
      <c r="A14" s="35"/>
      <c r="B14" s="35" t="s">
        <v>187</v>
      </c>
      <c r="C14" s="95" t="s">
        <v>145</v>
      </c>
      <c r="D14" s="585">
        <v>1.5119999999999998</v>
      </c>
      <c r="E14" s="585">
        <v>1.5449999999999999</v>
      </c>
      <c r="F14" s="585">
        <v>2.1459999999999999</v>
      </c>
      <c r="G14" s="585">
        <v>2.4</v>
      </c>
      <c r="H14" s="585">
        <v>2.2000000000000002</v>
      </c>
      <c r="I14" s="585">
        <v>2.0674999999999999</v>
      </c>
      <c r="J14" s="585">
        <v>1.9606000000000001</v>
      </c>
      <c r="K14"/>
    </row>
    <row r="15" spans="1:11">
      <c r="A15" s="35"/>
      <c r="B15" s="35" t="s">
        <v>188</v>
      </c>
      <c r="C15" s="95" t="s">
        <v>146</v>
      </c>
      <c r="D15" s="585">
        <v>1.5774999999999999</v>
      </c>
      <c r="E15" s="585">
        <v>1.524</v>
      </c>
      <c r="F15" s="585">
        <v>2.2250000000000001</v>
      </c>
      <c r="G15" s="585">
        <v>2.2225000000000001</v>
      </c>
      <c r="H15" s="585">
        <v>2.105</v>
      </c>
      <c r="I15" s="585">
        <v>1.93</v>
      </c>
      <c r="J15" s="585">
        <v>1.9308000000000001</v>
      </c>
      <c r="K15"/>
    </row>
    <row r="16" spans="1:11">
      <c r="A16" s="35"/>
      <c r="B16" s="35" t="s">
        <v>189</v>
      </c>
      <c r="C16" s="95" t="s">
        <v>151</v>
      </c>
      <c r="D16" s="585">
        <v>1.5674999999999999</v>
      </c>
      <c r="E16" s="585">
        <v>1.42</v>
      </c>
      <c r="F16" s="585">
        <v>2.2075</v>
      </c>
      <c r="G16" s="585">
        <v>2.1225000000000001</v>
      </c>
      <c r="H16" s="585">
        <v>1.9680000000000002</v>
      </c>
      <c r="I16" s="585"/>
      <c r="J16" s="585">
        <v>1.8571000000000002</v>
      </c>
      <c r="K16" s="95"/>
    </row>
    <row r="17" spans="1:13">
      <c r="A17" s="35"/>
      <c r="B17" s="35" t="s">
        <v>190</v>
      </c>
      <c r="C17" s="95" t="s">
        <v>152</v>
      </c>
      <c r="D17" s="585">
        <v>1.5125</v>
      </c>
      <c r="E17" s="585">
        <v>1.4025000000000001</v>
      </c>
      <c r="F17" s="585">
        <v>2.0459999999999998</v>
      </c>
      <c r="G17" s="585">
        <v>1.98</v>
      </c>
      <c r="H17" s="585">
        <v>1.92</v>
      </c>
      <c r="I17" s="585"/>
      <c r="J17" s="585">
        <v>1.7722000000000002</v>
      </c>
      <c r="K17" s="95"/>
    </row>
    <row r="18" spans="1:13" s="35" customFormat="1">
      <c r="B18" s="35" t="s">
        <v>191</v>
      </c>
      <c r="C18" s="95" t="s">
        <v>153</v>
      </c>
      <c r="D18" s="585">
        <v>1.4080000000000001</v>
      </c>
      <c r="E18" s="585">
        <v>1.4219999999999999</v>
      </c>
      <c r="F18" s="585">
        <v>2.0099999999999998</v>
      </c>
      <c r="G18" s="585">
        <v>1.97</v>
      </c>
      <c r="H18" s="585">
        <v>1.92</v>
      </c>
      <c r="I18" s="585"/>
      <c r="J18" s="585">
        <v>1.746</v>
      </c>
      <c r="K18" s="95"/>
      <c r="L18"/>
      <c r="M18"/>
    </row>
    <row r="19" spans="1:13" s="35" customFormat="1">
      <c r="C19" s="45"/>
      <c r="D19" s="46"/>
      <c r="E19" s="46"/>
      <c r="F19" s="46"/>
      <c r="G19" s="46"/>
      <c r="H19" s="46"/>
      <c r="I19" s="46"/>
      <c r="J19" s="46"/>
      <c r="K19" s="46"/>
      <c r="L19"/>
      <c r="M19"/>
    </row>
    <row r="20" spans="1:13">
      <c r="B20" s="47"/>
      <c r="C20" s="332"/>
      <c r="E20" s="48"/>
      <c r="F20" s="48"/>
      <c r="G20" s="48"/>
      <c r="H20" s="48"/>
      <c r="I20" s="48"/>
      <c r="J20" s="49"/>
      <c r="K20" s="49"/>
      <c r="L20" s="3" t="s">
        <v>217</v>
      </c>
    </row>
    <row r="21" spans="1:13" s="44" customFormat="1">
      <c r="B21" s="49"/>
      <c r="E21" s="50"/>
      <c r="F21" s="50"/>
      <c r="G21" s="50"/>
      <c r="H21" s="50"/>
      <c r="I21" s="50"/>
      <c r="J21" s="49"/>
      <c r="K21" s="49"/>
    </row>
    <row r="22" spans="1:13">
      <c r="C22" s="10"/>
      <c r="D22" s="10"/>
    </row>
    <row r="24" spans="1:13" s="44" customFormat="1">
      <c r="H24" s="51"/>
      <c r="I24" s="51"/>
    </row>
    <row r="25" spans="1:13">
      <c r="H25" s="51"/>
      <c r="I25" s="7"/>
    </row>
    <row r="36" spans="2:2">
      <c r="B36" s="3" t="s">
        <v>204</v>
      </c>
    </row>
  </sheetData>
  <hyperlinks>
    <hyperlink ref="A2" location="Sommaire!A1" display="Sommaire général" xr:uid="{DED3D263-5D85-471C-8176-2A54303A65A7}"/>
  </hyperlink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E00000"/>
  </sheetPr>
  <dimension ref="A1:I20"/>
  <sheetViews>
    <sheetView workbookViewId="0">
      <selection activeCell="B21" sqref="B21"/>
    </sheetView>
  </sheetViews>
  <sheetFormatPr baseColWidth="10" defaultRowHeight="15"/>
  <cols>
    <col min="1" max="1" width="6.42578125" customWidth="1"/>
    <col min="2" max="2" width="33.5703125" customWidth="1"/>
    <col min="3" max="3" width="11.5703125" customWidth="1"/>
    <col min="4" max="4" width="12.140625" customWidth="1"/>
    <col min="5" max="6" width="7.5703125" customWidth="1"/>
    <col min="7" max="7" width="7.5703125" style="1507" customWidth="1"/>
    <col min="8" max="9" width="7.5703125" customWidth="1"/>
    <col min="251" max="251" width="10.5703125" customWidth="1"/>
    <col min="252" max="252" width="8.85546875" customWidth="1"/>
    <col min="253" max="253" width="14.140625" customWidth="1"/>
    <col min="254" max="254" width="14.28515625" customWidth="1"/>
    <col min="255" max="255" width="21.140625" customWidth="1"/>
    <col min="256" max="256" width="5.28515625" customWidth="1"/>
    <col min="507" max="507" width="10.5703125" customWidth="1"/>
    <col min="508" max="508" width="8.85546875" customWidth="1"/>
    <col min="509" max="509" width="14.140625" customWidth="1"/>
    <col min="510" max="510" width="14.28515625" customWidth="1"/>
    <col min="511" max="511" width="21.140625" customWidth="1"/>
    <col min="512" max="512" width="5.28515625" customWidth="1"/>
    <col min="763" max="763" width="10.5703125" customWidth="1"/>
    <col min="764" max="764" width="8.85546875" customWidth="1"/>
    <col min="765" max="765" width="14.140625" customWidth="1"/>
    <col min="766" max="766" width="14.28515625" customWidth="1"/>
    <col min="767" max="767" width="21.140625" customWidth="1"/>
    <col min="768" max="768" width="5.28515625" customWidth="1"/>
    <col min="1019" max="1019" width="10.5703125" customWidth="1"/>
    <col min="1020" max="1020" width="8.85546875" customWidth="1"/>
    <col min="1021" max="1021" width="14.140625" customWidth="1"/>
    <col min="1022" max="1022" width="14.28515625" customWidth="1"/>
    <col min="1023" max="1023" width="21.140625" customWidth="1"/>
    <col min="1024" max="1024" width="5.28515625" customWidth="1"/>
    <col min="1275" max="1275" width="10.5703125" customWidth="1"/>
    <col min="1276" max="1276" width="8.85546875" customWidth="1"/>
    <col min="1277" max="1277" width="14.140625" customWidth="1"/>
    <col min="1278" max="1278" width="14.28515625" customWidth="1"/>
    <col min="1279" max="1279" width="21.140625" customWidth="1"/>
    <col min="1280" max="1280" width="5.28515625" customWidth="1"/>
    <col min="1531" max="1531" width="10.5703125" customWidth="1"/>
    <col min="1532" max="1532" width="8.85546875" customWidth="1"/>
    <col min="1533" max="1533" width="14.140625" customWidth="1"/>
    <col min="1534" max="1534" width="14.28515625" customWidth="1"/>
    <col min="1535" max="1535" width="21.140625" customWidth="1"/>
    <col min="1536" max="1536" width="5.28515625" customWidth="1"/>
    <col min="1787" max="1787" width="10.5703125" customWidth="1"/>
    <col min="1788" max="1788" width="8.85546875" customWidth="1"/>
    <col min="1789" max="1789" width="14.140625" customWidth="1"/>
    <col min="1790" max="1790" width="14.28515625" customWidth="1"/>
    <col min="1791" max="1791" width="21.140625" customWidth="1"/>
    <col min="1792" max="1792" width="5.28515625" customWidth="1"/>
    <col min="2043" max="2043" width="10.5703125" customWidth="1"/>
    <col min="2044" max="2044" width="8.85546875" customWidth="1"/>
    <col min="2045" max="2045" width="14.140625" customWidth="1"/>
    <col min="2046" max="2046" width="14.28515625" customWidth="1"/>
    <col min="2047" max="2047" width="21.140625" customWidth="1"/>
    <col min="2048" max="2048" width="5.28515625" customWidth="1"/>
    <col min="2299" max="2299" width="10.5703125" customWidth="1"/>
    <col min="2300" max="2300" width="8.85546875" customWidth="1"/>
    <col min="2301" max="2301" width="14.140625" customWidth="1"/>
    <col min="2302" max="2302" width="14.28515625" customWidth="1"/>
    <col min="2303" max="2303" width="21.140625" customWidth="1"/>
    <col min="2304" max="2304" width="5.28515625" customWidth="1"/>
    <col min="2555" max="2555" width="10.5703125" customWidth="1"/>
    <col min="2556" max="2556" width="8.85546875" customWidth="1"/>
    <col min="2557" max="2557" width="14.140625" customWidth="1"/>
    <col min="2558" max="2558" width="14.28515625" customWidth="1"/>
    <col min="2559" max="2559" width="21.140625" customWidth="1"/>
    <col min="2560" max="2560" width="5.28515625" customWidth="1"/>
    <col min="2811" max="2811" width="10.5703125" customWidth="1"/>
    <col min="2812" max="2812" width="8.85546875" customWidth="1"/>
    <col min="2813" max="2813" width="14.140625" customWidth="1"/>
    <col min="2814" max="2814" width="14.28515625" customWidth="1"/>
    <col min="2815" max="2815" width="21.140625" customWidth="1"/>
    <col min="2816" max="2816" width="5.28515625" customWidth="1"/>
    <col min="3067" max="3067" width="10.5703125" customWidth="1"/>
    <col min="3068" max="3068" width="8.85546875" customWidth="1"/>
    <col min="3069" max="3069" width="14.140625" customWidth="1"/>
    <col min="3070" max="3070" width="14.28515625" customWidth="1"/>
    <col min="3071" max="3071" width="21.140625" customWidth="1"/>
    <col min="3072" max="3072" width="5.28515625" customWidth="1"/>
    <col min="3323" max="3323" width="10.5703125" customWidth="1"/>
    <col min="3324" max="3324" width="8.85546875" customWidth="1"/>
    <col min="3325" max="3325" width="14.140625" customWidth="1"/>
    <col min="3326" max="3326" width="14.28515625" customWidth="1"/>
    <col min="3327" max="3327" width="21.140625" customWidth="1"/>
    <col min="3328" max="3328" width="5.28515625" customWidth="1"/>
    <col min="3579" max="3579" width="10.5703125" customWidth="1"/>
    <col min="3580" max="3580" width="8.85546875" customWidth="1"/>
    <col min="3581" max="3581" width="14.140625" customWidth="1"/>
    <col min="3582" max="3582" width="14.28515625" customWidth="1"/>
    <col min="3583" max="3583" width="21.140625" customWidth="1"/>
    <col min="3584" max="3584" width="5.28515625" customWidth="1"/>
    <col min="3835" max="3835" width="10.5703125" customWidth="1"/>
    <col min="3836" max="3836" width="8.85546875" customWidth="1"/>
    <col min="3837" max="3837" width="14.140625" customWidth="1"/>
    <col min="3838" max="3838" width="14.28515625" customWidth="1"/>
    <col min="3839" max="3839" width="21.140625" customWidth="1"/>
    <col min="3840" max="3840" width="5.28515625" customWidth="1"/>
    <col min="4091" max="4091" width="10.5703125" customWidth="1"/>
    <col min="4092" max="4092" width="8.85546875" customWidth="1"/>
    <col min="4093" max="4093" width="14.140625" customWidth="1"/>
    <col min="4094" max="4094" width="14.28515625" customWidth="1"/>
    <col min="4095" max="4095" width="21.140625" customWidth="1"/>
    <col min="4096" max="4096" width="5.28515625" customWidth="1"/>
    <col min="4347" max="4347" width="10.5703125" customWidth="1"/>
    <col min="4348" max="4348" width="8.85546875" customWidth="1"/>
    <col min="4349" max="4349" width="14.140625" customWidth="1"/>
    <col min="4350" max="4350" width="14.28515625" customWidth="1"/>
    <col min="4351" max="4351" width="21.140625" customWidth="1"/>
    <col min="4352" max="4352" width="5.28515625" customWidth="1"/>
    <col min="4603" max="4603" width="10.5703125" customWidth="1"/>
    <col min="4604" max="4604" width="8.85546875" customWidth="1"/>
    <col min="4605" max="4605" width="14.140625" customWidth="1"/>
    <col min="4606" max="4606" width="14.28515625" customWidth="1"/>
    <col min="4607" max="4607" width="21.140625" customWidth="1"/>
    <col min="4608" max="4608" width="5.28515625" customWidth="1"/>
    <col min="4859" max="4859" width="10.5703125" customWidth="1"/>
    <col min="4860" max="4860" width="8.85546875" customWidth="1"/>
    <col min="4861" max="4861" width="14.140625" customWidth="1"/>
    <col min="4862" max="4862" width="14.28515625" customWidth="1"/>
    <col min="4863" max="4863" width="21.140625" customWidth="1"/>
    <col min="4864" max="4864" width="5.28515625" customWidth="1"/>
    <col min="5115" max="5115" width="10.5703125" customWidth="1"/>
    <col min="5116" max="5116" width="8.85546875" customWidth="1"/>
    <col min="5117" max="5117" width="14.140625" customWidth="1"/>
    <col min="5118" max="5118" width="14.28515625" customWidth="1"/>
    <col min="5119" max="5119" width="21.140625" customWidth="1"/>
    <col min="5120" max="5120" width="5.28515625" customWidth="1"/>
    <col min="5371" max="5371" width="10.5703125" customWidth="1"/>
    <col min="5372" max="5372" width="8.85546875" customWidth="1"/>
    <col min="5373" max="5373" width="14.140625" customWidth="1"/>
    <col min="5374" max="5374" width="14.28515625" customWidth="1"/>
    <col min="5375" max="5375" width="21.140625" customWidth="1"/>
    <col min="5376" max="5376" width="5.28515625" customWidth="1"/>
    <col min="5627" max="5627" width="10.5703125" customWidth="1"/>
    <col min="5628" max="5628" width="8.85546875" customWidth="1"/>
    <col min="5629" max="5629" width="14.140625" customWidth="1"/>
    <col min="5630" max="5630" width="14.28515625" customWidth="1"/>
    <col min="5631" max="5631" width="21.140625" customWidth="1"/>
    <col min="5632" max="5632" width="5.28515625" customWidth="1"/>
    <col min="5883" max="5883" width="10.5703125" customWidth="1"/>
    <col min="5884" max="5884" width="8.85546875" customWidth="1"/>
    <col min="5885" max="5885" width="14.140625" customWidth="1"/>
    <col min="5886" max="5886" width="14.28515625" customWidth="1"/>
    <col min="5887" max="5887" width="21.140625" customWidth="1"/>
    <col min="5888" max="5888" width="5.28515625" customWidth="1"/>
    <col min="6139" max="6139" width="10.5703125" customWidth="1"/>
    <col min="6140" max="6140" width="8.85546875" customWidth="1"/>
    <col min="6141" max="6141" width="14.140625" customWidth="1"/>
    <col min="6142" max="6142" width="14.28515625" customWidth="1"/>
    <col min="6143" max="6143" width="21.140625" customWidth="1"/>
    <col min="6144" max="6144" width="5.28515625" customWidth="1"/>
    <col min="6395" max="6395" width="10.5703125" customWidth="1"/>
    <col min="6396" max="6396" width="8.85546875" customWidth="1"/>
    <col min="6397" max="6397" width="14.140625" customWidth="1"/>
    <col min="6398" max="6398" width="14.28515625" customWidth="1"/>
    <col min="6399" max="6399" width="21.140625" customWidth="1"/>
    <col min="6400" max="6400" width="5.28515625" customWidth="1"/>
    <col min="6651" max="6651" width="10.5703125" customWidth="1"/>
    <col min="6652" max="6652" width="8.85546875" customWidth="1"/>
    <col min="6653" max="6653" width="14.140625" customWidth="1"/>
    <col min="6654" max="6654" width="14.28515625" customWidth="1"/>
    <col min="6655" max="6655" width="21.140625" customWidth="1"/>
    <col min="6656" max="6656" width="5.28515625" customWidth="1"/>
    <col min="6907" max="6907" width="10.5703125" customWidth="1"/>
    <col min="6908" max="6908" width="8.85546875" customWidth="1"/>
    <col min="6909" max="6909" width="14.140625" customWidth="1"/>
    <col min="6910" max="6910" width="14.28515625" customWidth="1"/>
    <col min="6911" max="6911" width="21.140625" customWidth="1"/>
    <col min="6912" max="6912" width="5.28515625" customWidth="1"/>
    <col min="7163" max="7163" width="10.5703125" customWidth="1"/>
    <col min="7164" max="7164" width="8.85546875" customWidth="1"/>
    <col min="7165" max="7165" width="14.140625" customWidth="1"/>
    <col min="7166" max="7166" width="14.28515625" customWidth="1"/>
    <col min="7167" max="7167" width="21.140625" customWidth="1"/>
    <col min="7168" max="7168" width="5.28515625" customWidth="1"/>
    <col min="7419" max="7419" width="10.5703125" customWidth="1"/>
    <col min="7420" max="7420" width="8.85546875" customWidth="1"/>
    <col min="7421" max="7421" width="14.140625" customWidth="1"/>
    <col min="7422" max="7422" width="14.28515625" customWidth="1"/>
    <col min="7423" max="7423" width="21.140625" customWidth="1"/>
    <col min="7424" max="7424" width="5.28515625" customWidth="1"/>
    <col min="7675" max="7675" width="10.5703125" customWidth="1"/>
    <col min="7676" max="7676" width="8.85546875" customWidth="1"/>
    <col min="7677" max="7677" width="14.140625" customWidth="1"/>
    <col min="7678" max="7678" width="14.28515625" customWidth="1"/>
    <col min="7679" max="7679" width="21.140625" customWidth="1"/>
    <col min="7680" max="7680" width="5.28515625" customWidth="1"/>
    <col min="7931" max="7931" width="10.5703125" customWidth="1"/>
    <col min="7932" max="7932" width="8.85546875" customWidth="1"/>
    <col min="7933" max="7933" width="14.140625" customWidth="1"/>
    <col min="7934" max="7934" width="14.28515625" customWidth="1"/>
    <col min="7935" max="7935" width="21.140625" customWidth="1"/>
    <col min="7936" max="7936" width="5.28515625" customWidth="1"/>
    <col min="8187" max="8187" width="10.5703125" customWidth="1"/>
    <col min="8188" max="8188" width="8.85546875" customWidth="1"/>
    <col min="8189" max="8189" width="14.140625" customWidth="1"/>
    <col min="8190" max="8190" width="14.28515625" customWidth="1"/>
    <col min="8191" max="8191" width="21.140625" customWidth="1"/>
    <col min="8192" max="8192" width="5.28515625" customWidth="1"/>
    <col min="8443" max="8443" width="10.5703125" customWidth="1"/>
    <col min="8444" max="8444" width="8.85546875" customWidth="1"/>
    <col min="8445" max="8445" width="14.140625" customWidth="1"/>
    <col min="8446" max="8446" width="14.28515625" customWidth="1"/>
    <col min="8447" max="8447" width="21.140625" customWidth="1"/>
    <col min="8448" max="8448" width="5.28515625" customWidth="1"/>
    <col min="8699" max="8699" width="10.5703125" customWidth="1"/>
    <col min="8700" max="8700" width="8.85546875" customWidth="1"/>
    <col min="8701" max="8701" width="14.140625" customWidth="1"/>
    <col min="8702" max="8702" width="14.28515625" customWidth="1"/>
    <col min="8703" max="8703" width="21.140625" customWidth="1"/>
    <col min="8704" max="8704" width="5.28515625" customWidth="1"/>
    <col min="8955" max="8955" width="10.5703125" customWidth="1"/>
    <col min="8956" max="8956" width="8.85546875" customWidth="1"/>
    <col min="8957" max="8957" width="14.140625" customWidth="1"/>
    <col min="8958" max="8958" width="14.28515625" customWidth="1"/>
    <col min="8959" max="8959" width="21.140625" customWidth="1"/>
    <col min="8960" max="8960" width="5.28515625" customWidth="1"/>
    <col min="9211" max="9211" width="10.5703125" customWidth="1"/>
    <col min="9212" max="9212" width="8.85546875" customWidth="1"/>
    <col min="9213" max="9213" width="14.140625" customWidth="1"/>
    <col min="9214" max="9214" width="14.28515625" customWidth="1"/>
    <col min="9215" max="9215" width="21.140625" customWidth="1"/>
    <col min="9216" max="9216" width="5.28515625" customWidth="1"/>
    <col min="9467" max="9467" width="10.5703125" customWidth="1"/>
    <col min="9468" max="9468" width="8.85546875" customWidth="1"/>
    <col min="9469" max="9469" width="14.140625" customWidth="1"/>
    <col min="9470" max="9470" width="14.28515625" customWidth="1"/>
    <col min="9471" max="9471" width="21.140625" customWidth="1"/>
    <col min="9472" max="9472" width="5.28515625" customWidth="1"/>
    <col min="9723" max="9723" width="10.5703125" customWidth="1"/>
    <col min="9724" max="9724" width="8.85546875" customWidth="1"/>
    <col min="9725" max="9725" width="14.140625" customWidth="1"/>
    <col min="9726" max="9726" width="14.28515625" customWidth="1"/>
    <col min="9727" max="9727" width="21.140625" customWidth="1"/>
    <col min="9728" max="9728" width="5.28515625" customWidth="1"/>
    <col min="9979" max="9979" width="10.5703125" customWidth="1"/>
    <col min="9980" max="9980" width="8.85546875" customWidth="1"/>
    <col min="9981" max="9981" width="14.140625" customWidth="1"/>
    <col min="9982" max="9982" width="14.28515625" customWidth="1"/>
    <col min="9983" max="9983" width="21.140625" customWidth="1"/>
    <col min="9984" max="9984" width="5.28515625" customWidth="1"/>
    <col min="10235" max="10235" width="10.5703125" customWidth="1"/>
    <col min="10236" max="10236" width="8.85546875" customWidth="1"/>
    <col min="10237" max="10237" width="14.140625" customWidth="1"/>
    <col min="10238" max="10238" width="14.28515625" customWidth="1"/>
    <col min="10239" max="10239" width="21.140625" customWidth="1"/>
    <col min="10240" max="10240" width="5.28515625" customWidth="1"/>
    <col min="10491" max="10491" width="10.5703125" customWidth="1"/>
    <col min="10492" max="10492" width="8.85546875" customWidth="1"/>
    <col min="10493" max="10493" width="14.140625" customWidth="1"/>
    <col min="10494" max="10494" width="14.28515625" customWidth="1"/>
    <col min="10495" max="10495" width="21.140625" customWidth="1"/>
    <col min="10496" max="10496" width="5.28515625" customWidth="1"/>
    <col min="10747" max="10747" width="10.5703125" customWidth="1"/>
    <col min="10748" max="10748" width="8.85546875" customWidth="1"/>
    <col min="10749" max="10749" width="14.140625" customWidth="1"/>
    <col min="10750" max="10750" width="14.28515625" customWidth="1"/>
    <col min="10751" max="10751" width="21.140625" customWidth="1"/>
    <col min="10752" max="10752" width="5.28515625" customWidth="1"/>
    <col min="11003" max="11003" width="10.5703125" customWidth="1"/>
    <col min="11004" max="11004" width="8.85546875" customWidth="1"/>
    <col min="11005" max="11005" width="14.140625" customWidth="1"/>
    <col min="11006" max="11006" width="14.28515625" customWidth="1"/>
    <col min="11007" max="11007" width="21.140625" customWidth="1"/>
    <col min="11008" max="11008" width="5.28515625" customWidth="1"/>
    <col min="11259" max="11259" width="10.5703125" customWidth="1"/>
    <col min="11260" max="11260" width="8.85546875" customWidth="1"/>
    <col min="11261" max="11261" width="14.140625" customWidth="1"/>
    <col min="11262" max="11262" width="14.28515625" customWidth="1"/>
    <col min="11263" max="11263" width="21.140625" customWidth="1"/>
    <col min="11264" max="11264" width="5.28515625" customWidth="1"/>
    <col min="11515" max="11515" width="10.5703125" customWidth="1"/>
    <col min="11516" max="11516" width="8.85546875" customWidth="1"/>
    <col min="11517" max="11517" width="14.140625" customWidth="1"/>
    <col min="11518" max="11518" width="14.28515625" customWidth="1"/>
    <col min="11519" max="11519" width="21.140625" customWidth="1"/>
    <col min="11520" max="11520" width="5.28515625" customWidth="1"/>
    <col min="11771" max="11771" width="10.5703125" customWidth="1"/>
    <col min="11772" max="11772" width="8.85546875" customWidth="1"/>
    <col min="11773" max="11773" width="14.140625" customWidth="1"/>
    <col min="11774" max="11774" width="14.28515625" customWidth="1"/>
    <col min="11775" max="11775" width="21.140625" customWidth="1"/>
    <col min="11776" max="11776" width="5.28515625" customWidth="1"/>
    <col min="12027" max="12027" width="10.5703125" customWidth="1"/>
    <col min="12028" max="12028" width="8.85546875" customWidth="1"/>
    <col min="12029" max="12029" width="14.140625" customWidth="1"/>
    <col min="12030" max="12030" width="14.28515625" customWidth="1"/>
    <col min="12031" max="12031" width="21.140625" customWidth="1"/>
    <col min="12032" max="12032" width="5.28515625" customWidth="1"/>
    <col min="12283" max="12283" width="10.5703125" customWidth="1"/>
    <col min="12284" max="12284" width="8.85546875" customWidth="1"/>
    <col min="12285" max="12285" width="14.140625" customWidth="1"/>
    <col min="12286" max="12286" width="14.28515625" customWidth="1"/>
    <col min="12287" max="12287" width="21.140625" customWidth="1"/>
    <col min="12288" max="12288" width="5.28515625" customWidth="1"/>
    <col min="12539" max="12539" width="10.5703125" customWidth="1"/>
    <col min="12540" max="12540" width="8.85546875" customWidth="1"/>
    <col min="12541" max="12541" width="14.140625" customWidth="1"/>
    <col min="12542" max="12542" width="14.28515625" customWidth="1"/>
    <col min="12543" max="12543" width="21.140625" customWidth="1"/>
    <col min="12544" max="12544" width="5.28515625" customWidth="1"/>
    <col min="12795" max="12795" width="10.5703125" customWidth="1"/>
    <col min="12796" max="12796" width="8.85546875" customWidth="1"/>
    <col min="12797" max="12797" width="14.140625" customWidth="1"/>
    <col min="12798" max="12798" width="14.28515625" customWidth="1"/>
    <col min="12799" max="12799" width="21.140625" customWidth="1"/>
    <col min="12800" max="12800" width="5.28515625" customWidth="1"/>
    <col min="13051" max="13051" width="10.5703125" customWidth="1"/>
    <col min="13052" max="13052" width="8.85546875" customWidth="1"/>
    <col min="13053" max="13053" width="14.140625" customWidth="1"/>
    <col min="13054" max="13054" width="14.28515625" customWidth="1"/>
    <col min="13055" max="13055" width="21.140625" customWidth="1"/>
    <col min="13056" max="13056" width="5.28515625" customWidth="1"/>
    <col min="13307" max="13307" width="10.5703125" customWidth="1"/>
    <col min="13308" max="13308" width="8.85546875" customWidth="1"/>
    <col min="13309" max="13309" width="14.140625" customWidth="1"/>
    <col min="13310" max="13310" width="14.28515625" customWidth="1"/>
    <col min="13311" max="13311" width="21.140625" customWidth="1"/>
    <col min="13312" max="13312" width="5.28515625" customWidth="1"/>
    <col min="13563" max="13563" width="10.5703125" customWidth="1"/>
    <col min="13564" max="13564" width="8.85546875" customWidth="1"/>
    <col min="13565" max="13565" width="14.140625" customWidth="1"/>
    <col min="13566" max="13566" width="14.28515625" customWidth="1"/>
    <col min="13567" max="13567" width="21.140625" customWidth="1"/>
    <col min="13568" max="13568" width="5.28515625" customWidth="1"/>
    <col min="13819" max="13819" width="10.5703125" customWidth="1"/>
    <col min="13820" max="13820" width="8.85546875" customWidth="1"/>
    <col min="13821" max="13821" width="14.140625" customWidth="1"/>
    <col min="13822" max="13822" width="14.28515625" customWidth="1"/>
    <col min="13823" max="13823" width="21.140625" customWidth="1"/>
    <col min="13824" max="13824" width="5.28515625" customWidth="1"/>
    <col min="14075" max="14075" width="10.5703125" customWidth="1"/>
    <col min="14076" max="14076" width="8.85546875" customWidth="1"/>
    <col min="14077" max="14077" width="14.140625" customWidth="1"/>
    <col min="14078" max="14078" width="14.28515625" customWidth="1"/>
    <col min="14079" max="14079" width="21.140625" customWidth="1"/>
    <col min="14080" max="14080" width="5.28515625" customWidth="1"/>
    <col min="14331" max="14331" width="10.5703125" customWidth="1"/>
    <col min="14332" max="14332" width="8.85546875" customWidth="1"/>
    <col min="14333" max="14333" width="14.140625" customWidth="1"/>
    <col min="14334" max="14334" width="14.28515625" customWidth="1"/>
    <col min="14335" max="14335" width="21.140625" customWidth="1"/>
    <col min="14336" max="14336" width="5.28515625" customWidth="1"/>
    <col min="14587" max="14587" width="10.5703125" customWidth="1"/>
    <col min="14588" max="14588" width="8.85546875" customWidth="1"/>
    <col min="14589" max="14589" width="14.140625" customWidth="1"/>
    <col min="14590" max="14590" width="14.28515625" customWidth="1"/>
    <col min="14591" max="14591" width="21.140625" customWidth="1"/>
    <col min="14592" max="14592" width="5.28515625" customWidth="1"/>
    <col min="14843" max="14843" width="10.5703125" customWidth="1"/>
    <col min="14844" max="14844" width="8.85546875" customWidth="1"/>
    <col min="14845" max="14845" width="14.140625" customWidth="1"/>
    <col min="14846" max="14846" width="14.28515625" customWidth="1"/>
    <col min="14847" max="14847" width="21.140625" customWidth="1"/>
    <col min="14848" max="14848" width="5.28515625" customWidth="1"/>
    <col min="15099" max="15099" width="10.5703125" customWidth="1"/>
    <col min="15100" max="15100" width="8.85546875" customWidth="1"/>
    <col min="15101" max="15101" width="14.140625" customWidth="1"/>
    <col min="15102" max="15102" width="14.28515625" customWidth="1"/>
    <col min="15103" max="15103" width="21.140625" customWidth="1"/>
    <col min="15104" max="15104" width="5.28515625" customWidth="1"/>
    <col min="15355" max="15355" width="10.5703125" customWidth="1"/>
    <col min="15356" max="15356" width="8.85546875" customWidth="1"/>
    <col min="15357" max="15357" width="14.140625" customWidth="1"/>
    <col min="15358" max="15358" width="14.28515625" customWidth="1"/>
    <col min="15359" max="15359" width="21.140625" customWidth="1"/>
    <col min="15360" max="15360" width="5.28515625" customWidth="1"/>
    <col min="15611" max="15611" width="10.5703125" customWidth="1"/>
    <col min="15612" max="15612" width="8.85546875" customWidth="1"/>
    <col min="15613" max="15613" width="14.140625" customWidth="1"/>
    <col min="15614" max="15614" width="14.28515625" customWidth="1"/>
    <col min="15615" max="15615" width="21.140625" customWidth="1"/>
    <col min="15616" max="15616" width="5.28515625" customWidth="1"/>
    <col min="15867" max="15867" width="10.5703125" customWidth="1"/>
    <col min="15868" max="15868" width="8.85546875" customWidth="1"/>
    <col min="15869" max="15869" width="14.140625" customWidth="1"/>
    <col min="15870" max="15870" width="14.28515625" customWidth="1"/>
    <col min="15871" max="15871" width="21.140625" customWidth="1"/>
    <col min="15872" max="15872" width="5.28515625" customWidth="1"/>
    <col min="16123" max="16123" width="10.5703125" customWidth="1"/>
    <col min="16124" max="16124" width="8.85546875" customWidth="1"/>
    <col min="16125" max="16125" width="14.140625" customWidth="1"/>
    <col min="16126" max="16126" width="14.28515625" customWidth="1"/>
    <col min="16127" max="16127" width="21.140625" customWidth="1"/>
    <col min="16128" max="16128" width="5.28515625" customWidth="1"/>
  </cols>
  <sheetData>
    <row r="1" spans="1:9" s="694" customFormat="1">
      <c r="G1" s="1507"/>
    </row>
    <row r="2" spans="1:9" s="693" customFormat="1">
      <c r="A2" s="728" t="s">
        <v>739</v>
      </c>
      <c r="G2" s="1177"/>
    </row>
    <row r="3" spans="1:9" s="694" customFormat="1">
      <c r="G3" s="1507"/>
    </row>
    <row r="4" spans="1:9" s="1507" customFormat="1">
      <c r="B4" s="1510" t="s">
        <v>1112</v>
      </c>
      <c r="C4" s="1524"/>
      <c r="I4" s="1507" t="str">
        <f>B4</f>
        <v>Commerce extérieur de viande porcine en poids (9 mois*)</v>
      </c>
    </row>
    <row r="5" spans="1:9" s="1507" customFormat="1">
      <c r="B5" s="1511"/>
      <c r="C5" s="1512"/>
      <c r="D5" s="1508"/>
      <c r="G5" s="1512" t="s">
        <v>1113</v>
      </c>
    </row>
    <row r="6" spans="1:9" s="1507" customFormat="1">
      <c r="B6" s="1509"/>
      <c r="C6" s="1509" t="s">
        <v>10</v>
      </c>
      <c r="D6" s="1509" t="s">
        <v>148</v>
      </c>
      <c r="E6" s="1509" t="s">
        <v>219</v>
      </c>
      <c r="F6" s="1519"/>
      <c r="G6" s="1519"/>
    </row>
    <row r="7" spans="1:9" s="1507" customFormat="1">
      <c r="A7" s="1513"/>
      <c r="B7" s="1499" t="s">
        <v>5</v>
      </c>
      <c r="C7" s="579">
        <v>465.13041599999997</v>
      </c>
      <c r="D7" s="579">
        <v>408.61480299999999</v>
      </c>
      <c r="E7" s="609"/>
      <c r="F7" s="609"/>
      <c r="G7" s="1495">
        <v>56.515612999999973</v>
      </c>
    </row>
    <row r="8" spans="1:9" s="1507" customFormat="1">
      <c r="A8" s="1513"/>
      <c r="B8" s="1499" t="s">
        <v>12</v>
      </c>
      <c r="C8" s="579">
        <v>489.13408700000002</v>
      </c>
      <c r="D8" s="579">
        <v>427.12997600000006</v>
      </c>
      <c r="E8" s="609"/>
      <c r="F8" s="609"/>
      <c r="G8" s="1495">
        <v>62.004110999999966</v>
      </c>
    </row>
    <row r="9" spans="1:9" s="1507" customFormat="1">
      <c r="A9" s="1513"/>
      <c r="B9" s="1499" t="s">
        <v>461</v>
      </c>
      <c r="C9" s="579">
        <v>461.71048700000006</v>
      </c>
      <c r="D9" s="579">
        <v>473.912262</v>
      </c>
      <c r="E9" s="609"/>
      <c r="F9" s="609"/>
      <c r="G9" s="1495">
        <v>-12.201774999999941</v>
      </c>
    </row>
    <row r="10" spans="1:9" s="1507" customFormat="1">
      <c r="A10" s="1513"/>
      <c r="B10" s="1499" t="s">
        <v>532</v>
      </c>
      <c r="C10" s="579">
        <v>424.23869899999988</v>
      </c>
      <c r="D10" s="579">
        <v>443.07983900000005</v>
      </c>
      <c r="E10" s="609"/>
      <c r="F10" s="609"/>
      <c r="G10" s="1495">
        <v>-18.841140000000166</v>
      </c>
    </row>
    <row r="11" spans="1:9" s="1507" customFormat="1">
      <c r="A11" s="1513"/>
      <c r="B11" s="1499" t="s">
        <v>658</v>
      </c>
      <c r="C11" s="579">
        <v>424.11513899999994</v>
      </c>
      <c r="D11" s="579">
        <v>447.13680399999998</v>
      </c>
      <c r="E11" s="609"/>
      <c r="F11" s="609"/>
      <c r="G11" s="1495">
        <v>-23.021665000000041</v>
      </c>
    </row>
    <row r="12" spans="1:9" s="1507" customFormat="1">
      <c r="A12" s="1513"/>
      <c r="B12" s="1499" t="s">
        <v>835</v>
      </c>
      <c r="C12" s="579">
        <v>411.76363299999997</v>
      </c>
      <c r="D12" s="579">
        <v>465.13676700000002</v>
      </c>
      <c r="E12" s="609"/>
      <c r="F12" s="609"/>
      <c r="G12" s="1495">
        <v>-53.37313400000005</v>
      </c>
    </row>
    <row r="13" spans="1:9" s="1507" customFormat="1" ht="14.25" customHeight="1">
      <c r="A13" s="1513"/>
      <c r="C13" s="1514"/>
      <c r="D13" s="1514"/>
      <c r="E13" s="6"/>
    </row>
    <row r="14" spans="1:9" s="1507" customFormat="1" ht="15.75" customHeight="1"/>
    <row r="15" spans="1:9" s="1507" customFormat="1" ht="15.75" customHeight="1"/>
    <row r="16" spans="1:9" s="1507" customFormat="1" ht="15.75" customHeight="1"/>
    <row r="17" spans="9:9" s="1507" customFormat="1"/>
    <row r="18" spans="9:9" s="1507" customFormat="1"/>
    <row r="19" spans="9:9" s="1507" customFormat="1">
      <c r="I19" s="1508" t="s">
        <v>150</v>
      </c>
    </row>
    <row r="20" spans="9:9" s="1507" customFormat="1">
      <c r="I20" s="1508" t="s">
        <v>204</v>
      </c>
    </row>
  </sheetData>
  <hyperlinks>
    <hyperlink ref="A2" location="Sommaire!A1" display="Sommaire général" xr:uid="{F8EC3BE8-5AE6-49BA-AEDA-4D1695A92C5C}"/>
  </hyperlink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E00000"/>
  </sheetPr>
  <dimension ref="A1:V26"/>
  <sheetViews>
    <sheetView showGridLines="0" workbookViewId="0">
      <selection activeCell="D26" sqref="D26"/>
    </sheetView>
  </sheetViews>
  <sheetFormatPr baseColWidth="10" defaultRowHeight="15"/>
  <cols>
    <col min="1" max="1" width="9.7109375" style="343" customWidth="1"/>
    <col min="2" max="2" width="27.5703125" customWidth="1"/>
    <col min="3" max="8" width="8.28515625" customWidth="1"/>
    <col min="9" max="9" width="10.42578125" customWidth="1"/>
    <col min="10" max="10" width="11.5703125" customWidth="1"/>
    <col min="11" max="11" width="9.140625" style="39" customWidth="1"/>
    <col min="12" max="12" width="9.5703125" customWidth="1"/>
    <col min="13" max="13" width="13.42578125" style="40" customWidth="1"/>
    <col min="15" max="15" width="11.42578125" style="341"/>
    <col min="257" max="257" width="9.7109375" customWidth="1"/>
    <col min="258" max="258" width="27.5703125" customWidth="1"/>
    <col min="259" max="264" width="8.28515625" customWidth="1"/>
    <col min="265" max="265" width="10.42578125" customWidth="1"/>
    <col min="266" max="266" width="11.5703125" customWidth="1"/>
    <col min="267" max="267" width="9.140625" customWidth="1"/>
    <col min="268" max="268" width="9.5703125" customWidth="1"/>
    <col min="269" max="269" width="13.42578125" customWidth="1"/>
    <col min="513" max="513" width="9.7109375" customWidth="1"/>
    <col min="514" max="514" width="27.5703125" customWidth="1"/>
    <col min="515" max="520" width="8.28515625" customWidth="1"/>
    <col min="521" max="521" width="10.42578125" customWidth="1"/>
    <col min="522" max="522" width="11.5703125" customWidth="1"/>
    <col min="523" max="523" width="9.140625" customWidth="1"/>
    <col min="524" max="524" width="9.5703125" customWidth="1"/>
    <col min="525" max="525" width="13.42578125" customWidth="1"/>
    <col min="769" max="769" width="9.7109375" customWidth="1"/>
    <col min="770" max="770" width="27.5703125" customWidth="1"/>
    <col min="771" max="776" width="8.28515625" customWidth="1"/>
    <col min="777" max="777" width="10.42578125" customWidth="1"/>
    <col min="778" max="778" width="11.5703125" customWidth="1"/>
    <col min="779" max="779" width="9.140625" customWidth="1"/>
    <col min="780" max="780" width="9.5703125" customWidth="1"/>
    <col min="781" max="781" width="13.42578125" customWidth="1"/>
    <col min="1025" max="1025" width="9.7109375" customWidth="1"/>
    <col min="1026" max="1026" width="27.5703125" customWidth="1"/>
    <col min="1027" max="1032" width="8.28515625" customWidth="1"/>
    <col min="1033" max="1033" width="10.42578125" customWidth="1"/>
    <col min="1034" max="1034" width="11.5703125" customWidth="1"/>
    <col min="1035" max="1035" width="9.140625" customWidth="1"/>
    <col min="1036" max="1036" width="9.5703125" customWidth="1"/>
    <col min="1037" max="1037" width="13.42578125" customWidth="1"/>
    <col min="1281" max="1281" width="9.7109375" customWidth="1"/>
    <col min="1282" max="1282" width="27.5703125" customWidth="1"/>
    <col min="1283" max="1288" width="8.28515625" customWidth="1"/>
    <col min="1289" max="1289" width="10.42578125" customWidth="1"/>
    <col min="1290" max="1290" width="11.5703125" customWidth="1"/>
    <col min="1291" max="1291" width="9.140625" customWidth="1"/>
    <col min="1292" max="1292" width="9.5703125" customWidth="1"/>
    <col min="1293" max="1293" width="13.42578125" customWidth="1"/>
    <col min="1537" max="1537" width="9.7109375" customWidth="1"/>
    <col min="1538" max="1538" width="27.5703125" customWidth="1"/>
    <col min="1539" max="1544" width="8.28515625" customWidth="1"/>
    <col min="1545" max="1545" width="10.42578125" customWidth="1"/>
    <col min="1546" max="1546" width="11.5703125" customWidth="1"/>
    <col min="1547" max="1547" width="9.140625" customWidth="1"/>
    <col min="1548" max="1548" width="9.5703125" customWidth="1"/>
    <col min="1549" max="1549" width="13.42578125" customWidth="1"/>
    <col min="1793" max="1793" width="9.7109375" customWidth="1"/>
    <col min="1794" max="1794" width="27.5703125" customWidth="1"/>
    <col min="1795" max="1800" width="8.28515625" customWidth="1"/>
    <col min="1801" max="1801" width="10.42578125" customWidth="1"/>
    <col min="1802" max="1802" width="11.5703125" customWidth="1"/>
    <col min="1803" max="1803" width="9.140625" customWidth="1"/>
    <col min="1804" max="1804" width="9.5703125" customWidth="1"/>
    <col min="1805" max="1805" width="13.42578125" customWidth="1"/>
    <col min="2049" max="2049" width="9.7109375" customWidth="1"/>
    <col min="2050" max="2050" width="27.5703125" customWidth="1"/>
    <col min="2051" max="2056" width="8.28515625" customWidth="1"/>
    <col min="2057" max="2057" width="10.42578125" customWidth="1"/>
    <col min="2058" max="2058" width="11.5703125" customWidth="1"/>
    <col min="2059" max="2059" width="9.140625" customWidth="1"/>
    <col min="2060" max="2060" width="9.5703125" customWidth="1"/>
    <col min="2061" max="2061" width="13.42578125" customWidth="1"/>
    <col min="2305" max="2305" width="9.7109375" customWidth="1"/>
    <col min="2306" max="2306" width="27.5703125" customWidth="1"/>
    <col min="2307" max="2312" width="8.28515625" customWidth="1"/>
    <col min="2313" max="2313" width="10.42578125" customWidth="1"/>
    <col min="2314" max="2314" width="11.5703125" customWidth="1"/>
    <col min="2315" max="2315" width="9.140625" customWidth="1"/>
    <col min="2316" max="2316" width="9.5703125" customWidth="1"/>
    <col min="2317" max="2317" width="13.42578125" customWidth="1"/>
    <col min="2561" max="2561" width="9.7109375" customWidth="1"/>
    <col min="2562" max="2562" width="27.5703125" customWidth="1"/>
    <col min="2563" max="2568" width="8.28515625" customWidth="1"/>
    <col min="2569" max="2569" width="10.42578125" customWidth="1"/>
    <col min="2570" max="2570" width="11.5703125" customWidth="1"/>
    <col min="2571" max="2571" width="9.140625" customWidth="1"/>
    <col min="2572" max="2572" width="9.5703125" customWidth="1"/>
    <col min="2573" max="2573" width="13.42578125" customWidth="1"/>
    <col min="2817" max="2817" width="9.7109375" customWidth="1"/>
    <col min="2818" max="2818" width="27.5703125" customWidth="1"/>
    <col min="2819" max="2824" width="8.28515625" customWidth="1"/>
    <col min="2825" max="2825" width="10.42578125" customWidth="1"/>
    <col min="2826" max="2826" width="11.5703125" customWidth="1"/>
    <col min="2827" max="2827" width="9.140625" customWidth="1"/>
    <col min="2828" max="2828" width="9.5703125" customWidth="1"/>
    <col min="2829" max="2829" width="13.42578125" customWidth="1"/>
    <col min="3073" max="3073" width="9.7109375" customWidth="1"/>
    <col min="3074" max="3074" width="27.5703125" customWidth="1"/>
    <col min="3075" max="3080" width="8.28515625" customWidth="1"/>
    <col min="3081" max="3081" width="10.42578125" customWidth="1"/>
    <col min="3082" max="3082" width="11.5703125" customWidth="1"/>
    <col min="3083" max="3083" width="9.140625" customWidth="1"/>
    <col min="3084" max="3084" width="9.5703125" customWidth="1"/>
    <col min="3085" max="3085" width="13.42578125" customWidth="1"/>
    <col min="3329" max="3329" width="9.7109375" customWidth="1"/>
    <col min="3330" max="3330" width="27.5703125" customWidth="1"/>
    <col min="3331" max="3336" width="8.28515625" customWidth="1"/>
    <col min="3337" max="3337" width="10.42578125" customWidth="1"/>
    <col min="3338" max="3338" width="11.5703125" customWidth="1"/>
    <col min="3339" max="3339" width="9.140625" customWidth="1"/>
    <col min="3340" max="3340" width="9.5703125" customWidth="1"/>
    <col min="3341" max="3341" width="13.42578125" customWidth="1"/>
    <col min="3585" max="3585" width="9.7109375" customWidth="1"/>
    <col min="3586" max="3586" width="27.5703125" customWidth="1"/>
    <col min="3587" max="3592" width="8.28515625" customWidth="1"/>
    <col min="3593" max="3593" width="10.42578125" customWidth="1"/>
    <col min="3594" max="3594" width="11.5703125" customWidth="1"/>
    <col min="3595" max="3595" width="9.140625" customWidth="1"/>
    <col min="3596" max="3596" width="9.5703125" customWidth="1"/>
    <col min="3597" max="3597" width="13.42578125" customWidth="1"/>
    <col min="3841" max="3841" width="9.7109375" customWidth="1"/>
    <col min="3842" max="3842" width="27.5703125" customWidth="1"/>
    <col min="3843" max="3848" width="8.28515625" customWidth="1"/>
    <col min="3849" max="3849" width="10.42578125" customWidth="1"/>
    <col min="3850" max="3850" width="11.5703125" customWidth="1"/>
    <col min="3851" max="3851" width="9.140625" customWidth="1"/>
    <col min="3852" max="3852" width="9.5703125" customWidth="1"/>
    <col min="3853" max="3853" width="13.42578125" customWidth="1"/>
    <col min="4097" max="4097" width="9.7109375" customWidth="1"/>
    <col min="4098" max="4098" width="27.5703125" customWidth="1"/>
    <col min="4099" max="4104" width="8.28515625" customWidth="1"/>
    <col min="4105" max="4105" width="10.42578125" customWidth="1"/>
    <col min="4106" max="4106" width="11.5703125" customWidth="1"/>
    <col min="4107" max="4107" width="9.140625" customWidth="1"/>
    <col min="4108" max="4108" width="9.5703125" customWidth="1"/>
    <col min="4109" max="4109" width="13.42578125" customWidth="1"/>
    <col min="4353" max="4353" width="9.7109375" customWidth="1"/>
    <col min="4354" max="4354" width="27.5703125" customWidth="1"/>
    <col min="4355" max="4360" width="8.28515625" customWidth="1"/>
    <col min="4361" max="4361" width="10.42578125" customWidth="1"/>
    <col min="4362" max="4362" width="11.5703125" customWidth="1"/>
    <col min="4363" max="4363" width="9.140625" customWidth="1"/>
    <col min="4364" max="4364" width="9.5703125" customWidth="1"/>
    <col min="4365" max="4365" width="13.42578125" customWidth="1"/>
    <col min="4609" max="4609" width="9.7109375" customWidth="1"/>
    <col min="4610" max="4610" width="27.5703125" customWidth="1"/>
    <col min="4611" max="4616" width="8.28515625" customWidth="1"/>
    <col min="4617" max="4617" width="10.42578125" customWidth="1"/>
    <col min="4618" max="4618" width="11.5703125" customWidth="1"/>
    <col min="4619" max="4619" width="9.140625" customWidth="1"/>
    <col min="4620" max="4620" width="9.5703125" customWidth="1"/>
    <col min="4621" max="4621" width="13.42578125" customWidth="1"/>
    <col min="4865" max="4865" width="9.7109375" customWidth="1"/>
    <col min="4866" max="4866" width="27.5703125" customWidth="1"/>
    <col min="4867" max="4872" width="8.28515625" customWidth="1"/>
    <col min="4873" max="4873" width="10.42578125" customWidth="1"/>
    <col min="4874" max="4874" width="11.5703125" customWidth="1"/>
    <col min="4875" max="4875" width="9.140625" customWidth="1"/>
    <col min="4876" max="4876" width="9.5703125" customWidth="1"/>
    <col min="4877" max="4877" width="13.42578125" customWidth="1"/>
    <col min="5121" max="5121" width="9.7109375" customWidth="1"/>
    <col min="5122" max="5122" width="27.5703125" customWidth="1"/>
    <col min="5123" max="5128" width="8.28515625" customWidth="1"/>
    <col min="5129" max="5129" width="10.42578125" customWidth="1"/>
    <col min="5130" max="5130" width="11.5703125" customWidth="1"/>
    <col min="5131" max="5131" width="9.140625" customWidth="1"/>
    <col min="5132" max="5132" width="9.5703125" customWidth="1"/>
    <col min="5133" max="5133" width="13.42578125" customWidth="1"/>
    <col min="5377" max="5377" width="9.7109375" customWidth="1"/>
    <col min="5378" max="5378" width="27.5703125" customWidth="1"/>
    <col min="5379" max="5384" width="8.28515625" customWidth="1"/>
    <col min="5385" max="5385" width="10.42578125" customWidth="1"/>
    <col min="5386" max="5386" width="11.5703125" customWidth="1"/>
    <col min="5387" max="5387" width="9.140625" customWidth="1"/>
    <col min="5388" max="5388" width="9.5703125" customWidth="1"/>
    <col min="5389" max="5389" width="13.42578125" customWidth="1"/>
    <col min="5633" max="5633" width="9.7109375" customWidth="1"/>
    <col min="5634" max="5634" width="27.5703125" customWidth="1"/>
    <col min="5635" max="5640" width="8.28515625" customWidth="1"/>
    <col min="5641" max="5641" width="10.42578125" customWidth="1"/>
    <col min="5642" max="5642" width="11.5703125" customWidth="1"/>
    <col min="5643" max="5643" width="9.140625" customWidth="1"/>
    <col min="5644" max="5644" width="9.5703125" customWidth="1"/>
    <col min="5645" max="5645" width="13.42578125" customWidth="1"/>
    <col min="5889" max="5889" width="9.7109375" customWidth="1"/>
    <col min="5890" max="5890" width="27.5703125" customWidth="1"/>
    <col min="5891" max="5896" width="8.28515625" customWidth="1"/>
    <col min="5897" max="5897" width="10.42578125" customWidth="1"/>
    <col min="5898" max="5898" width="11.5703125" customWidth="1"/>
    <col min="5899" max="5899" width="9.140625" customWidth="1"/>
    <col min="5900" max="5900" width="9.5703125" customWidth="1"/>
    <col min="5901" max="5901" width="13.42578125" customWidth="1"/>
    <col min="6145" max="6145" width="9.7109375" customWidth="1"/>
    <col min="6146" max="6146" width="27.5703125" customWidth="1"/>
    <col min="6147" max="6152" width="8.28515625" customWidth="1"/>
    <col min="6153" max="6153" width="10.42578125" customWidth="1"/>
    <col min="6154" max="6154" width="11.5703125" customWidth="1"/>
    <col min="6155" max="6155" width="9.140625" customWidth="1"/>
    <col min="6156" max="6156" width="9.5703125" customWidth="1"/>
    <col min="6157" max="6157" width="13.42578125" customWidth="1"/>
    <col min="6401" max="6401" width="9.7109375" customWidth="1"/>
    <col min="6402" max="6402" width="27.5703125" customWidth="1"/>
    <col min="6403" max="6408" width="8.28515625" customWidth="1"/>
    <col min="6409" max="6409" width="10.42578125" customWidth="1"/>
    <col min="6410" max="6410" width="11.5703125" customWidth="1"/>
    <col min="6411" max="6411" width="9.140625" customWidth="1"/>
    <col min="6412" max="6412" width="9.5703125" customWidth="1"/>
    <col min="6413" max="6413" width="13.42578125" customWidth="1"/>
    <col min="6657" max="6657" width="9.7109375" customWidth="1"/>
    <col min="6658" max="6658" width="27.5703125" customWidth="1"/>
    <col min="6659" max="6664" width="8.28515625" customWidth="1"/>
    <col min="6665" max="6665" width="10.42578125" customWidth="1"/>
    <col min="6666" max="6666" width="11.5703125" customWidth="1"/>
    <col min="6667" max="6667" width="9.140625" customWidth="1"/>
    <col min="6668" max="6668" width="9.5703125" customWidth="1"/>
    <col min="6669" max="6669" width="13.42578125" customWidth="1"/>
    <col min="6913" max="6913" width="9.7109375" customWidth="1"/>
    <col min="6914" max="6914" width="27.5703125" customWidth="1"/>
    <col min="6915" max="6920" width="8.28515625" customWidth="1"/>
    <col min="6921" max="6921" width="10.42578125" customWidth="1"/>
    <col min="6922" max="6922" width="11.5703125" customWidth="1"/>
    <col min="6923" max="6923" width="9.140625" customWidth="1"/>
    <col min="6924" max="6924" width="9.5703125" customWidth="1"/>
    <col min="6925" max="6925" width="13.42578125" customWidth="1"/>
    <col min="7169" max="7169" width="9.7109375" customWidth="1"/>
    <col min="7170" max="7170" width="27.5703125" customWidth="1"/>
    <col min="7171" max="7176" width="8.28515625" customWidth="1"/>
    <col min="7177" max="7177" width="10.42578125" customWidth="1"/>
    <col min="7178" max="7178" width="11.5703125" customWidth="1"/>
    <col min="7179" max="7179" width="9.140625" customWidth="1"/>
    <col min="7180" max="7180" width="9.5703125" customWidth="1"/>
    <col min="7181" max="7181" width="13.42578125" customWidth="1"/>
    <col min="7425" max="7425" width="9.7109375" customWidth="1"/>
    <col min="7426" max="7426" width="27.5703125" customWidth="1"/>
    <col min="7427" max="7432" width="8.28515625" customWidth="1"/>
    <col min="7433" max="7433" width="10.42578125" customWidth="1"/>
    <col min="7434" max="7434" width="11.5703125" customWidth="1"/>
    <col min="7435" max="7435" width="9.140625" customWidth="1"/>
    <col min="7436" max="7436" width="9.5703125" customWidth="1"/>
    <col min="7437" max="7437" width="13.42578125" customWidth="1"/>
    <col min="7681" max="7681" width="9.7109375" customWidth="1"/>
    <col min="7682" max="7682" width="27.5703125" customWidth="1"/>
    <col min="7683" max="7688" width="8.28515625" customWidth="1"/>
    <col min="7689" max="7689" width="10.42578125" customWidth="1"/>
    <col min="7690" max="7690" width="11.5703125" customWidth="1"/>
    <col min="7691" max="7691" width="9.140625" customWidth="1"/>
    <col min="7692" max="7692" width="9.5703125" customWidth="1"/>
    <col min="7693" max="7693" width="13.42578125" customWidth="1"/>
    <col min="7937" max="7937" width="9.7109375" customWidth="1"/>
    <col min="7938" max="7938" width="27.5703125" customWidth="1"/>
    <col min="7939" max="7944" width="8.28515625" customWidth="1"/>
    <col min="7945" max="7945" width="10.42578125" customWidth="1"/>
    <col min="7946" max="7946" width="11.5703125" customWidth="1"/>
    <col min="7947" max="7947" width="9.140625" customWidth="1"/>
    <col min="7948" max="7948" width="9.5703125" customWidth="1"/>
    <col min="7949" max="7949" width="13.42578125" customWidth="1"/>
    <col min="8193" max="8193" width="9.7109375" customWidth="1"/>
    <col min="8194" max="8194" width="27.5703125" customWidth="1"/>
    <col min="8195" max="8200" width="8.28515625" customWidth="1"/>
    <col min="8201" max="8201" width="10.42578125" customWidth="1"/>
    <col min="8202" max="8202" width="11.5703125" customWidth="1"/>
    <col min="8203" max="8203" width="9.140625" customWidth="1"/>
    <col min="8204" max="8204" width="9.5703125" customWidth="1"/>
    <col min="8205" max="8205" width="13.42578125" customWidth="1"/>
    <col min="8449" max="8449" width="9.7109375" customWidth="1"/>
    <col min="8450" max="8450" width="27.5703125" customWidth="1"/>
    <col min="8451" max="8456" width="8.28515625" customWidth="1"/>
    <col min="8457" max="8457" width="10.42578125" customWidth="1"/>
    <col min="8458" max="8458" width="11.5703125" customWidth="1"/>
    <col min="8459" max="8459" width="9.140625" customWidth="1"/>
    <col min="8460" max="8460" width="9.5703125" customWidth="1"/>
    <col min="8461" max="8461" width="13.42578125" customWidth="1"/>
    <col min="8705" max="8705" width="9.7109375" customWidth="1"/>
    <col min="8706" max="8706" width="27.5703125" customWidth="1"/>
    <col min="8707" max="8712" width="8.28515625" customWidth="1"/>
    <col min="8713" max="8713" width="10.42578125" customWidth="1"/>
    <col min="8714" max="8714" width="11.5703125" customWidth="1"/>
    <col min="8715" max="8715" width="9.140625" customWidth="1"/>
    <col min="8716" max="8716" width="9.5703125" customWidth="1"/>
    <col min="8717" max="8717" width="13.42578125" customWidth="1"/>
    <col min="8961" max="8961" width="9.7109375" customWidth="1"/>
    <col min="8962" max="8962" width="27.5703125" customWidth="1"/>
    <col min="8963" max="8968" width="8.28515625" customWidth="1"/>
    <col min="8969" max="8969" width="10.42578125" customWidth="1"/>
    <col min="8970" max="8970" width="11.5703125" customWidth="1"/>
    <col min="8971" max="8971" width="9.140625" customWidth="1"/>
    <col min="8972" max="8972" width="9.5703125" customWidth="1"/>
    <col min="8973" max="8973" width="13.42578125" customWidth="1"/>
    <col min="9217" max="9217" width="9.7109375" customWidth="1"/>
    <col min="9218" max="9218" width="27.5703125" customWidth="1"/>
    <col min="9219" max="9224" width="8.28515625" customWidth="1"/>
    <col min="9225" max="9225" width="10.42578125" customWidth="1"/>
    <col min="9226" max="9226" width="11.5703125" customWidth="1"/>
    <col min="9227" max="9227" width="9.140625" customWidth="1"/>
    <col min="9228" max="9228" width="9.5703125" customWidth="1"/>
    <col min="9229" max="9229" width="13.42578125" customWidth="1"/>
    <col min="9473" max="9473" width="9.7109375" customWidth="1"/>
    <col min="9474" max="9474" width="27.5703125" customWidth="1"/>
    <col min="9475" max="9480" width="8.28515625" customWidth="1"/>
    <col min="9481" max="9481" width="10.42578125" customWidth="1"/>
    <col min="9482" max="9482" width="11.5703125" customWidth="1"/>
    <col min="9483" max="9483" width="9.140625" customWidth="1"/>
    <col min="9484" max="9484" width="9.5703125" customWidth="1"/>
    <col min="9485" max="9485" width="13.42578125" customWidth="1"/>
    <col min="9729" max="9729" width="9.7109375" customWidth="1"/>
    <col min="9730" max="9730" width="27.5703125" customWidth="1"/>
    <col min="9731" max="9736" width="8.28515625" customWidth="1"/>
    <col min="9737" max="9737" width="10.42578125" customWidth="1"/>
    <col min="9738" max="9738" width="11.5703125" customWidth="1"/>
    <col min="9739" max="9739" width="9.140625" customWidth="1"/>
    <col min="9740" max="9740" width="9.5703125" customWidth="1"/>
    <col min="9741" max="9741" width="13.42578125" customWidth="1"/>
    <col min="9985" max="9985" width="9.7109375" customWidth="1"/>
    <col min="9986" max="9986" width="27.5703125" customWidth="1"/>
    <col min="9987" max="9992" width="8.28515625" customWidth="1"/>
    <col min="9993" max="9993" width="10.42578125" customWidth="1"/>
    <col min="9994" max="9994" width="11.5703125" customWidth="1"/>
    <col min="9995" max="9995" width="9.140625" customWidth="1"/>
    <col min="9996" max="9996" width="9.5703125" customWidth="1"/>
    <col min="9997" max="9997" width="13.42578125" customWidth="1"/>
    <col min="10241" max="10241" width="9.7109375" customWidth="1"/>
    <col min="10242" max="10242" width="27.5703125" customWidth="1"/>
    <col min="10243" max="10248" width="8.28515625" customWidth="1"/>
    <col min="10249" max="10249" width="10.42578125" customWidth="1"/>
    <col min="10250" max="10250" width="11.5703125" customWidth="1"/>
    <col min="10251" max="10251" width="9.140625" customWidth="1"/>
    <col min="10252" max="10252" width="9.5703125" customWidth="1"/>
    <col min="10253" max="10253" width="13.42578125" customWidth="1"/>
    <col min="10497" max="10497" width="9.7109375" customWidth="1"/>
    <col min="10498" max="10498" width="27.5703125" customWidth="1"/>
    <col min="10499" max="10504" width="8.28515625" customWidth="1"/>
    <col min="10505" max="10505" width="10.42578125" customWidth="1"/>
    <col min="10506" max="10506" width="11.5703125" customWidth="1"/>
    <col min="10507" max="10507" width="9.140625" customWidth="1"/>
    <col min="10508" max="10508" width="9.5703125" customWidth="1"/>
    <col min="10509" max="10509" width="13.42578125" customWidth="1"/>
    <col min="10753" max="10753" width="9.7109375" customWidth="1"/>
    <col min="10754" max="10754" width="27.5703125" customWidth="1"/>
    <col min="10755" max="10760" width="8.28515625" customWidth="1"/>
    <col min="10761" max="10761" width="10.42578125" customWidth="1"/>
    <col min="10762" max="10762" width="11.5703125" customWidth="1"/>
    <col min="10763" max="10763" width="9.140625" customWidth="1"/>
    <col min="10764" max="10764" width="9.5703125" customWidth="1"/>
    <col min="10765" max="10765" width="13.42578125" customWidth="1"/>
    <col min="11009" max="11009" width="9.7109375" customWidth="1"/>
    <col min="11010" max="11010" width="27.5703125" customWidth="1"/>
    <col min="11011" max="11016" width="8.28515625" customWidth="1"/>
    <col min="11017" max="11017" width="10.42578125" customWidth="1"/>
    <col min="11018" max="11018" width="11.5703125" customWidth="1"/>
    <col min="11019" max="11019" width="9.140625" customWidth="1"/>
    <col min="11020" max="11020" width="9.5703125" customWidth="1"/>
    <col min="11021" max="11021" width="13.42578125" customWidth="1"/>
    <col min="11265" max="11265" width="9.7109375" customWidth="1"/>
    <col min="11266" max="11266" width="27.5703125" customWidth="1"/>
    <col min="11267" max="11272" width="8.28515625" customWidth="1"/>
    <col min="11273" max="11273" width="10.42578125" customWidth="1"/>
    <col min="11274" max="11274" width="11.5703125" customWidth="1"/>
    <col min="11275" max="11275" width="9.140625" customWidth="1"/>
    <col min="11276" max="11276" width="9.5703125" customWidth="1"/>
    <col min="11277" max="11277" width="13.42578125" customWidth="1"/>
    <col min="11521" max="11521" width="9.7109375" customWidth="1"/>
    <col min="11522" max="11522" width="27.5703125" customWidth="1"/>
    <col min="11523" max="11528" width="8.28515625" customWidth="1"/>
    <col min="11529" max="11529" width="10.42578125" customWidth="1"/>
    <col min="11530" max="11530" width="11.5703125" customWidth="1"/>
    <col min="11531" max="11531" width="9.140625" customWidth="1"/>
    <col min="11532" max="11532" width="9.5703125" customWidth="1"/>
    <col min="11533" max="11533" width="13.42578125" customWidth="1"/>
    <col min="11777" max="11777" width="9.7109375" customWidth="1"/>
    <col min="11778" max="11778" width="27.5703125" customWidth="1"/>
    <col min="11779" max="11784" width="8.28515625" customWidth="1"/>
    <col min="11785" max="11785" width="10.42578125" customWidth="1"/>
    <col min="11786" max="11786" width="11.5703125" customWidth="1"/>
    <col min="11787" max="11787" width="9.140625" customWidth="1"/>
    <col min="11788" max="11788" width="9.5703125" customWidth="1"/>
    <col min="11789" max="11789" width="13.42578125" customWidth="1"/>
    <col min="12033" max="12033" width="9.7109375" customWidth="1"/>
    <col min="12034" max="12034" width="27.5703125" customWidth="1"/>
    <col min="12035" max="12040" width="8.28515625" customWidth="1"/>
    <col min="12041" max="12041" width="10.42578125" customWidth="1"/>
    <col min="12042" max="12042" width="11.5703125" customWidth="1"/>
    <col min="12043" max="12043" width="9.140625" customWidth="1"/>
    <col min="12044" max="12044" width="9.5703125" customWidth="1"/>
    <col min="12045" max="12045" width="13.42578125" customWidth="1"/>
    <col min="12289" max="12289" width="9.7109375" customWidth="1"/>
    <col min="12290" max="12290" width="27.5703125" customWidth="1"/>
    <col min="12291" max="12296" width="8.28515625" customWidth="1"/>
    <col min="12297" max="12297" width="10.42578125" customWidth="1"/>
    <col min="12298" max="12298" width="11.5703125" customWidth="1"/>
    <col min="12299" max="12299" width="9.140625" customWidth="1"/>
    <col min="12300" max="12300" width="9.5703125" customWidth="1"/>
    <col min="12301" max="12301" width="13.42578125" customWidth="1"/>
    <col min="12545" max="12545" width="9.7109375" customWidth="1"/>
    <col min="12546" max="12546" width="27.5703125" customWidth="1"/>
    <col min="12547" max="12552" width="8.28515625" customWidth="1"/>
    <col min="12553" max="12553" width="10.42578125" customWidth="1"/>
    <col min="12554" max="12554" width="11.5703125" customWidth="1"/>
    <col min="12555" max="12555" width="9.140625" customWidth="1"/>
    <col min="12556" max="12556" width="9.5703125" customWidth="1"/>
    <col min="12557" max="12557" width="13.42578125" customWidth="1"/>
    <col min="12801" max="12801" width="9.7109375" customWidth="1"/>
    <col min="12802" max="12802" width="27.5703125" customWidth="1"/>
    <col min="12803" max="12808" width="8.28515625" customWidth="1"/>
    <col min="12809" max="12809" width="10.42578125" customWidth="1"/>
    <col min="12810" max="12810" width="11.5703125" customWidth="1"/>
    <col min="12811" max="12811" width="9.140625" customWidth="1"/>
    <col min="12812" max="12812" width="9.5703125" customWidth="1"/>
    <col min="12813" max="12813" width="13.42578125" customWidth="1"/>
    <col min="13057" max="13057" width="9.7109375" customWidth="1"/>
    <col min="13058" max="13058" width="27.5703125" customWidth="1"/>
    <col min="13059" max="13064" width="8.28515625" customWidth="1"/>
    <col min="13065" max="13065" width="10.42578125" customWidth="1"/>
    <col min="13066" max="13066" width="11.5703125" customWidth="1"/>
    <col min="13067" max="13067" width="9.140625" customWidth="1"/>
    <col min="13068" max="13068" width="9.5703125" customWidth="1"/>
    <col min="13069" max="13069" width="13.42578125" customWidth="1"/>
    <col min="13313" max="13313" width="9.7109375" customWidth="1"/>
    <col min="13314" max="13314" width="27.5703125" customWidth="1"/>
    <col min="13315" max="13320" width="8.28515625" customWidth="1"/>
    <col min="13321" max="13321" width="10.42578125" customWidth="1"/>
    <col min="13322" max="13322" width="11.5703125" customWidth="1"/>
    <col min="13323" max="13323" width="9.140625" customWidth="1"/>
    <col min="13324" max="13324" width="9.5703125" customWidth="1"/>
    <col min="13325" max="13325" width="13.42578125" customWidth="1"/>
    <col min="13569" max="13569" width="9.7109375" customWidth="1"/>
    <col min="13570" max="13570" width="27.5703125" customWidth="1"/>
    <col min="13571" max="13576" width="8.28515625" customWidth="1"/>
    <col min="13577" max="13577" width="10.42578125" customWidth="1"/>
    <col min="13578" max="13578" width="11.5703125" customWidth="1"/>
    <col min="13579" max="13579" width="9.140625" customWidth="1"/>
    <col min="13580" max="13580" width="9.5703125" customWidth="1"/>
    <col min="13581" max="13581" width="13.42578125" customWidth="1"/>
    <col min="13825" max="13825" width="9.7109375" customWidth="1"/>
    <col min="13826" max="13826" width="27.5703125" customWidth="1"/>
    <col min="13827" max="13832" width="8.28515625" customWidth="1"/>
    <col min="13833" max="13833" width="10.42578125" customWidth="1"/>
    <col min="13834" max="13834" width="11.5703125" customWidth="1"/>
    <col min="13835" max="13835" width="9.140625" customWidth="1"/>
    <col min="13836" max="13836" width="9.5703125" customWidth="1"/>
    <col min="13837" max="13837" width="13.42578125" customWidth="1"/>
    <col min="14081" max="14081" width="9.7109375" customWidth="1"/>
    <col min="14082" max="14082" width="27.5703125" customWidth="1"/>
    <col min="14083" max="14088" width="8.28515625" customWidth="1"/>
    <col min="14089" max="14089" width="10.42578125" customWidth="1"/>
    <col min="14090" max="14090" width="11.5703125" customWidth="1"/>
    <col min="14091" max="14091" width="9.140625" customWidth="1"/>
    <col min="14092" max="14092" width="9.5703125" customWidth="1"/>
    <col min="14093" max="14093" width="13.42578125" customWidth="1"/>
    <col min="14337" max="14337" width="9.7109375" customWidth="1"/>
    <col min="14338" max="14338" width="27.5703125" customWidth="1"/>
    <col min="14339" max="14344" width="8.28515625" customWidth="1"/>
    <col min="14345" max="14345" width="10.42578125" customWidth="1"/>
    <col min="14346" max="14346" width="11.5703125" customWidth="1"/>
    <col min="14347" max="14347" width="9.140625" customWidth="1"/>
    <col min="14348" max="14348" width="9.5703125" customWidth="1"/>
    <col min="14349" max="14349" width="13.42578125" customWidth="1"/>
    <col min="14593" max="14593" width="9.7109375" customWidth="1"/>
    <col min="14594" max="14594" width="27.5703125" customWidth="1"/>
    <col min="14595" max="14600" width="8.28515625" customWidth="1"/>
    <col min="14601" max="14601" width="10.42578125" customWidth="1"/>
    <col min="14602" max="14602" width="11.5703125" customWidth="1"/>
    <col min="14603" max="14603" width="9.140625" customWidth="1"/>
    <col min="14604" max="14604" width="9.5703125" customWidth="1"/>
    <col min="14605" max="14605" width="13.42578125" customWidth="1"/>
    <col min="14849" max="14849" width="9.7109375" customWidth="1"/>
    <col min="14850" max="14850" width="27.5703125" customWidth="1"/>
    <col min="14851" max="14856" width="8.28515625" customWidth="1"/>
    <col min="14857" max="14857" width="10.42578125" customWidth="1"/>
    <col min="14858" max="14858" width="11.5703125" customWidth="1"/>
    <col min="14859" max="14859" width="9.140625" customWidth="1"/>
    <col min="14860" max="14860" width="9.5703125" customWidth="1"/>
    <col min="14861" max="14861" width="13.42578125" customWidth="1"/>
    <col min="15105" max="15105" width="9.7109375" customWidth="1"/>
    <col min="15106" max="15106" width="27.5703125" customWidth="1"/>
    <col min="15107" max="15112" width="8.28515625" customWidth="1"/>
    <col min="15113" max="15113" width="10.42578125" customWidth="1"/>
    <col min="15114" max="15114" width="11.5703125" customWidth="1"/>
    <col min="15115" max="15115" width="9.140625" customWidth="1"/>
    <col min="15116" max="15116" width="9.5703125" customWidth="1"/>
    <col min="15117" max="15117" width="13.42578125" customWidth="1"/>
    <col min="15361" max="15361" width="9.7109375" customWidth="1"/>
    <col min="15362" max="15362" width="27.5703125" customWidth="1"/>
    <col min="15363" max="15368" width="8.28515625" customWidth="1"/>
    <col min="15369" max="15369" width="10.42578125" customWidth="1"/>
    <col min="15370" max="15370" width="11.5703125" customWidth="1"/>
    <col min="15371" max="15371" width="9.140625" customWidth="1"/>
    <col min="15372" max="15372" width="9.5703125" customWidth="1"/>
    <col min="15373" max="15373" width="13.42578125" customWidth="1"/>
    <col min="15617" max="15617" width="9.7109375" customWidth="1"/>
    <col min="15618" max="15618" width="27.5703125" customWidth="1"/>
    <col min="15619" max="15624" width="8.28515625" customWidth="1"/>
    <col min="15625" max="15625" width="10.42578125" customWidth="1"/>
    <col min="15626" max="15626" width="11.5703125" customWidth="1"/>
    <col min="15627" max="15627" width="9.140625" customWidth="1"/>
    <col min="15628" max="15628" width="9.5703125" customWidth="1"/>
    <col min="15629" max="15629" width="13.42578125" customWidth="1"/>
    <col min="15873" max="15873" width="9.7109375" customWidth="1"/>
    <col min="15874" max="15874" width="27.5703125" customWidth="1"/>
    <col min="15875" max="15880" width="8.28515625" customWidth="1"/>
    <col min="15881" max="15881" width="10.42578125" customWidth="1"/>
    <col min="15882" max="15882" width="11.5703125" customWidth="1"/>
    <col min="15883" max="15883" width="9.140625" customWidth="1"/>
    <col min="15884" max="15884" width="9.5703125" customWidth="1"/>
    <col min="15885" max="15885" width="13.42578125" customWidth="1"/>
    <col min="16129" max="16129" width="9.7109375" customWidth="1"/>
    <col min="16130" max="16130" width="27.5703125" customWidth="1"/>
    <col min="16131" max="16136" width="8.28515625" customWidth="1"/>
    <col min="16137" max="16137" width="10.42578125" customWidth="1"/>
    <col min="16138" max="16138" width="11.5703125" customWidth="1"/>
    <col min="16139" max="16139" width="9.140625" customWidth="1"/>
    <col min="16140" max="16140" width="9.5703125" customWidth="1"/>
    <col min="16141" max="16141" width="13.42578125" customWidth="1"/>
  </cols>
  <sheetData>
    <row r="1" spans="1:22" s="694" customFormat="1">
      <c r="A1" s="343"/>
      <c r="K1" s="39"/>
      <c r="M1" s="40"/>
      <c r="O1" s="341"/>
    </row>
    <row r="2" spans="1:22" s="693" customFormat="1">
      <c r="A2" s="728" t="s">
        <v>739</v>
      </c>
    </row>
    <row r="3" spans="1:22" s="556" customFormat="1">
      <c r="B3" s="342"/>
      <c r="L3" s="39"/>
      <c r="N3" s="40"/>
      <c r="P3" s="341"/>
    </row>
    <row r="4" spans="1:22" s="556" customFormat="1" ht="40.5" customHeight="1">
      <c r="A4" s="1496"/>
      <c r="B4" s="1600"/>
      <c r="C4" s="1501" t="s">
        <v>681</v>
      </c>
      <c r="D4" s="1501"/>
      <c r="E4" s="1501"/>
      <c r="F4" s="1501"/>
      <c r="G4" s="1501"/>
      <c r="H4" s="1501"/>
      <c r="I4" s="1501"/>
      <c r="J4" s="1501"/>
      <c r="K4" s="1501"/>
      <c r="L4" s="1537"/>
      <c r="M4" s="1541"/>
      <c r="N4" s="1551"/>
      <c r="O4" s="1551"/>
      <c r="P4" s="1583"/>
      <c r="Q4" s="1551"/>
      <c r="R4" s="1551"/>
      <c r="S4" s="1551"/>
      <c r="T4" s="1551"/>
      <c r="U4" s="1551"/>
      <c r="V4" s="1537"/>
    </row>
    <row r="5" spans="1:22" s="556" customFormat="1" ht="24" customHeight="1">
      <c r="A5" s="1496"/>
      <c r="B5" s="1537"/>
      <c r="C5" s="1590"/>
      <c r="D5" s="1620" t="s">
        <v>5</v>
      </c>
      <c r="E5" s="1621" t="s">
        <v>12</v>
      </c>
      <c r="F5" s="1621" t="s">
        <v>461</v>
      </c>
      <c r="G5" s="1621" t="s">
        <v>532</v>
      </c>
      <c r="H5" s="1621" t="s">
        <v>658</v>
      </c>
      <c r="I5" s="1622" t="s">
        <v>835</v>
      </c>
      <c r="J5" s="1623" t="s">
        <v>846</v>
      </c>
      <c r="K5" s="1624" t="s">
        <v>1114</v>
      </c>
      <c r="L5" s="1537"/>
      <c r="M5" s="1542"/>
      <c r="N5" s="1549"/>
      <c r="O5" s="1542"/>
      <c r="P5" s="1584"/>
      <c r="Q5" s="1542"/>
      <c r="R5" s="1542"/>
      <c r="S5" s="1544"/>
      <c r="T5" s="1542"/>
      <c r="U5" s="1542"/>
      <c r="V5" s="1537"/>
    </row>
    <row r="6" spans="1:22" s="556" customFormat="1" ht="15" customHeight="1">
      <c r="A6" s="1496"/>
      <c r="B6" s="1598"/>
      <c r="C6" s="1598"/>
      <c r="D6" s="763" t="s">
        <v>237</v>
      </c>
      <c r="E6" s="764"/>
      <c r="F6" s="764"/>
      <c r="G6" s="764"/>
      <c r="H6" s="764"/>
      <c r="I6" s="765"/>
      <c r="J6" s="766" t="s">
        <v>1</v>
      </c>
      <c r="K6" s="767"/>
      <c r="L6" s="1537"/>
      <c r="M6" s="1552"/>
      <c r="N6" s="1550"/>
      <c r="O6" s="1542"/>
      <c r="P6" s="1585"/>
      <c r="Q6" s="1552"/>
      <c r="R6" s="1545"/>
      <c r="S6" s="1543"/>
      <c r="T6" s="1545"/>
      <c r="U6" s="1545"/>
      <c r="V6" s="1537"/>
    </row>
    <row r="7" spans="1:22" s="37" customFormat="1" ht="22.5" customHeight="1">
      <c r="A7" s="1526"/>
      <c r="B7" s="768" t="s">
        <v>682</v>
      </c>
      <c r="C7" s="1588" t="s">
        <v>0</v>
      </c>
      <c r="D7" s="1611">
        <v>17951.757000000001</v>
      </c>
      <c r="E7" s="1556">
        <v>17794.466</v>
      </c>
      <c r="F7" s="1556">
        <v>17453.098000000002</v>
      </c>
      <c r="G7" s="1556">
        <v>16509.361000000001</v>
      </c>
      <c r="H7" s="1556">
        <v>16486.519</v>
      </c>
      <c r="I7" s="1575">
        <v>16565.574000000001</v>
      </c>
      <c r="J7" s="1576">
        <v>0.47951298876371951</v>
      </c>
      <c r="K7" s="1612">
        <v>-3.906633966779649</v>
      </c>
      <c r="L7" s="1557"/>
      <c r="M7" s="1558"/>
      <c r="N7" s="1559"/>
      <c r="O7" s="1560"/>
      <c r="P7" s="1586"/>
      <c r="Q7" s="1558"/>
      <c r="R7" s="1561"/>
      <c r="S7" s="1562"/>
      <c r="T7" s="1561"/>
      <c r="U7" s="1561"/>
      <c r="V7" s="1539"/>
    </row>
    <row r="8" spans="1:22" s="556" customFormat="1">
      <c r="A8" s="1496"/>
      <c r="B8" s="768"/>
      <c r="C8" s="1596" t="s">
        <v>215</v>
      </c>
      <c r="D8" s="1613">
        <v>629.72799999999995</v>
      </c>
      <c r="E8" s="1540">
        <v>429.87799999999999</v>
      </c>
      <c r="F8" s="1540">
        <v>280.53699999999998</v>
      </c>
      <c r="G8" s="1540">
        <v>180.256</v>
      </c>
      <c r="H8" s="1540">
        <v>190.35300000000001</v>
      </c>
      <c r="I8" s="1577">
        <v>264.10899999999998</v>
      </c>
      <c r="J8" s="1578">
        <v>38.746959596118778</v>
      </c>
      <c r="K8" s="1614">
        <v>-22.80909214193526</v>
      </c>
      <c r="L8" s="1537"/>
      <c r="M8" s="1552"/>
      <c r="N8" s="1550"/>
      <c r="O8" s="1542"/>
      <c r="P8" s="1585"/>
      <c r="Q8" s="1552"/>
      <c r="R8" s="1545"/>
      <c r="S8" s="1543"/>
      <c r="T8" s="1545"/>
      <c r="U8" s="1545"/>
      <c r="V8" s="1537"/>
    </row>
    <row r="9" spans="1:22" s="556" customFormat="1">
      <c r="A9" s="1496"/>
      <c r="B9" s="768"/>
      <c r="C9" s="1596" t="s">
        <v>216</v>
      </c>
      <c r="D9" s="1613">
        <v>103.009</v>
      </c>
      <c r="E9" s="1540">
        <v>97.412000000000006</v>
      </c>
      <c r="F9" s="1540">
        <v>98.081999999999994</v>
      </c>
      <c r="G9" s="1540">
        <v>72.191000000000003</v>
      </c>
      <c r="H9" s="1540">
        <v>79.718999999999994</v>
      </c>
      <c r="I9" s="1577">
        <v>81.994</v>
      </c>
      <c r="J9" s="1578">
        <v>2.8537738807561608</v>
      </c>
      <c r="K9" s="1614">
        <v>-8.979092521752241</v>
      </c>
      <c r="L9" s="1537"/>
      <c r="M9" s="1552"/>
      <c r="N9" s="1550"/>
      <c r="O9" s="1542"/>
      <c r="P9" s="1585"/>
      <c r="Q9" s="1552"/>
      <c r="R9" s="1545"/>
      <c r="S9" s="1543"/>
      <c r="T9" s="1545"/>
      <c r="U9" s="1545"/>
      <c r="V9" s="1537"/>
    </row>
    <row r="10" spans="1:22" s="37" customFormat="1">
      <c r="A10" s="1526"/>
      <c r="B10" s="768"/>
      <c r="C10" s="1588" t="s">
        <v>177</v>
      </c>
      <c r="D10" s="1615">
        <v>17425.038</v>
      </c>
      <c r="E10" s="1602">
        <v>17462</v>
      </c>
      <c r="F10" s="1602">
        <v>17270.643</v>
      </c>
      <c r="G10" s="1602">
        <v>16401.295999999998</v>
      </c>
      <c r="H10" s="1602">
        <v>16375.885</v>
      </c>
      <c r="I10" s="1603">
        <v>16383.459000000001</v>
      </c>
      <c r="J10" s="1576">
        <v>4.6250935445635299E-2</v>
      </c>
      <c r="K10" s="1612">
        <v>-3.5528014397668506</v>
      </c>
      <c r="L10" s="1557"/>
      <c r="M10" s="1563"/>
      <c r="N10" s="1564"/>
      <c r="O10" s="1565"/>
      <c r="P10" s="1586"/>
      <c r="Q10" s="1563"/>
      <c r="R10" s="1565"/>
      <c r="S10" s="1565"/>
      <c r="T10" s="1566"/>
      <c r="U10" s="1566"/>
      <c r="V10" s="1539"/>
    </row>
    <row r="11" spans="1:22" s="556" customFormat="1" ht="15" customHeight="1">
      <c r="A11" s="1496"/>
      <c r="B11" s="1599"/>
      <c r="C11" s="1599"/>
      <c r="D11" s="763" t="s">
        <v>171</v>
      </c>
      <c r="E11" s="764"/>
      <c r="F11" s="764"/>
      <c r="G11" s="764"/>
      <c r="H11" s="764"/>
      <c r="I11" s="765"/>
      <c r="J11" s="769" t="s">
        <v>1</v>
      </c>
      <c r="K11" s="770"/>
      <c r="L11" s="1537"/>
      <c r="M11" s="1579"/>
      <c r="N11" s="1550"/>
      <c r="O11" s="1546"/>
      <c r="P11" s="1585"/>
      <c r="Q11" s="1553"/>
      <c r="R11" s="1580"/>
      <c r="S11" s="1548"/>
      <c r="T11" s="1547"/>
      <c r="U11" s="1547"/>
      <c r="V11" s="1537"/>
    </row>
    <row r="12" spans="1:22" s="37" customFormat="1">
      <c r="A12" s="1526"/>
      <c r="B12" s="771" t="s">
        <v>683</v>
      </c>
      <c r="C12" s="1588" t="s">
        <v>176</v>
      </c>
      <c r="D12" s="1616">
        <v>1703.6637110000001</v>
      </c>
      <c r="E12" s="1556">
        <v>1689.1492000000001</v>
      </c>
      <c r="F12" s="1556">
        <v>1639.2876440000002</v>
      </c>
      <c r="G12" s="1556">
        <v>1565.2736260000001</v>
      </c>
      <c r="H12" s="1556">
        <v>1573.9973559999999</v>
      </c>
      <c r="I12" s="1575">
        <v>1585.104216</v>
      </c>
      <c r="J12" s="1576">
        <v>0.70564667454244834</v>
      </c>
      <c r="K12" s="1612">
        <v>-3.0086804386116661</v>
      </c>
      <c r="L12" s="1568"/>
      <c r="M12" s="1581"/>
      <c r="N12" s="1559"/>
      <c r="O12" s="1569"/>
      <c r="P12" s="1586"/>
      <c r="Q12" s="1570"/>
      <c r="R12" s="1582"/>
      <c r="S12" s="1571"/>
      <c r="T12" s="1572"/>
      <c r="U12" s="1572"/>
      <c r="V12" s="1567"/>
    </row>
    <row r="13" spans="1:22" s="556" customFormat="1">
      <c r="A13" s="1496"/>
      <c r="B13" s="771"/>
      <c r="C13" s="1596" t="s">
        <v>215</v>
      </c>
      <c r="D13" s="1617">
        <v>59.132058000000008</v>
      </c>
      <c r="E13" s="1540">
        <v>40.489781000000001</v>
      </c>
      <c r="F13" s="1540">
        <v>25.292871999999999</v>
      </c>
      <c r="G13" s="1540">
        <v>19.103292999999997</v>
      </c>
      <c r="H13" s="1540">
        <v>19.978883</v>
      </c>
      <c r="I13" s="1577">
        <v>25.256269</v>
      </c>
      <c r="J13" s="1578">
        <v>26.414820087789703</v>
      </c>
      <c r="K13" s="1614">
        <v>-22.997718243273734</v>
      </c>
      <c r="L13" s="1554"/>
      <c r="M13" s="1579"/>
      <c r="N13" s="1550"/>
      <c r="O13" s="1546"/>
      <c r="P13" s="1585"/>
      <c r="Q13" s="1553"/>
      <c r="R13" s="1580"/>
      <c r="S13" s="1548"/>
      <c r="T13" s="1547"/>
      <c r="U13" s="1547"/>
      <c r="V13" s="1538"/>
    </row>
    <row r="14" spans="1:22" s="556" customFormat="1">
      <c r="A14" s="1496"/>
      <c r="B14" s="771"/>
      <c r="C14" s="1596" t="s">
        <v>216</v>
      </c>
      <c r="D14" s="1617">
        <v>1.465184</v>
      </c>
      <c r="E14" s="1540">
        <v>1.5712290000000002</v>
      </c>
      <c r="F14" s="1540">
        <v>1.840659</v>
      </c>
      <c r="G14" s="1540">
        <v>1.4138539999999999</v>
      </c>
      <c r="H14" s="1540">
        <v>1.5284339999999998</v>
      </c>
      <c r="I14" s="1577">
        <v>1.5817260000000002</v>
      </c>
      <c r="J14" s="1578">
        <v>3.4867060010442374</v>
      </c>
      <c r="K14" s="1614">
        <v>1.1416535368623748</v>
      </c>
      <c r="L14" s="1554"/>
      <c r="M14" s="1579"/>
      <c r="N14" s="1550"/>
      <c r="O14" s="1546"/>
      <c r="P14" s="1585"/>
      <c r="Q14" s="1553"/>
      <c r="R14" s="1580"/>
      <c r="S14" s="1548"/>
      <c r="T14" s="1547"/>
      <c r="U14" s="1547"/>
      <c r="V14" s="1538"/>
    </row>
    <row r="15" spans="1:22" s="37" customFormat="1">
      <c r="A15" s="1526"/>
      <c r="B15" s="771"/>
      <c r="C15" s="1588" t="s">
        <v>177</v>
      </c>
      <c r="D15" s="1616">
        <v>1645.9968370000001</v>
      </c>
      <c r="E15" s="1556">
        <v>1650.2306480000002</v>
      </c>
      <c r="F15" s="1556">
        <v>1615.835431</v>
      </c>
      <c r="G15" s="1556">
        <v>1547.5841869999999</v>
      </c>
      <c r="H15" s="1556">
        <v>1555.5469070000001</v>
      </c>
      <c r="I15" s="1575">
        <v>1561.4296729999999</v>
      </c>
      <c r="J15" s="1576">
        <v>0.37817991688500197</v>
      </c>
      <c r="K15" s="1612">
        <v>-2.5956407884879407</v>
      </c>
      <c r="L15" s="1557"/>
      <c r="M15" s="1581"/>
      <c r="N15" s="1559"/>
      <c r="O15" s="1569"/>
      <c r="P15" s="1586"/>
      <c r="Q15" s="1570"/>
      <c r="R15" s="1582"/>
      <c r="S15" s="1571"/>
      <c r="T15" s="1572"/>
      <c r="U15" s="1572"/>
      <c r="V15" s="1539"/>
    </row>
    <row r="16" spans="1:22" s="556" customFormat="1" ht="14.25" customHeight="1">
      <c r="A16" s="1496"/>
      <c r="B16" s="771"/>
      <c r="C16" s="1596" t="s">
        <v>684</v>
      </c>
      <c r="D16" s="1617">
        <v>465.13041599999997</v>
      </c>
      <c r="E16" s="1540">
        <v>489.13408700000002</v>
      </c>
      <c r="F16" s="1540">
        <v>461.71048700000006</v>
      </c>
      <c r="G16" s="1540">
        <v>424.23869899999988</v>
      </c>
      <c r="H16" s="1540">
        <v>424.11513899999994</v>
      </c>
      <c r="I16" s="1577">
        <v>411.76363299999997</v>
      </c>
      <c r="J16" s="1578">
        <v>-2.9123001902556456</v>
      </c>
      <c r="K16" s="1614">
        <v>-9.0760078862538904</v>
      </c>
      <c r="L16" s="1537"/>
      <c r="M16" s="1579"/>
      <c r="N16" s="1550"/>
      <c r="O16" s="1546"/>
      <c r="P16" s="1585"/>
      <c r="Q16" s="1553"/>
      <c r="R16" s="1580"/>
      <c r="S16" s="1548"/>
      <c r="T16" s="1547"/>
      <c r="U16" s="1547"/>
      <c r="V16" s="1537"/>
    </row>
    <row r="17" spans="1:22" s="556" customFormat="1">
      <c r="A17" s="1496"/>
      <c r="B17" s="771"/>
      <c r="C17" s="1596" t="s">
        <v>685</v>
      </c>
      <c r="D17" s="1617">
        <v>408.61480299999999</v>
      </c>
      <c r="E17" s="1540">
        <v>427.12997600000006</v>
      </c>
      <c r="F17" s="1540">
        <v>473.912262</v>
      </c>
      <c r="G17" s="1540">
        <v>443.07983900000005</v>
      </c>
      <c r="H17" s="1540">
        <v>447.13680399999998</v>
      </c>
      <c r="I17" s="1577">
        <v>465.13676700000002</v>
      </c>
      <c r="J17" s="1578">
        <v>4.025605326820747</v>
      </c>
      <c r="K17" s="1614">
        <v>5.7189715898251503</v>
      </c>
      <c r="L17" s="1537"/>
      <c r="M17" s="1590"/>
      <c r="N17" s="1591"/>
      <c r="O17" s="1591"/>
      <c r="P17" s="1591"/>
      <c r="Q17" s="1591"/>
      <c r="R17" s="1591"/>
      <c r="S17" s="1591"/>
      <c r="T17" s="1589"/>
      <c r="U17" s="1589"/>
      <c r="V17" s="1538"/>
    </row>
    <row r="18" spans="1:22" s="37" customFormat="1">
      <c r="A18" s="1526"/>
      <c r="B18" s="771"/>
      <c r="C18" s="1597" t="s">
        <v>686</v>
      </c>
      <c r="D18" s="1618">
        <v>1589.4823869999998</v>
      </c>
      <c r="E18" s="1592">
        <v>1588.2268890000003</v>
      </c>
      <c r="F18" s="1592">
        <v>1628.0337749999999</v>
      </c>
      <c r="G18" s="1592">
        <v>1566.4271399999996</v>
      </c>
      <c r="H18" s="1592">
        <v>1578.567665</v>
      </c>
      <c r="I18" s="1593">
        <v>1614.801134</v>
      </c>
      <c r="J18" s="1594">
        <v>2.2953383502885893</v>
      </c>
      <c r="K18" s="1619">
        <v>1.5503946455356576</v>
      </c>
      <c r="L18" s="1557"/>
      <c r="M18" s="1498"/>
      <c r="N18" s="1498"/>
      <c r="O18" s="1498"/>
      <c r="P18" s="1498"/>
      <c r="Q18" s="1498"/>
      <c r="R18" s="1498"/>
      <c r="S18" s="1498"/>
      <c r="T18" s="1498"/>
      <c r="U18" s="1498"/>
      <c r="V18" s="1567"/>
    </row>
    <row r="19" spans="1:22" s="37" customFormat="1">
      <c r="A19" s="1526"/>
      <c r="B19" s="772"/>
      <c r="C19" s="1610" t="s">
        <v>687</v>
      </c>
      <c r="D19" s="1625">
        <v>107.18355389992757</v>
      </c>
      <c r="E19" s="1626">
        <v>106.35440135782765</v>
      </c>
      <c r="F19" s="1626">
        <v>100.69125525359573</v>
      </c>
      <c r="G19" s="1626">
        <v>99.926360188064706</v>
      </c>
      <c r="H19" s="1626">
        <v>99.710477472627048</v>
      </c>
      <c r="I19" s="1626">
        <v>98.16095509380537</v>
      </c>
      <c r="J19" s="1627"/>
      <c r="K19" s="1628"/>
      <c r="L19" s="1557"/>
      <c r="M19" s="1563"/>
      <c r="N19" s="1564"/>
      <c r="O19" s="1565"/>
      <c r="P19" s="1586"/>
      <c r="Q19" s="1563"/>
      <c r="R19" s="1565"/>
      <c r="S19" s="1573"/>
      <c r="T19" s="1574"/>
      <c r="U19" s="1574"/>
      <c r="V19" s="1526"/>
    </row>
    <row r="20" spans="1:22" s="556" customFormat="1" ht="21.75" customHeight="1">
      <c r="A20" s="1496"/>
      <c r="B20" s="1605"/>
      <c r="C20" s="1502" t="s">
        <v>688</v>
      </c>
      <c r="D20" s="1502"/>
      <c r="E20" s="1502"/>
      <c r="F20" s="1502"/>
      <c r="G20" s="1502"/>
      <c r="H20" s="1502"/>
      <c r="I20" s="1502"/>
      <c r="J20" s="1502"/>
      <c r="K20" s="1502"/>
      <c r="L20" s="1606"/>
      <c r="M20" s="1607"/>
      <c r="N20" s="1608"/>
      <c r="O20" s="1607"/>
      <c r="P20" s="1609"/>
      <c r="Q20" s="1607"/>
      <c r="R20" s="1607"/>
      <c r="S20" s="1607"/>
      <c r="T20" s="1607"/>
      <c r="U20" s="1607"/>
      <c r="V20" s="1496"/>
    </row>
    <row r="21" spans="1:22" s="556" customFormat="1" ht="15" customHeight="1">
      <c r="A21" s="1496"/>
      <c r="B21" s="1601"/>
      <c r="C21" s="1604" t="s">
        <v>689</v>
      </c>
      <c r="D21" s="1595"/>
      <c r="E21" s="1595"/>
      <c r="F21" s="1595"/>
      <c r="G21" s="1595"/>
      <c r="H21" s="1595"/>
      <c r="I21" s="1595"/>
      <c r="J21" s="1595"/>
      <c r="K21" s="1595"/>
      <c r="L21" s="1554"/>
      <c r="M21" s="1538"/>
      <c r="N21" s="1555"/>
      <c r="O21" s="1538"/>
      <c r="P21" s="1587"/>
      <c r="Q21" s="1538"/>
      <c r="R21" s="1538"/>
      <c r="S21" s="1538"/>
      <c r="T21" s="1538"/>
      <c r="U21" s="1538"/>
      <c r="V21" s="1496"/>
    </row>
    <row r="22" spans="1:22" s="556" customFormat="1" ht="17.25" customHeight="1">
      <c r="A22" s="1496"/>
      <c r="B22" s="1601"/>
      <c r="C22" s="1538"/>
      <c r="D22" s="1538"/>
      <c r="E22" s="1538"/>
      <c r="F22" s="1538"/>
      <c r="G22" s="1538"/>
      <c r="H22" s="1538"/>
      <c r="I22" s="1538"/>
      <c r="J22" s="1538"/>
      <c r="K22" s="1538"/>
      <c r="L22" s="1554"/>
      <c r="M22" s="1538"/>
      <c r="N22" s="1555"/>
      <c r="O22" s="1538"/>
      <c r="P22" s="1587"/>
      <c r="Q22" s="1538"/>
      <c r="R22" s="1538"/>
      <c r="S22" s="1538"/>
      <c r="T22" s="1538"/>
      <c r="U22" s="1538"/>
      <c r="V22" s="1496"/>
    </row>
    <row r="23" spans="1:22" s="556" customFormat="1">
      <c r="A23" s="1496"/>
      <c r="B23" s="1601"/>
      <c r="C23" s="1538"/>
      <c r="D23" s="1538"/>
      <c r="E23" s="1538"/>
      <c r="F23" s="1538"/>
      <c r="G23" s="1538"/>
      <c r="H23" s="1538"/>
      <c r="I23" s="1538"/>
      <c r="J23" s="1538"/>
      <c r="K23" s="1538"/>
      <c r="L23" s="1554"/>
      <c r="M23" s="1538"/>
      <c r="N23" s="1555"/>
      <c r="O23" s="1538"/>
      <c r="P23" s="1587"/>
      <c r="Q23" s="1538"/>
      <c r="R23" s="1538"/>
      <c r="S23" s="1538"/>
      <c r="T23" s="1538"/>
      <c r="U23" s="1538"/>
      <c r="V23" s="1496"/>
    </row>
    <row r="24" spans="1:22" s="556" customFormat="1">
      <c r="B24" s="343"/>
      <c r="L24" s="39"/>
      <c r="N24" s="40"/>
      <c r="P24" s="341"/>
    </row>
    <row r="25" spans="1:22" s="556" customFormat="1">
      <c r="B25" s="343"/>
      <c r="L25" s="39"/>
      <c r="N25" s="40"/>
      <c r="P25" s="341"/>
    </row>
    <row r="26" spans="1:22" s="556" customFormat="1">
      <c r="B26" s="343"/>
      <c r="L26" s="39"/>
      <c r="N26" s="40"/>
      <c r="P26" s="341"/>
    </row>
  </sheetData>
  <mergeCells count="9">
    <mergeCell ref="M18:U18"/>
    <mergeCell ref="B7:B10"/>
    <mergeCell ref="J11:K11"/>
    <mergeCell ref="C4:K4"/>
    <mergeCell ref="D6:I6"/>
    <mergeCell ref="J6:K6"/>
    <mergeCell ref="D11:I11"/>
    <mergeCell ref="C20:K20"/>
    <mergeCell ref="B12:B19"/>
  </mergeCells>
  <hyperlinks>
    <hyperlink ref="A2" location="Sommaire!A1" display="Sommaire général" xr:uid="{52C9A40C-7286-4D33-9140-B5D87D98D712}"/>
  </hyperlink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E00000"/>
  </sheetPr>
  <dimension ref="A1:M346"/>
  <sheetViews>
    <sheetView showGridLines="0" zoomScaleNormal="100" workbookViewId="0">
      <selection activeCell="N12" sqref="N12"/>
    </sheetView>
  </sheetViews>
  <sheetFormatPr baseColWidth="10" defaultRowHeight="15"/>
  <cols>
    <col min="1" max="1" width="3.85546875" customWidth="1"/>
    <col min="2" max="2" width="12.7109375" customWidth="1"/>
    <col min="3" max="3" width="9.5703125" style="33" customWidth="1"/>
    <col min="4" max="4" width="9.5703125" style="28" customWidth="1"/>
    <col min="5" max="5" width="10.28515625" customWidth="1"/>
    <col min="6" max="6" width="16.85546875" style="33" customWidth="1"/>
    <col min="257" max="257" width="3.85546875" customWidth="1"/>
    <col min="258" max="258" width="12.7109375" customWidth="1"/>
    <col min="259" max="260" width="9.5703125" customWidth="1"/>
    <col min="261" max="261" width="10.28515625" customWidth="1"/>
    <col min="262" max="262" width="16.85546875" customWidth="1"/>
    <col min="513" max="513" width="3.85546875" customWidth="1"/>
    <col min="514" max="514" width="12.7109375" customWidth="1"/>
    <col min="515" max="516" width="9.5703125" customWidth="1"/>
    <col min="517" max="517" width="10.28515625" customWidth="1"/>
    <col min="518" max="518" width="16.85546875" customWidth="1"/>
    <col min="769" max="769" width="3.85546875" customWidth="1"/>
    <col min="770" max="770" width="12.7109375" customWidth="1"/>
    <col min="771" max="772" width="9.5703125" customWidth="1"/>
    <col min="773" max="773" width="10.28515625" customWidth="1"/>
    <col min="774" max="774" width="16.85546875" customWidth="1"/>
    <col min="1025" max="1025" width="3.85546875" customWidth="1"/>
    <col min="1026" max="1026" width="12.7109375" customWidth="1"/>
    <col min="1027" max="1028" width="9.5703125" customWidth="1"/>
    <col min="1029" max="1029" width="10.28515625" customWidth="1"/>
    <col min="1030" max="1030" width="16.85546875" customWidth="1"/>
    <col min="1281" max="1281" width="3.85546875" customWidth="1"/>
    <col min="1282" max="1282" width="12.7109375" customWidth="1"/>
    <col min="1283" max="1284" width="9.5703125" customWidth="1"/>
    <col min="1285" max="1285" width="10.28515625" customWidth="1"/>
    <col min="1286" max="1286" width="16.85546875" customWidth="1"/>
    <col min="1537" max="1537" width="3.85546875" customWidth="1"/>
    <col min="1538" max="1538" width="12.7109375" customWidth="1"/>
    <col min="1539" max="1540" width="9.5703125" customWidth="1"/>
    <col min="1541" max="1541" width="10.28515625" customWidth="1"/>
    <col min="1542" max="1542" width="16.85546875" customWidth="1"/>
    <col min="1793" max="1793" width="3.85546875" customWidth="1"/>
    <col min="1794" max="1794" width="12.7109375" customWidth="1"/>
    <col min="1795" max="1796" width="9.5703125" customWidth="1"/>
    <col min="1797" max="1797" width="10.28515625" customWidth="1"/>
    <col min="1798" max="1798" width="16.85546875" customWidth="1"/>
    <col min="2049" max="2049" width="3.85546875" customWidth="1"/>
    <col min="2050" max="2050" width="12.7109375" customWidth="1"/>
    <col min="2051" max="2052" width="9.5703125" customWidth="1"/>
    <col min="2053" max="2053" width="10.28515625" customWidth="1"/>
    <col min="2054" max="2054" width="16.85546875" customWidth="1"/>
    <col min="2305" max="2305" width="3.85546875" customWidth="1"/>
    <col min="2306" max="2306" width="12.7109375" customWidth="1"/>
    <col min="2307" max="2308" width="9.5703125" customWidth="1"/>
    <col min="2309" max="2309" width="10.28515625" customWidth="1"/>
    <col min="2310" max="2310" width="16.85546875" customWidth="1"/>
    <col min="2561" max="2561" width="3.85546875" customWidth="1"/>
    <col min="2562" max="2562" width="12.7109375" customWidth="1"/>
    <col min="2563" max="2564" width="9.5703125" customWidth="1"/>
    <col min="2565" max="2565" width="10.28515625" customWidth="1"/>
    <col min="2566" max="2566" width="16.85546875" customWidth="1"/>
    <col min="2817" max="2817" width="3.85546875" customWidth="1"/>
    <col min="2818" max="2818" width="12.7109375" customWidth="1"/>
    <col min="2819" max="2820" width="9.5703125" customWidth="1"/>
    <col min="2821" max="2821" width="10.28515625" customWidth="1"/>
    <col min="2822" max="2822" width="16.85546875" customWidth="1"/>
    <col min="3073" max="3073" width="3.85546875" customWidth="1"/>
    <col min="3074" max="3074" width="12.7109375" customWidth="1"/>
    <col min="3075" max="3076" width="9.5703125" customWidth="1"/>
    <col min="3077" max="3077" width="10.28515625" customWidth="1"/>
    <col min="3078" max="3078" width="16.85546875" customWidth="1"/>
    <col min="3329" max="3329" width="3.85546875" customWidth="1"/>
    <col min="3330" max="3330" width="12.7109375" customWidth="1"/>
    <col min="3331" max="3332" width="9.5703125" customWidth="1"/>
    <col min="3333" max="3333" width="10.28515625" customWidth="1"/>
    <col min="3334" max="3334" width="16.85546875" customWidth="1"/>
    <col min="3585" max="3585" width="3.85546875" customWidth="1"/>
    <col min="3586" max="3586" width="12.7109375" customWidth="1"/>
    <col min="3587" max="3588" width="9.5703125" customWidth="1"/>
    <col min="3589" max="3589" width="10.28515625" customWidth="1"/>
    <col min="3590" max="3590" width="16.85546875" customWidth="1"/>
    <col min="3841" max="3841" width="3.85546875" customWidth="1"/>
    <col min="3842" max="3842" width="12.7109375" customWidth="1"/>
    <col min="3843" max="3844" width="9.5703125" customWidth="1"/>
    <col min="3845" max="3845" width="10.28515625" customWidth="1"/>
    <col min="3846" max="3846" width="16.85546875" customWidth="1"/>
    <col min="4097" max="4097" width="3.85546875" customWidth="1"/>
    <col min="4098" max="4098" width="12.7109375" customWidth="1"/>
    <col min="4099" max="4100" width="9.5703125" customWidth="1"/>
    <col min="4101" max="4101" width="10.28515625" customWidth="1"/>
    <col min="4102" max="4102" width="16.85546875" customWidth="1"/>
    <col min="4353" max="4353" width="3.85546875" customWidth="1"/>
    <col min="4354" max="4354" width="12.7109375" customWidth="1"/>
    <col min="4355" max="4356" width="9.5703125" customWidth="1"/>
    <col min="4357" max="4357" width="10.28515625" customWidth="1"/>
    <col min="4358" max="4358" width="16.85546875" customWidth="1"/>
    <col min="4609" max="4609" width="3.85546875" customWidth="1"/>
    <col min="4610" max="4610" width="12.7109375" customWidth="1"/>
    <col min="4611" max="4612" width="9.5703125" customWidth="1"/>
    <col min="4613" max="4613" width="10.28515625" customWidth="1"/>
    <col min="4614" max="4614" width="16.85546875" customWidth="1"/>
    <col min="4865" max="4865" width="3.85546875" customWidth="1"/>
    <col min="4866" max="4866" width="12.7109375" customWidth="1"/>
    <col min="4867" max="4868" width="9.5703125" customWidth="1"/>
    <col min="4869" max="4869" width="10.28515625" customWidth="1"/>
    <col min="4870" max="4870" width="16.85546875" customWidth="1"/>
    <col min="5121" max="5121" width="3.85546875" customWidth="1"/>
    <col min="5122" max="5122" width="12.7109375" customWidth="1"/>
    <col min="5123" max="5124" width="9.5703125" customWidth="1"/>
    <col min="5125" max="5125" width="10.28515625" customWidth="1"/>
    <col min="5126" max="5126" width="16.85546875" customWidth="1"/>
    <col min="5377" max="5377" width="3.85546875" customWidth="1"/>
    <col min="5378" max="5378" width="12.7109375" customWidth="1"/>
    <col min="5379" max="5380" width="9.5703125" customWidth="1"/>
    <col min="5381" max="5381" width="10.28515625" customWidth="1"/>
    <col min="5382" max="5382" width="16.85546875" customWidth="1"/>
    <col min="5633" max="5633" width="3.85546875" customWidth="1"/>
    <col min="5634" max="5634" width="12.7109375" customWidth="1"/>
    <col min="5635" max="5636" width="9.5703125" customWidth="1"/>
    <col min="5637" max="5637" width="10.28515625" customWidth="1"/>
    <col min="5638" max="5638" width="16.85546875" customWidth="1"/>
    <col min="5889" max="5889" width="3.85546875" customWidth="1"/>
    <col min="5890" max="5890" width="12.7109375" customWidth="1"/>
    <col min="5891" max="5892" width="9.5703125" customWidth="1"/>
    <col min="5893" max="5893" width="10.28515625" customWidth="1"/>
    <col min="5894" max="5894" width="16.85546875" customWidth="1"/>
    <col min="6145" max="6145" width="3.85546875" customWidth="1"/>
    <col min="6146" max="6146" width="12.7109375" customWidth="1"/>
    <col min="6147" max="6148" width="9.5703125" customWidth="1"/>
    <col min="6149" max="6149" width="10.28515625" customWidth="1"/>
    <col min="6150" max="6150" width="16.85546875" customWidth="1"/>
    <col min="6401" max="6401" width="3.85546875" customWidth="1"/>
    <col min="6402" max="6402" width="12.7109375" customWidth="1"/>
    <col min="6403" max="6404" width="9.5703125" customWidth="1"/>
    <col min="6405" max="6405" width="10.28515625" customWidth="1"/>
    <col min="6406" max="6406" width="16.85546875" customWidth="1"/>
    <col min="6657" max="6657" width="3.85546875" customWidth="1"/>
    <col min="6658" max="6658" width="12.7109375" customWidth="1"/>
    <col min="6659" max="6660" width="9.5703125" customWidth="1"/>
    <col min="6661" max="6661" width="10.28515625" customWidth="1"/>
    <col min="6662" max="6662" width="16.85546875" customWidth="1"/>
    <col min="6913" max="6913" width="3.85546875" customWidth="1"/>
    <col min="6914" max="6914" width="12.7109375" customWidth="1"/>
    <col min="6915" max="6916" width="9.5703125" customWidth="1"/>
    <col min="6917" max="6917" width="10.28515625" customWidth="1"/>
    <col min="6918" max="6918" width="16.85546875" customWidth="1"/>
    <col min="7169" max="7169" width="3.85546875" customWidth="1"/>
    <col min="7170" max="7170" width="12.7109375" customWidth="1"/>
    <col min="7171" max="7172" width="9.5703125" customWidth="1"/>
    <col min="7173" max="7173" width="10.28515625" customWidth="1"/>
    <col min="7174" max="7174" width="16.85546875" customWidth="1"/>
    <col min="7425" max="7425" width="3.85546875" customWidth="1"/>
    <col min="7426" max="7426" width="12.7109375" customWidth="1"/>
    <col min="7427" max="7428" width="9.5703125" customWidth="1"/>
    <col min="7429" max="7429" width="10.28515625" customWidth="1"/>
    <col min="7430" max="7430" width="16.85546875" customWidth="1"/>
    <col min="7681" max="7681" width="3.85546875" customWidth="1"/>
    <col min="7682" max="7682" width="12.7109375" customWidth="1"/>
    <col min="7683" max="7684" width="9.5703125" customWidth="1"/>
    <col min="7685" max="7685" width="10.28515625" customWidth="1"/>
    <col min="7686" max="7686" width="16.85546875" customWidth="1"/>
    <col min="7937" max="7937" width="3.85546875" customWidth="1"/>
    <col min="7938" max="7938" width="12.7109375" customWidth="1"/>
    <col min="7939" max="7940" width="9.5703125" customWidth="1"/>
    <col min="7941" max="7941" width="10.28515625" customWidth="1"/>
    <col min="7942" max="7942" width="16.85546875" customWidth="1"/>
    <col min="8193" max="8193" width="3.85546875" customWidth="1"/>
    <col min="8194" max="8194" width="12.7109375" customWidth="1"/>
    <col min="8195" max="8196" width="9.5703125" customWidth="1"/>
    <col min="8197" max="8197" width="10.28515625" customWidth="1"/>
    <col min="8198" max="8198" width="16.85546875" customWidth="1"/>
    <col min="8449" max="8449" width="3.85546875" customWidth="1"/>
    <col min="8450" max="8450" width="12.7109375" customWidth="1"/>
    <col min="8451" max="8452" width="9.5703125" customWidth="1"/>
    <col min="8453" max="8453" width="10.28515625" customWidth="1"/>
    <col min="8454" max="8454" width="16.85546875" customWidth="1"/>
    <col min="8705" max="8705" width="3.85546875" customWidth="1"/>
    <col min="8706" max="8706" width="12.7109375" customWidth="1"/>
    <col min="8707" max="8708" width="9.5703125" customWidth="1"/>
    <col min="8709" max="8709" width="10.28515625" customWidth="1"/>
    <col min="8710" max="8710" width="16.85546875" customWidth="1"/>
    <col min="8961" max="8961" width="3.85546875" customWidth="1"/>
    <col min="8962" max="8962" width="12.7109375" customWidth="1"/>
    <col min="8963" max="8964" width="9.5703125" customWidth="1"/>
    <col min="8965" max="8965" width="10.28515625" customWidth="1"/>
    <col min="8966" max="8966" width="16.85546875" customWidth="1"/>
    <col min="9217" max="9217" width="3.85546875" customWidth="1"/>
    <col min="9218" max="9218" width="12.7109375" customWidth="1"/>
    <col min="9219" max="9220" width="9.5703125" customWidth="1"/>
    <col min="9221" max="9221" width="10.28515625" customWidth="1"/>
    <col min="9222" max="9222" width="16.85546875" customWidth="1"/>
    <col min="9473" max="9473" width="3.85546875" customWidth="1"/>
    <col min="9474" max="9474" width="12.7109375" customWidth="1"/>
    <col min="9475" max="9476" width="9.5703125" customWidth="1"/>
    <col min="9477" max="9477" width="10.28515625" customWidth="1"/>
    <col min="9478" max="9478" width="16.85546875" customWidth="1"/>
    <col min="9729" max="9729" width="3.85546875" customWidth="1"/>
    <col min="9730" max="9730" width="12.7109375" customWidth="1"/>
    <col min="9731" max="9732" width="9.5703125" customWidth="1"/>
    <col min="9733" max="9733" width="10.28515625" customWidth="1"/>
    <col min="9734" max="9734" width="16.85546875" customWidth="1"/>
    <col min="9985" max="9985" width="3.85546875" customWidth="1"/>
    <col min="9986" max="9986" width="12.7109375" customWidth="1"/>
    <col min="9987" max="9988" width="9.5703125" customWidth="1"/>
    <col min="9989" max="9989" width="10.28515625" customWidth="1"/>
    <col min="9990" max="9990" width="16.85546875" customWidth="1"/>
    <col min="10241" max="10241" width="3.85546875" customWidth="1"/>
    <col min="10242" max="10242" width="12.7109375" customWidth="1"/>
    <col min="10243" max="10244" width="9.5703125" customWidth="1"/>
    <col min="10245" max="10245" width="10.28515625" customWidth="1"/>
    <col min="10246" max="10246" width="16.85546875" customWidth="1"/>
    <col min="10497" max="10497" width="3.85546875" customWidth="1"/>
    <col min="10498" max="10498" width="12.7109375" customWidth="1"/>
    <col min="10499" max="10500" width="9.5703125" customWidth="1"/>
    <col min="10501" max="10501" width="10.28515625" customWidth="1"/>
    <col min="10502" max="10502" width="16.85546875" customWidth="1"/>
    <col min="10753" max="10753" width="3.85546875" customWidth="1"/>
    <col min="10754" max="10754" width="12.7109375" customWidth="1"/>
    <col min="10755" max="10756" width="9.5703125" customWidth="1"/>
    <col min="10757" max="10757" width="10.28515625" customWidth="1"/>
    <col min="10758" max="10758" width="16.85546875" customWidth="1"/>
    <col min="11009" max="11009" width="3.85546875" customWidth="1"/>
    <col min="11010" max="11010" width="12.7109375" customWidth="1"/>
    <col min="11011" max="11012" width="9.5703125" customWidth="1"/>
    <col min="11013" max="11013" width="10.28515625" customWidth="1"/>
    <col min="11014" max="11014" width="16.85546875" customWidth="1"/>
    <col min="11265" max="11265" width="3.85546875" customWidth="1"/>
    <col min="11266" max="11266" width="12.7109375" customWidth="1"/>
    <col min="11267" max="11268" width="9.5703125" customWidth="1"/>
    <col min="11269" max="11269" width="10.28515625" customWidth="1"/>
    <col min="11270" max="11270" width="16.85546875" customWidth="1"/>
    <col min="11521" max="11521" width="3.85546875" customWidth="1"/>
    <col min="11522" max="11522" width="12.7109375" customWidth="1"/>
    <col min="11523" max="11524" width="9.5703125" customWidth="1"/>
    <col min="11525" max="11525" width="10.28515625" customWidth="1"/>
    <col min="11526" max="11526" width="16.85546875" customWidth="1"/>
    <col min="11777" max="11777" width="3.85546875" customWidth="1"/>
    <col min="11778" max="11778" width="12.7109375" customWidth="1"/>
    <col min="11779" max="11780" width="9.5703125" customWidth="1"/>
    <col min="11781" max="11781" width="10.28515625" customWidth="1"/>
    <col min="11782" max="11782" width="16.85546875" customWidth="1"/>
    <col min="12033" max="12033" width="3.85546875" customWidth="1"/>
    <col min="12034" max="12034" width="12.7109375" customWidth="1"/>
    <col min="12035" max="12036" width="9.5703125" customWidth="1"/>
    <col min="12037" max="12037" width="10.28515625" customWidth="1"/>
    <col min="12038" max="12038" width="16.85546875" customWidth="1"/>
    <col min="12289" max="12289" width="3.85546875" customWidth="1"/>
    <col min="12290" max="12290" width="12.7109375" customWidth="1"/>
    <col min="12291" max="12292" width="9.5703125" customWidth="1"/>
    <col min="12293" max="12293" width="10.28515625" customWidth="1"/>
    <col min="12294" max="12294" width="16.85546875" customWidth="1"/>
    <col min="12545" max="12545" width="3.85546875" customWidth="1"/>
    <col min="12546" max="12546" width="12.7109375" customWidth="1"/>
    <col min="12547" max="12548" width="9.5703125" customWidth="1"/>
    <col min="12549" max="12549" width="10.28515625" customWidth="1"/>
    <col min="12550" max="12550" width="16.85546875" customWidth="1"/>
    <col min="12801" max="12801" width="3.85546875" customWidth="1"/>
    <col min="12802" max="12802" width="12.7109375" customWidth="1"/>
    <col min="12803" max="12804" width="9.5703125" customWidth="1"/>
    <col min="12805" max="12805" width="10.28515625" customWidth="1"/>
    <col min="12806" max="12806" width="16.85546875" customWidth="1"/>
    <col min="13057" max="13057" width="3.85546875" customWidth="1"/>
    <col min="13058" max="13058" width="12.7109375" customWidth="1"/>
    <col min="13059" max="13060" width="9.5703125" customWidth="1"/>
    <col min="13061" max="13061" width="10.28515625" customWidth="1"/>
    <col min="13062" max="13062" width="16.85546875" customWidth="1"/>
    <col min="13313" max="13313" width="3.85546875" customWidth="1"/>
    <col min="13314" max="13314" width="12.7109375" customWidth="1"/>
    <col min="13315" max="13316" width="9.5703125" customWidth="1"/>
    <col min="13317" max="13317" width="10.28515625" customWidth="1"/>
    <col min="13318" max="13318" width="16.85546875" customWidth="1"/>
    <col min="13569" max="13569" width="3.85546875" customWidth="1"/>
    <col min="13570" max="13570" width="12.7109375" customWidth="1"/>
    <col min="13571" max="13572" width="9.5703125" customWidth="1"/>
    <col min="13573" max="13573" width="10.28515625" customWidth="1"/>
    <col min="13574" max="13574" width="16.85546875" customWidth="1"/>
    <col min="13825" max="13825" width="3.85546875" customWidth="1"/>
    <col min="13826" max="13826" width="12.7109375" customWidth="1"/>
    <col min="13827" max="13828" width="9.5703125" customWidth="1"/>
    <col min="13829" max="13829" width="10.28515625" customWidth="1"/>
    <col min="13830" max="13830" width="16.85546875" customWidth="1"/>
    <col min="14081" max="14081" width="3.85546875" customWidth="1"/>
    <col min="14082" max="14082" width="12.7109375" customWidth="1"/>
    <col min="14083" max="14084" width="9.5703125" customWidth="1"/>
    <col min="14085" max="14085" width="10.28515625" customWidth="1"/>
    <col min="14086" max="14086" width="16.85546875" customWidth="1"/>
    <col min="14337" max="14337" width="3.85546875" customWidth="1"/>
    <col min="14338" max="14338" width="12.7109375" customWidth="1"/>
    <col min="14339" max="14340" width="9.5703125" customWidth="1"/>
    <col min="14341" max="14341" width="10.28515625" customWidth="1"/>
    <col min="14342" max="14342" width="16.85546875" customWidth="1"/>
    <col min="14593" max="14593" width="3.85546875" customWidth="1"/>
    <col min="14594" max="14594" width="12.7109375" customWidth="1"/>
    <col min="14595" max="14596" width="9.5703125" customWidth="1"/>
    <col min="14597" max="14597" width="10.28515625" customWidth="1"/>
    <col min="14598" max="14598" width="16.85546875" customWidth="1"/>
    <col min="14849" max="14849" width="3.85546875" customWidth="1"/>
    <col min="14850" max="14850" width="12.7109375" customWidth="1"/>
    <col min="14851" max="14852" width="9.5703125" customWidth="1"/>
    <col min="14853" max="14853" width="10.28515625" customWidth="1"/>
    <col min="14854" max="14854" width="16.85546875" customWidth="1"/>
    <col min="15105" max="15105" width="3.85546875" customWidth="1"/>
    <col min="15106" max="15106" width="12.7109375" customWidth="1"/>
    <col min="15107" max="15108" width="9.5703125" customWidth="1"/>
    <col min="15109" max="15109" width="10.28515625" customWidth="1"/>
    <col min="15110" max="15110" width="16.85546875" customWidth="1"/>
    <col min="15361" max="15361" width="3.85546875" customWidth="1"/>
    <col min="15362" max="15362" width="12.7109375" customWidth="1"/>
    <col min="15363" max="15364" width="9.5703125" customWidth="1"/>
    <col min="15365" max="15365" width="10.28515625" customWidth="1"/>
    <col min="15366" max="15366" width="16.85546875" customWidth="1"/>
    <col min="15617" max="15617" width="3.85546875" customWidth="1"/>
    <col min="15618" max="15618" width="12.7109375" customWidth="1"/>
    <col min="15619" max="15620" width="9.5703125" customWidth="1"/>
    <col min="15621" max="15621" width="10.28515625" customWidth="1"/>
    <col min="15622" max="15622" width="16.85546875" customWidth="1"/>
    <col min="15873" max="15873" width="3.85546875" customWidth="1"/>
    <col min="15874" max="15874" width="12.7109375" customWidth="1"/>
    <col min="15875" max="15876" width="9.5703125" customWidth="1"/>
    <col min="15877" max="15877" width="10.28515625" customWidth="1"/>
    <col min="15878" max="15878" width="16.85546875" customWidth="1"/>
    <col min="16129" max="16129" width="3.85546875" customWidth="1"/>
    <col min="16130" max="16130" width="12.7109375" customWidth="1"/>
    <col min="16131" max="16132" width="9.5703125" customWidth="1"/>
    <col min="16133" max="16133" width="10.28515625" customWidth="1"/>
    <col min="16134" max="16134" width="16.85546875" customWidth="1"/>
  </cols>
  <sheetData>
    <row r="1" spans="1:13" s="694" customFormat="1">
      <c r="C1" s="33"/>
      <c r="D1" s="28"/>
      <c r="F1" s="33"/>
    </row>
    <row r="2" spans="1:13" s="693" customFormat="1">
      <c r="A2" s="728" t="s">
        <v>739</v>
      </c>
    </row>
    <row r="4" spans="1:13" s="556" customFormat="1" ht="42" customHeight="1">
      <c r="A4" s="1647"/>
      <c r="B4" s="781" t="s">
        <v>598</v>
      </c>
      <c r="C4" s="781"/>
      <c r="D4" s="781"/>
      <c r="E4" s="781"/>
      <c r="F4" s="781"/>
      <c r="G4" s="1651"/>
      <c r="H4" s="781" t="s">
        <v>597</v>
      </c>
      <c r="I4" s="781"/>
      <c r="J4" s="781"/>
      <c r="K4" s="781"/>
      <c r="L4" s="781"/>
      <c r="M4" s="1634"/>
    </row>
    <row r="5" spans="1:13" s="556" customFormat="1" ht="19.5" customHeight="1">
      <c r="A5" s="1636"/>
      <c r="B5" s="1652"/>
      <c r="C5" s="1638" t="s">
        <v>835</v>
      </c>
      <c r="D5" s="1653" t="s">
        <v>658</v>
      </c>
      <c r="E5" s="1654" t="s">
        <v>1115</v>
      </c>
      <c r="F5" s="1655" t="s">
        <v>1116</v>
      </c>
      <c r="G5" s="1636"/>
      <c r="H5" s="1656"/>
      <c r="I5" s="1638" t="s">
        <v>835</v>
      </c>
      <c r="J5" s="1657" t="s">
        <v>658</v>
      </c>
      <c r="K5" s="1654" t="s">
        <v>1115</v>
      </c>
      <c r="L5" s="1655" t="s">
        <v>1116</v>
      </c>
      <c r="M5" s="1634"/>
    </row>
    <row r="6" spans="1:13" s="556" customFormat="1" ht="27" customHeight="1">
      <c r="A6" s="1637"/>
      <c r="B6" s="1650"/>
      <c r="C6" s="778" t="s">
        <v>171</v>
      </c>
      <c r="D6" s="780">
        <v>0</v>
      </c>
      <c r="E6" s="782" t="s">
        <v>1</v>
      </c>
      <c r="F6" s="782">
        <v>0</v>
      </c>
      <c r="G6" s="1637"/>
      <c r="H6" s="1650"/>
      <c r="I6" s="779" t="s">
        <v>171</v>
      </c>
      <c r="J6" s="780">
        <v>0</v>
      </c>
      <c r="K6" s="1528" t="s">
        <v>1</v>
      </c>
      <c r="L6" s="1528">
        <v>0</v>
      </c>
      <c r="M6" s="1634"/>
    </row>
    <row r="7" spans="1:13">
      <c r="A7" s="1634"/>
      <c r="B7" s="1658" t="s">
        <v>54</v>
      </c>
      <c r="C7" s="1659">
        <v>411.76363299999997</v>
      </c>
      <c r="D7" s="1660">
        <v>424.11513899999994</v>
      </c>
      <c r="E7" s="1661">
        <v>-2.9123001902556456</v>
      </c>
      <c r="F7" s="1662">
        <v>-9.0760078862538904</v>
      </c>
      <c r="G7" s="1634"/>
      <c r="H7" s="1658" t="s">
        <v>54</v>
      </c>
      <c r="I7" s="1659">
        <v>465.13676700000002</v>
      </c>
      <c r="J7" s="1660">
        <v>447.13680399999998</v>
      </c>
      <c r="K7" s="1661">
        <v>4.025605326820747</v>
      </c>
      <c r="L7" s="1662">
        <v>5.7189715898251503</v>
      </c>
      <c r="M7" s="1634"/>
    </row>
    <row r="8" spans="1:13">
      <c r="A8" s="1634"/>
      <c r="B8" s="1663" t="s">
        <v>73</v>
      </c>
      <c r="C8" s="1640">
        <v>271.94251000000003</v>
      </c>
      <c r="D8" s="1664">
        <v>282.16179500000004</v>
      </c>
      <c r="E8" s="1661">
        <v>-3.6217819637842985</v>
      </c>
      <c r="F8" s="1662">
        <v>-4.2432900310843902</v>
      </c>
      <c r="G8" s="1634"/>
      <c r="H8" s="1663" t="s">
        <v>73</v>
      </c>
      <c r="I8" s="1640">
        <v>426.11518299999994</v>
      </c>
      <c r="J8" s="1664">
        <v>417.11901400000005</v>
      </c>
      <c r="K8" s="1661">
        <v>2.1567391315323592</v>
      </c>
      <c r="L8" s="1662">
        <v>2.5868748239807449</v>
      </c>
      <c r="M8" s="1634"/>
    </row>
    <row r="9" spans="1:13">
      <c r="A9" s="1634"/>
      <c r="B9" s="1665" t="s">
        <v>196</v>
      </c>
      <c r="C9" s="1641">
        <v>59.204235000000011</v>
      </c>
      <c r="D9" s="1666">
        <v>65.050971999999987</v>
      </c>
      <c r="E9" s="1667">
        <v>-8.9879318021565897</v>
      </c>
      <c r="F9" s="1668">
        <v>-8.7484059086112573</v>
      </c>
      <c r="G9" s="1634"/>
      <c r="H9" s="1665" t="s">
        <v>193</v>
      </c>
      <c r="I9" s="1641">
        <v>207.52895699999999</v>
      </c>
      <c r="J9" s="1666">
        <v>211.77765399999998</v>
      </c>
      <c r="K9" s="1667">
        <v>-2.0062064716232952</v>
      </c>
      <c r="L9" s="1668">
        <v>2.6631508231765633</v>
      </c>
      <c r="M9" s="1634"/>
    </row>
    <row r="10" spans="1:13">
      <c r="A10" s="1634"/>
      <c r="B10" s="1665" t="s">
        <v>209</v>
      </c>
      <c r="C10" s="1641">
        <v>40.212552000000002</v>
      </c>
      <c r="D10" s="1666">
        <v>37.492573</v>
      </c>
      <c r="E10" s="1667">
        <v>7.2547141536538406</v>
      </c>
      <c r="F10" s="1668">
        <v>12.22962923017803</v>
      </c>
      <c r="G10" s="1634"/>
      <c r="H10" s="1665" t="s">
        <v>195</v>
      </c>
      <c r="I10" s="1641">
        <v>72.549151000000009</v>
      </c>
      <c r="J10" s="1666">
        <v>67.634991000000014</v>
      </c>
      <c r="K10" s="1667">
        <v>7.2657065926126752</v>
      </c>
      <c r="L10" s="1668">
        <v>-13.353048414805734</v>
      </c>
      <c r="M10" s="1634"/>
    </row>
    <row r="11" spans="1:13">
      <c r="A11" s="1634"/>
      <c r="B11" s="1665" t="s">
        <v>195</v>
      </c>
      <c r="C11" s="1641">
        <v>41.010705999999999</v>
      </c>
      <c r="D11" s="1666">
        <v>37.267929000000002</v>
      </c>
      <c r="E11" s="1667">
        <v>10.042889692099589</v>
      </c>
      <c r="F11" s="1668">
        <v>25.863347547227367</v>
      </c>
      <c r="G11" s="1634"/>
      <c r="H11" s="1665" t="s">
        <v>196</v>
      </c>
      <c r="I11" s="1641">
        <v>58.29201900000001</v>
      </c>
      <c r="J11" s="1666">
        <v>50.909069999999993</v>
      </c>
      <c r="K11" s="1667">
        <v>14.502227206271922</v>
      </c>
      <c r="L11" s="1668">
        <v>22.160137142543324</v>
      </c>
      <c r="M11" s="1634"/>
    </row>
    <row r="12" spans="1:13">
      <c r="A12" s="1634"/>
      <c r="B12" s="1665" t="s">
        <v>193</v>
      </c>
      <c r="C12" s="1641">
        <v>34.24765</v>
      </c>
      <c r="D12" s="1666">
        <v>36.064340000000001</v>
      </c>
      <c r="E12" s="1667">
        <v>-5.0373582325366257</v>
      </c>
      <c r="F12" s="1668">
        <v>-5.1868668072544306</v>
      </c>
      <c r="G12" s="1634"/>
      <c r="H12" s="1665" t="s">
        <v>209</v>
      </c>
      <c r="I12" s="1641">
        <v>31.412144999999999</v>
      </c>
      <c r="J12" s="1666">
        <v>30.952376999999998</v>
      </c>
      <c r="K12" s="1667">
        <v>1.4854044973670266</v>
      </c>
      <c r="L12" s="1668">
        <v>-9.0451130855721757</v>
      </c>
      <c r="M12" s="1634"/>
    </row>
    <row r="13" spans="1:13">
      <c r="A13" s="1634"/>
      <c r="B13" s="1665" t="s">
        <v>210</v>
      </c>
      <c r="C13" s="1641">
        <v>16.943566000000001</v>
      </c>
      <c r="D13" s="1666">
        <v>18.606238999999999</v>
      </c>
      <c r="E13" s="1667">
        <v>-8.9361047119732149</v>
      </c>
      <c r="F13" s="1668">
        <v>-19.681762878013409</v>
      </c>
      <c r="G13" s="1634"/>
      <c r="H13" s="1663" t="s">
        <v>53</v>
      </c>
      <c r="I13" s="1640">
        <v>39.021583999999997</v>
      </c>
      <c r="J13" s="1664">
        <v>30.017789999999998</v>
      </c>
      <c r="K13" s="1661">
        <v>29.99485971485576</v>
      </c>
      <c r="L13" s="1662">
        <v>58.594296727020499</v>
      </c>
      <c r="M13" s="1634"/>
    </row>
    <row r="14" spans="1:13">
      <c r="A14" s="1634"/>
      <c r="B14" s="1663" t="s">
        <v>53</v>
      </c>
      <c r="C14" s="1640">
        <v>139.82112300000003</v>
      </c>
      <c r="D14" s="1664">
        <v>141.95334400000002</v>
      </c>
      <c r="E14" s="1661">
        <v>-1.5020576056313129</v>
      </c>
      <c r="F14" s="1662">
        <v>-17.203192617355402</v>
      </c>
      <c r="G14" s="1634"/>
      <c r="H14" s="1665" t="s">
        <v>208</v>
      </c>
      <c r="I14" s="1671">
        <v>34.970325999999993</v>
      </c>
      <c r="J14" s="1670">
        <v>25.596460999999998</v>
      </c>
      <c r="K14" s="1680">
        <v>36.621722823323097</v>
      </c>
      <c r="L14" s="1681">
        <v>70.715537374794195</v>
      </c>
      <c r="M14" s="1634"/>
    </row>
    <row r="15" spans="1:13">
      <c r="A15" s="1634"/>
      <c r="B15" s="1665" t="s">
        <v>208</v>
      </c>
      <c r="C15" s="1671">
        <v>35.912074999999994</v>
      </c>
      <c r="D15" s="1670">
        <v>35.475656000000001</v>
      </c>
      <c r="E15" s="1680">
        <v>1.2301928962215491</v>
      </c>
      <c r="F15" s="1681">
        <v>10.833879194397888</v>
      </c>
      <c r="G15" s="1634"/>
      <c r="H15" s="1650"/>
      <c r="I15" s="779" t="s">
        <v>212</v>
      </c>
      <c r="J15" s="780">
        <v>0</v>
      </c>
      <c r="K15" s="1527" t="s">
        <v>1</v>
      </c>
      <c r="L15" s="1527">
        <v>0</v>
      </c>
      <c r="M15" s="1634"/>
    </row>
    <row r="16" spans="1:13">
      <c r="A16" s="1634"/>
      <c r="B16" s="1665" t="s">
        <v>211</v>
      </c>
      <c r="C16" s="1671">
        <v>27.005076999999996</v>
      </c>
      <c r="D16" s="1670">
        <v>29.784558000000001</v>
      </c>
      <c r="E16" s="1680">
        <v>-9.3319531550543839</v>
      </c>
      <c r="F16" s="1681">
        <v>-57.22645397448899</v>
      </c>
      <c r="G16" s="1634"/>
      <c r="H16" s="1658" t="s">
        <v>54</v>
      </c>
      <c r="I16" s="1659">
        <v>1573.0657099999999</v>
      </c>
      <c r="J16" s="1660">
        <v>1568.498756</v>
      </c>
      <c r="K16" s="1661">
        <v>0.29116720574560162</v>
      </c>
      <c r="L16" s="1662">
        <v>16.080369272308893</v>
      </c>
      <c r="M16" s="1634"/>
    </row>
    <row r="17" spans="1:13">
      <c r="A17" s="1634"/>
      <c r="B17" s="1665" t="s">
        <v>213</v>
      </c>
      <c r="C17" s="1671">
        <v>19.269880000000001</v>
      </c>
      <c r="D17" s="1670">
        <v>22.341728000000003</v>
      </c>
      <c r="E17" s="1680">
        <v>-13.749375160238287</v>
      </c>
      <c r="F17" s="1681">
        <v>-4.1131485825526282</v>
      </c>
      <c r="G17" s="1634"/>
      <c r="H17" s="1663" t="s">
        <v>73</v>
      </c>
      <c r="I17" s="1640">
        <v>1484.6201140000001</v>
      </c>
      <c r="J17" s="1664">
        <v>1492.63409</v>
      </c>
      <c r="K17" s="1661">
        <v>-0.53690157914053627</v>
      </c>
      <c r="L17" s="1662">
        <v>14.087994151342475</v>
      </c>
      <c r="M17" s="1634"/>
    </row>
    <row r="18" spans="1:13">
      <c r="A18" s="1634"/>
      <c r="B18" s="1665" t="s">
        <v>214</v>
      </c>
      <c r="C18" s="1671">
        <v>13.356895000000002</v>
      </c>
      <c r="D18" s="1670">
        <v>15.186361000000003</v>
      </c>
      <c r="E18" s="1680">
        <v>-12.046770124850859</v>
      </c>
      <c r="F18" s="1681">
        <v>-3.4392146776901722</v>
      </c>
      <c r="G18" s="1634"/>
      <c r="H18" s="1665" t="s">
        <v>193</v>
      </c>
      <c r="I18" s="1641">
        <v>689.85116899999991</v>
      </c>
      <c r="J18" s="1666">
        <v>721.39870000000008</v>
      </c>
      <c r="K18" s="1667">
        <v>-4.3731061616828715</v>
      </c>
      <c r="L18" s="1668">
        <v>12.361728959135942</v>
      </c>
      <c r="M18" s="1634"/>
    </row>
    <row r="19" spans="1:13">
      <c r="A19" s="1633"/>
      <c r="B19" s="1649"/>
      <c r="C19" s="773" t="s">
        <v>212</v>
      </c>
      <c r="D19" s="775">
        <v>0</v>
      </c>
      <c r="E19" s="776" t="s">
        <v>1</v>
      </c>
      <c r="F19" s="776">
        <v>0</v>
      </c>
      <c r="G19" s="1634"/>
      <c r="H19" s="1665" t="s">
        <v>196</v>
      </c>
      <c r="I19" s="1641">
        <v>293.59998600000006</v>
      </c>
      <c r="J19" s="1666">
        <v>274.03060399999998</v>
      </c>
      <c r="K19" s="1667">
        <v>7.1413125812765266</v>
      </c>
      <c r="L19" s="1668">
        <v>24.396897247698735</v>
      </c>
      <c r="M19" s="1634"/>
    </row>
    <row r="20" spans="1:13">
      <c r="A20" s="1633"/>
      <c r="B20" s="1658" t="s">
        <v>54</v>
      </c>
      <c r="C20" s="1640">
        <v>1018.9965320000001</v>
      </c>
      <c r="D20" s="1664">
        <v>1113.5843120000002</v>
      </c>
      <c r="E20" s="1661">
        <v>-8.4939935827688</v>
      </c>
      <c r="F20" s="1662">
        <v>-4.0925069413637054</v>
      </c>
      <c r="G20" s="1634"/>
      <c r="H20" s="1665" t="s">
        <v>195</v>
      </c>
      <c r="I20" s="1641">
        <v>244.59420699999998</v>
      </c>
      <c r="J20" s="1666">
        <v>238.27427100000003</v>
      </c>
      <c r="K20" s="1667">
        <v>2.6523786951382355</v>
      </c>
      <c r="L20" s="1668">
        <v>5.4991049418205318</v>
      </c>
      <c r="M20" s="1634"/>
    </row>
    <row r="21" spans="1:13">
      <c r="A21" s="1633"/>
      <c r="B21" s="1663" t="s">
        <v>73</v>
      </c>
      <c r="C21" s="1640">
        <v>658.70626600000003</v>
      </c>
      <c r="D21" s="1664">
        <v>749.431241</v>
      </c>
      <c r="E21" s="1661">
        <v>-12.105843743442236</v>
      </c>
      <c r="F21" s="1662">
        <v>-1.3167777690301641</v>
      </c>
      <c r="G21" s="1634"/>
      <c r="H21" s="1665" t="s">
        <v>209</v>
      </c>
      <c r="I21" s="1641">
        <v>94.777063000000012</v>
      </c>
      <c r="J21" s="1666">
        <v>94.579160999999999</v>
      </c>
      <c r="K21" s="1667">
        <v>0.20924482508362097</v>
      </c>
      <c r="L21" s="1668">
        <v>-0.32449599209602997</v>
      </c>
      <c r="M21" s="1634"/>
    </row>
    <row r="22" spans="1:13">
      <c r="A22" s="1633"/>
      <c r="B22" s="1665" t="s">
        <v>196</v>
      </c>
      <c r="C22" s="1641">
        <v>146.89583999999999</v>
      </c>
      <c r="D22" s="1666">
        <v>173.17168799999996</v>
      </c>
      <c r="E22" s="1667">
        <v>-15.173293223312568</v>
      </c>
      <c r="F22" s="1668">
        <v>-0.77182173465971671</v>
      </c>
      <c r="G22" s="1634"/>
      <c r="H22" s="1663" t="s">
        <v>53</v>
      </c>
      <c r="I22" s="1640">
        <v>88.445596000000023</v>
      </c>
      <c r="J22" s="1664">
        <v>75.864665999999986</v>
      </c>
      <c r="K22" s="1661">
        <v>16.583385472230304</v>
      </c>
      <c r="L22" s="1662">
        <v>64.218994209006496</v>
      </c>
      <c r="M22" s="1634"/>
    </row>
    <row r="23" spans="1:13">
      <c r="A23" s="1633"/>
      <c r="B23" s="1665" t="s">
        <v>195</v>
      </c>
      <c r="C23" s="1641">
        <v>104.59266599999999</v>
      </c>
      <c r="D23" s="1666">
        <v>111.14950799999998</v>
      </c>
      <c r="E23" s="1667">
        <v>-5.8991192295695942</v>
      </c>
      <c r="F23" s="1668">
        <v>10.118256285988192</v>
      </c>
      <c r="G23" s="1634"/>
      <c r="H23" s="1665" t="s">
        <v>208</v>
      </c>
      <c r="I23" s="1671">
        <v>72.417428999999998</v>
      </c>
      <c r="J23" s="1670">
        <v>62.472888000000005</v>
      </c>
      <c r="K23" s="1680">
        <v>15.918170775136886</v>
      </c>
      <c r="L23" s="1681">
        <v>71.862670367590027</v>
      </c>
      <c r="M23" s="1634"/>
    </row>
    <row r="24" spans="1:13">
      <c r="A24" s="1633"/>
      <c r="B24" s="1665" t="s">
        <v>209</v>
      </c>
      <c r="C24" s="1641">
        <v>97.739949999999979</v>
      </c>
      <c r="D24" s="1666">
        <v>101.987345</v>
      </c>
      <c r="E24" s="1667">
        <v>-4.1646294449571464</v>
      </c>
      <c r="F24" s="1668">
        <v>-5.0687587992219623</v>
      </c>
      <c r="G24" s="1634"/>
      <c r="H24" s="1505"/>
      <c r="I24" s="774"/>
      <c r="J24" s="774"/>
      <c r="K24" s="774"/>
      <c r="L24" s="774"/>
      <c r="M24" s="1646"/>
    </row>
    <row r="25" spans="1:13">
      <c r="A25" s="1633"/>
      <c r="B25" s="1665" t="s">
        <v>193</v>
      </c>
      <c r="C25" s="1641">
        <v>65.614417000000003</v>
      </c>
      <c r="D25" s="1666">
        <v>79.051927000000006</v>
      </c>
      <c r="E25" s="1667">
        <v>-16.998333260111419</v>
      </c>
      <c r="F25" s="1668">
        <v>-4.6472579724269103</v>
      </c>
      <c r="G25" s="1634"/>
      <c r="H25" s="1635"/>
      <c r="I25" s="1635"/>
      <c r="J25" s="1635"/>
      <c r="K25" s="1635"/>
      <c r="L25" s="1672"/>
      <c r="M25" s="1634"/>
    </row>
    <row r="26" spans="1:13">
      <c r="A26" s="1633"/>
      <c r="B26" s="1665" t="s">
        <v>210</v>
      </c>
      <c r="C26" s="1641">
        <v>46.353740999999999</v>
      </c>
      <c r="D26" s="1666">
        <v>53.069472999999995</v>
      </c>
      <c r="E26" s="1667">
        <v>-12.654604653790313</v>
      </c>
      <c r="F26" s="1668">
        <v>0.21437616617365762</v>
      </c>
      <c r="G26" s="1634"/>
      <c r="H26" s="777" t="s">
        <v>690</v>
      </c>
      <c r="I26" s="777"/>
      <c r="J26" s="777"/>
      <c r="K26" s="777"/>
      <c r="L26" s="777"/>
      <c r="M26" s="1634"/>
    </row>
    <row r="27" spans="1:13">
      <c r="A27" s="1633"/>
      <c r="B27" s="1663" t="s">
        <v>53</v>
      </c>
      <c r="C27" s="1640">
        <v>360.29026600000003</v>
      </c>
      <c r="D27" s="1664">
        <v>364.15307100000001</v>
      </c>
      <c r="E27" s="1661">
        <v>-1.0607640873087631</v>
      </c>
      <c r="F27" s="1662">
        <v>-8.7833114693876446</v>
      </c>
      <c r="G27" s="1634"/>
      <c r="H27" s="1656"/>
      <c r="I27" s="1638" t="s">
        <v>835</v>
      </c>
      <c r="J27" s="1639" t="s">
        <v>658</v>
      </c>
      <c r="K27" s="1639" t="s">
        <v>532</v>
      </c>
      <c r="L27" s="1673" t="s">
        <v>1117</v>
      </c>
      <c r="M27" s="1634"/>
    </row>
    <row r="28" spans="1:13">
      <c r="A28" s="1633"/>
      <c r="B28" s="1669" t="s">
        <v>211</v>
      </c>
      <c r="C28" s="1642">
        <v>108.666656</v>
      </c>
      <c r="D28" s="1670">
        <v>108.26944099999999</v>
      </c>
      <c r="E28" s="1667">
        <v>0.36687637465497858</v>
      </c>
      <c r="F28" s="1668">
        <v>26.137974061598925</v>
      </c>
      <c r="G28" s="1634"/>
      <c r="H28" s="778" t="s">
        <v>171</v>
      </c>
      <c r="I28" s="778">
        <v>0</v>
      </c>
      <c r="J28" s="778">
        <v>0</v>
      </c>
      <c r="K28" s="778">
        <v>0</v>
      </c>
      <c r="L28" s="778">
        <v>0</v>
      </c>
      <c r="M28" s="1634"/>
    </row>
    <row r="29" spans="1:13">
      <c r="A29" s="1633"/>
      <c r="B29" s="1669" t="s">
        <v>208</v>
      </c>
      <c r="C29" s="1671">
        <v>52.896005999999993</v>
      </c>
      <c r="D29" s="1670">
        <v>59.619124000000006</v>
      </c>
      <c r="E29" s="1680">
        <v>-11.276780920162487</v>
      </c>
      <c r="F29" s="1681">
        <v>-61.383742584337611</v>
      </c>
      <c r="G29" s="1634"/>
      <c r="H29" s="1674" t="s">
        <v>54</v>
      </c>
      <c r="I29" s="1644">
        <v>-53.37313400000005</v>
      </c>
      <c r="J29" s="1643">
        <v>-23.021665000000041</v>
      </c>
      <c r="K29" s="1643">
        <v>-18.841140000000166</v>
      </c>
      <c r="L29" s="1675">
        <v>12.891028799999958</v>
      </c>
      <c r="M29" s="1634"/>
    </row>
    <row r="30" spans="1:13">
      <c r="A30" s="1633"/>
      <c r="B30" s="1665" t="s">
        <v>214</v>
      </c>
      <c r="C30" s="1671">
        <v>50.170316000000007</v>
      </c>
      <c r="D30" s="1670">
        <v>53.046161000000005</v>
      </c>
      <c r="E30" s="1680">
        <v>-5.4214008059885739</v>
      </c>
      <c r="F30" s="1681">
        <v>7.4855913655022643</v>
      </c>
      <c r="G30" s="1634"/>
      <c r="H30" s="773" t="s">
        <v>212</v>
      </c>
      <c r="I30" s="773">
        <v>0</v>
      </c>
      <c r="J30" s="773">
        <v>0</v>
      </c>
      <c r="K30" s="773">
        <v>0</v>
      </c>
      <c r="L30" s="773">
        <v>0</v>
      </c>
      <c r="M30" s="1634"/>
    </row>
    <row r="31" spans="1:13">
      <c r="A31" s="1633"/>
      <c r="B31" s="1676" t="s">
        <v>213</v>
      </c>
      <c r="C31" s="1677">
        <v>40.309554000000006</v>
      </c>
      <c r="D31" s="1684">
        <v>52.842458999999998</v>
      </c>
      <c r="E31" s="1682">
        <v>-23.71749013421195</v>
      </c>
      <c r="F31" s="1683">
        <v>-2.2419204708876594</v>
      </c>
      <c r="G31" s="1634"/>
      <c r="H31" s="1678" t="s">
        <v>54</v>
      </c>
      <c r="I31" s="1645">
        <v>-554.06917799999974</v>
      </c>
      <c r="J31" s="1648">
        <v>-454.91444399999978</v>
      </c>
      <c r="K31" s="1648">
        <v>-395.97180100000037</v>
      </c>
      <c r="L31" s="1679">
        <v>-292.67368759999999</v>
      </c>
      <c r="M31" s="1634"/>
    </row>
    <row r="32" spans="1:13">
      <c r="A32" s="1633"/>
      <c r="B32" s="1505" t="s">
        <v>691</v>
      </c>
      <c r="C32" s="774"/>
      <c r="D32" s="774"/>
      <c r="E32" s="774"/>
      <c r="F32" s="774"/>
      <c r="G32" s="1634"/>
      <c r="H32" s="1505" t="s">
        <v>691</v>
      </c>
      <c r="I32" s="774"/>
      <c r="J32" s="774"/>
      <c r="K32" s="774"/>
      <c r="L32" s="774"/>
      <c r="M32" s="1646"/>
    </row>
    <row r="33" spans="1:13">
      <c r="A33" s="1633"/>
      <c r="B33" s="1506"/>
      <c r="C33" s="1506"/>
      <c r="D33" s="1506"/>
      <c r="E33" s="1506"/>
      <c r="F33" s="1506"/>
      <c r="G33" s="1634"/>
      <c r="H33" s="1634"/>
      <c r="I33" s="1634"/>
      <c r="J33" s="1634"/>
      <c r="K33" s="1634"/>
      <c r="L33" s="1634"/>
      <c r="M33" s="1634"/>
    </row>
    <row r="35" spans="1:13" s="38" customFormat="1">
      <c r="C35" s="33"/>
      <c r="D35" s="28"/>
    </row>
    <row r="36" spans="1:13" s="38" customFormat="1">
      <c r="C36" s="33"/>
      <c r="D36" s="28"/>
    </row>
    <row r="37" spans="1:13" s="38" customFormat="1">
      <c r="C37" s="33"/>
      <c r="D37" s="28"/>
    </row>
    <row r="38" spans="1:13" s="38" customFormat="1">
      <c r="C38" s="33"/>
      <c r="D38" s="28"/>
    </row>
    <row r="39" spans="1:13" s="38" customFormat="1">
      <c r="C39" s="33"/>
      <c r="D39" s="28"/>
    </row>
    <row r="40" spans="1:13" s="38" customFormat="1">
      <c r="C40" s="33"/>
      <c r="D40" s="28"/>
    </row>
    <row r="41" spans="1:13" s="38" customFormat="1">
      <c r="C41" s="33"/>
      <c r="D41" s="28"/>
    </row>
    <row r="42" spans="1:13" s="38" customFormat="1">
      <c r="C42" s="33"/>
      <c r="D42" s="28"/>
    </row>
    <row r="43" spans="1:13" s="38" customFormat="1">
      <c r="C43" s="33"/>
      <c r="D43" s="28"/>
    </row>
    <row r="44" spans="1:13" s="38" customFormat="1">
      <c r="C44" s="33"/>
      <c r="D44" s="28"/>
    </row>
    <row r="45" spans="1:13" s="38" customFormat="1">
      <c r="C45" s="33"/>
      <c r="D45" s="28"/>
    </row>
    <row r="46" spans="1:13" s="38" customFormat="1">
      <c r="C46" s="33"/>
      <c r="D46" s="28"/>
    </row>
    <row r="47" spans="1:13" s="38" customFormat="1">
      <c r="C47" s="33"/>
      <c r="D47" s="28"/>
    </row>
    <row r="48" spans="1:13" s="38" customFormat="1">
      <c r="C48" s="33"/>
      <c r="D48" s="28"/>
    </row>
    <row r="49" spans="3:4" s="38" customFormat="1">
      <c r="C49" s="33"/>
      <c r="D49" s="28"/>
    </row>
    <row r="50" spans="3:4" s="38" customFormat="1">
      <c r="C50" s="33"/>
      <c r="D50" s="28"/>
    </row>
    <row r="51" spans="3:4" s="38" customFormat="1">
      <c r="C51" s="33"/>
      <c r="D51" s="28"/>
    </row>
    <row r="52" spans="3:4" s="38" customFormat="1">
      <c r="C52" s="33"/>
      <c r="D52" s="28"/>
    </row>
    <row r="53" spans="3:4" s="38" customFormat="1">
      <c r="C53" s="33"/>
      <c r="D53" s="28"/>
    </row>
    <row r="54" spans="3:4" s="38" customFormat="1">
      <c r="C54" s="33"/>
      <c r="D54" s="28"/>
    </row>
    <row r="55" spans="3:4" s="38" customFormat="1">
      <c r="C55" s="33"/>
      <c r="D55" s="28"/>
    </row>
    <row r="56" spans="3:4" s="38" customFormat="1">
      <c r="C56" s="33"/>
      <c r="D56" s="28"/>
    </row>
    <row r="57" spans="3:4" s="38" customFormat="1">
      <c r="C57" s="33"/>
      <c r="D57" s="28"/>
    </row>
    <row r="58" spans="3:4" s="38" customFormat="1">
      <c r="C58" s="33"/>
      <c r="D58" s="28"/>
    </row>
    <row r="59" spans="3:4" s="38" customFormat="1">
      <c r="C59" s="33"/>
      <c r="D59" s="28"/>
    </row>
    <row r="60" spans="3:4" s="38" customFormat="1">
      <c r="C60" s="33"/>
      <c r="D60" s="28"/>
    </row>
    <row r="61" spans="3:4" s="38" customFormat="1">
      <c r="C61" s="33"/>
      <c r="D61" s="28"/>
    </row>
    <row r="62" spans="3:4" s="38" customFormat="1">
      <c r="C62" s="33"/>
      <c r="D62" s="28"/>
    </row>
    <row r="63" spans="3:4" s="38" customFormat="1">
      <c r="C63" s="33"/>
      <c r="D63" s="28"/>
    </row>
    <row r="64" spans="3:4" s="38" customFormat="1">
      <c r="C64" s="33"/>
      <c r="D64" s="28"/>
    </row>
    <row r="65" spans="3:4" s="38" customFormat="1">
      <c r="C65" s="33"/>
      <c r="D65" s="28"/>
    </row>
    <row r="66" spans="3:4" s="38" customFormat="1">
      <c r="C66" s="33"/>
      <c r="D66" s="28"/>
    </row>
    <row r="67" spans="3:4" s="38" customFormat="1">
      <c r="C67" s="33"/>
      <c r="D67" s="28"/>
    </row>
    <row r="68" spans="3:4" s="38" customFormat="1">
      <c r="C68" s="33"/>
      <c r="D68" s="28"/>
    </row>
    <row r="69" spans="3:4" s="38" customFormat="1">
      <c r="C69" s="33"/>
      <c r="D69" s="28"/>
    </row>
    <row r="70" spans="3:4" s="38" customFormat="1">
      <c r="C70" s="33"/>
      <c r="D70" s="28"/>
    </row>
    <row r="71" spans="3:4" s="38" customFormat="1">
      <c r="C71" s="33"/>
      <c r="D71" s="28"/>
    </row>
    <row r="72" spans="3:4" s="38" customFormat="1">
      <c r="C72" s="33"/>
      <c r="D72" s="28"/>
    </row>
    <row r="73" spans="3:4" s="38" customFormat="1">
      <c r="C73" s="33"/>
      <c r="D73" s="28"/>
    </row>
    <row r="74" spans="3:4" s="38" customFormat="1">
      <c r="C74" s="33"/>
      <c r="D74" s="28"/>
    </row>
    <row r="75" spans="3:4" s="38" customFormat="1">
      <c r="C75" s="33"/>
      <c r="D75" s="28"/>
    </row>
    <row r="76" spans="3:4" s="38" customFormat="1">
      <c r="C76" s="33"/>
      <c r="D76" s="28"/>
    </row>
    <row r="77" spans="3:4" s="38" customFormat="1">
      <c r="C77" s="33"/>
      <c r="D77" s="28"/>
    </row>
    <row r="78" spans="3:4" s="38" customFormat="1">
      <c r="C78" s="33"/>
      <c r="D78" s="28"/>
    </row>
    <row r="79" spans="3:4" s="38" customFormat="1">
      <c r="C79" s="33"/>
      <c r="D79" s="28"/>
    </row>
    <row r="80" spans="3:4" s="38" customFormat="1">
      <c r="C80" s="33"/>
      <c r="D80" s="28"/>
    </row>
    <row r="81" spans="3:4" s="38" customFormat="1">
      <c r="C81" s="33"/>
      <c r="D81" s="28"/>
    </row>
    <row r="82" spans="3:4" s="38" customFormat="1">
      <c r="C82" s="33"/>
      <c r="D82" s="28"/>
    </row>
    <row r="83" spans="3:4" s="38" customFormat="1">
      <c r="C83" s="33"/>
      <c r="D83" s="28"/>
    </row>
    <row r="84" spans="3:4" s="38" customFormat="1">
      <c r="C84" s="33"/>
      <c r="D84" s="28"/>
    </row>
    <row r="85" spans="3:4" s="38" customFormat="1">
      <c r="C85" s="33"/>
      <c r="D85" s="28"/>
    </row>
    <row r="86" spans="3:4" s="38" customFormat="1">
      <c r="C86" s="33"/>
      <c r="D86" s="28"/>
    </row>
    <row r="87" spans="3:4" s="38" customFormat="1">
      <c r="C87" s="33"/>
      <c r="D87" s="28"/>
    </row>
    <row r="88" spans="3:4" s="38" customFormat="1">
      <c r="C88" s="33"/>
      <c r="D88" s="28"/>
    </row>
    <row r="89" spans="3:4" s="38" customFormat="1">
      <c r="C89" s="33"/>
      <c r="D89" s="28"/>
    </row>
    <row r="90" spans="3:4" s="38" customFormat="1">
      <c r="C90" s="33"/>
      <c r="D90" s="28"/>
    </row>
    <row r="91" spans="3:4" s="38" customFormat="1">
      <c r="C91" s="33"/>
      <c r="D91" s="28"/>
    </row>
    <row r="92" spans="3:4" s="38" customFormat="1">
      <c r="C92" s="33"/>
      <c r="D92" s="28"/>
    </row>
    <row r="93" spans="3:4" s="38" customFormat="1">
      <c r="C93" s="33"/>
      <c r="D93" s="28"/>
    </row>
    <row r="94" spans="3:4" s="38" customFormat="1">
      <c r="C94" s="33"/>
      <c r="D94" s="28"/>
    </row>
    <row r="95" spans="3:4" s="38" customFormat="1">
      <c r="C95" s="33"/>
      <c r="D95" s="28"/>
    </row>
    <row r="96" spans="3:4" s="38" customFormat="1">
      <c r="C96" s="33"/>
      <c r="D96" s="28"/>
    </row>
    <row r="97" spans="3:4" s="38" customFormat="1">
      <c r="C97" s="33"/>
      <c r="D97" s="28"/>
    </row>
    <row r="98" spans="3:4" s="38" customFormat="1">
      <c r="C98" s="33"/>
      <c r="D98" s="28"/>
    </row>
    <row r="99" spans="3:4" s="38" customFormat="1">
      <c r="C99" s="33"/>
      <c r="D99" s="28"/>
    </row>
    <row r="100" spans="3:4" s="38" customFormat="1">
      <c r="C100" s="33"/>
      <c r="D100" s="28"/>
    </row>
    <row r="101" spans="3:4" s="38" customFormat="1">
      <c r="C101" s="33"/>
      <c r="D101" s="28"/>
    </row>
    <row r="102" spans="3:4" s="38" customFormat="1">
      <c r="C102" s="33"/>
      <c r="D102" s="28"/>
    </row>
    <row r="103" spans="3:4" s="38" customFormat="1">
      <c r="C103" s="33"/>
      <c r="D103" s="28"/>
    </row>
    <row r="104" spans="3:4" s="38" customFormat="1">
      <c r="C104" s="33"/>
      <c r="D104" s="28"/>
    </row>
    <row r="105" spans="3:4" s="38" customFormat="1">
      <c r="C105" s="33"/>
      <c r="D105" s="28"/>
    </row>
    <row r="106" spans="3:4" s="38" customFormat="1">
      <c r="C106" s="33"/>
      <c r="D106" s="28"/>
    </row>
    <row r="107" spans="3:4" s="38" customFormat="1">
      <c r="C107" s="33"/>
      <c r="D107" s="28"/>
    </row>
    <row r="108" spans="3:4" s="38" customFormat="1">
      <c r="C108" s="33"/>
      <c r="D108" s="28"/>
    </row>
    <row r="109" spans="3:4" s="38" customFormat="1">
      <c r="C109" s="33"/>
      <c r="D109" s="28"/>
    </row>
    <row r="110" spans="3:4" s="38" customFormat="1">
      <c r="C110" s="33"/>
      <c r="D110" s="28"/>
    </row>
    <row r="111" spans="3:4" s="38" customFormat="1">
      <c r="C111" s="33"/>
      <c r="D111" s="28"/>
    </row>
    <row r="112" spans="3:4" s="38" customFormat="1">
      <c r="C112" s="33"/>
      <c r="D112" s="28"/>
    </row>
    <row r="113" spans="3:4" s="38" customFormat="1">
      <c r="C113" s="33"/>
      <c r="D113" s="28"/>
    </row>
    <row r="114" spans="3:4" s="38" customFormat="1">
      <c r="C114" s="33"/>
      <c r="D114" s="28"/>
    </row>
    <row r="115" spans="3:4" s="38" customFormat="1">
      <c r="C115" s="33"/>
      <c r="D115" s="28"/>
    </row>
    <row r="116" spans="3:4" s="38" customFormat="1">
      <c r="C116" s="33"/>
      <c r="D116" s="28"/>
    </row>
    <row r="117" spans="3:4" s="38" customFormat="1">
      <c r="C117" s="33"/>
      <c r="D117" s="28"/>
    </row>
    <row r="118" spans="3:4" s="38" customFormat="1">
      <c r="C118" s="33"/>
      <c r="D118" s="28"/>
    </row>
    <row r="119" spans="3:4" s="38" customFormat="1">
      <c r="C119" s="33"/>
      <c r="D119" s="28"/>
    </row>
    <row r="120" spans="3:4" s="38" customFormat="1">
      <c r="C120" s="33"/>
      <c r="D120" s="28"/>
    </row>
    <row r="121" spans="3:4" s="38" customFormat="1">
      <c r="C121" s="33"/>
      <c r="D121" s="28"/>
    </row>
    <row r="122" spans="3:4" s="38" customFormat="1">
      <c r="C122" s="33"/>
      <c r="D122" s="28"/>
    </row>
    <row r="123" spans="3:4" s="38" customFormat="1">
      <c r="C123" s="33"/>
      <c r="D123" s="28"/>
    </row>
    <row r="124" spans="3:4" s="38" customFormat="1">
      <c r="C124" s="33"/>
      <c r="D124" s="28"/>
    </row>
    <row r="125" spans="3:4" s="38" customFormat="1">
      <c r="C125" s="33"/>
      <c r="D125" s="28"/>
    </row>
    <row r="126" spans="3:4" s="38" customFormat="1">
      <c r="C126" s="33"/>
      <c r="D126" s="28"/>
    </row>
    <row r="127" spans="3:4" s="38" customFormat="1">
      <c r="C127" s="33"/>
      <c r="D127" s="28"/>
    </row>
    <row r="128" spans="3:4" s="38" customFormat="1">
      <c r="C128" s="33"/>
      <c r="D128" s="28"/>
    </row>
    <row r="129" spans="3:4" s="38" customFormat="1">
      <c r="C129" s="33"/>
      <c r="D129" s="28"/>
    </row>
    <row r="130" spans="3:4" s="38" customFormat="1">
      <c r="C130" s="33"/>
      <c r="D130" s="28"/>
    </row>
    <row r="131" spans="3:4" s="38" customFormat="1">
      <c r="C131" s="33"/>
      <c r="D131" s="28"/>
    </row>
    <row r="132" spans="3:4" s="38" customFormat="1">
      <c r="C132" s="33"/>
      <c r="D132" s="28"/>
    </row>
    <row r="133" spans="3:4" s="38" customFormat="1">
      <c r="C133" s="33"/>
      <c r="D133" s="28"/>
    </row>
    <row r="134" spans="3:4" s="38" customFormat="1">
      <c r="C134" s="33"/>
      <c r="D134" s="28"/>
    </row>
    <row r="135" spans="3:4" s="38" customFormat="1">
      <c r="C135" s="33"/>
      <c r="D135" s="28"/>
    </row>
    <row r="136" spans="3:4" s="38" customFormat="1">
      <c r="C136" s="33"/>
      <c r="D136" s="28"/>
    </row>
    <row r="137" spans="3:4" s="38" customFormat="1">
      <c r="C137" s="33"/>
      <c r="D137" s="28"/>
    </row>
    <row r="138" spans="3:4" s="38" customFormat="1">
      <c r="C138" s="33"/>
      <c r="D138" s="28"/>
    </row>
    <row r="243" spans="3:4" s="38" customFormat="1">
      <c r="C243" s="33"/>
      <c r="D243" s="28"/>
    </row>
    <row r="244" spans="3:4" s="38" customFormat="1">
      <c r="C244" s="33"/>
      <c r="D244" s="28"/>
    </row>
    <row r="245" spans="3:4" s="38" customFormat="1">
      <c r="C245" s="33"/>
      <c r="D245" s="28"/>
    </row>
    <row r="246" spans="3:4" s="38" customFormat="1">
      <c r="C246" s="33"/>
      <c r="D246" s="28"/>
    </row>
    <row r="247" spans="3:4" s="38" customFormat="1">
      <c r="C247" s="33"/>
      <c r="D247" s="28"/>
    </row>
    <row r="248" spans="3:4" s="38" customFormat="1">
      <c r="C248" s="33"/>
      <c r="D248" s="28"/>
    </row>
    <row r="249" spans="3:4" s="38" customFormat="1">
      <c r="C249" s="33"/>
      <c r="D249" s="28"/>
    </row>
    <row r="250" spans="3:4" s="38" customFormat="1">
      <c r="C250" s="33"/>
      <c r="D250" s="28"/>
    </row>
    <row r="251" spans="3:4" s="38" customFormat="1">
      <c r="C251" s="33"/>
      <c r="D251" s="28"/>
    </row>
    <row r="252" spans="3:4" s="38" customFormat="1">
      <c r="C252" s="33"/>
      <c r="D252" s="28"/>
    </row>
    <row r="253" spans="3:4" s="38" customFormat="1">
      <c r="C253" s="33"/>
      <c r="D253" s="28"/>
    </row>
    <row r="254" spans="3:4" s="38" customFormat="1">
      <c r="C254" s="33"/>
      <c r="D254" s="28"/>
    </row>
    <row r="255" spans="3:4" s="38" customFormat="1">
      <c r="C255" s="33"/>
      <c r="D255" s="28"/>
    </row>
    <row r="256" spans="3:4" s="38" customFormat="1">
      <c r="C256" s="33"/>
      <c r="D256" s="28"/>
    </row>
    <row r="257" spans="3:4" s="38" customFormat="1">
      <c r="C257" s="33"/>
      <c r="D257" s="28"/>
    </row>
    <row r="258" spans="3:4" s="38" customFormat="1">
      <c r="C258" s="33"/>
      <c r="D258" s="28"/>
    </row>
    <row r="259" spans="3:4" s="38" customFormat="1">
      <c r="C259" s="33"/>
      <c r="D259" s="28"/>
    </row>
    <row r="260" spans="3:4" s="38" customFormat="1">
      <c r="C260" s="33"/>
      <c r="D260" s="28"/>
    </row>
    <row r="261" spans="3:4" s="38" customFormat="1">
      <c r="C261" s="33"/>
      <c r="D261" s="28"/>
    </row>
    <row r="262" spans="3:4" s="38" customFormat="1">
      <c r="C262" s="33"/>
      <c r="D262" s="28"/>
    </row>
    <row r="263" spans="3:4" s="38" customFormat="1">
      <c r="C263" s="33"/>
      <c r="D263" s="28"/>
    </row>
    <row r="264" spans="3:4" s="38" customFormat="1">
      <c r="C264" s="33"/>
      <c r="D264" s="28"/>
    </row>
    <row r="265" spans="3:4" s="38" customFormat="1">
      <c r="C265" s="33"/>
      <c r="D265" s="28"/>
    </row>
    <row r="266" spans="3:4" s="38" customFormat="1">
      <c r="C266" s="33"/>
      <c r="D266" s="28"/>
    </row>
    <row r="267" spans="3:4" s="38" customFormat="1">
      <c r="C267" s="33"/>
      <c r="D267" s="28"/>
    </row>
    <row r="268" spans="3:4" s="38" customFormat="1">
      <c r="C268" s="33"/>
      <c r="D268" s="28"/>
    </row>
    <row r="269" spans="3:4" s="38" customFormat="1">
      <c r="C269" s="33"/>
      <c r="D269" s="28"/>
    </row>
    <row r="270" spans="3:4" s="38" customFormat="1">
      <c r="C270" s="33"/>
      <c r="D270" s="28"/>
    </row>
    <row r="271" spans="3:4" s="38" customFormat="1">
      <c r="C271" s="33"/>
      <c r="D271" s="28"/>
    </row>
    <row r="272" spans="3:4" s="38" customFormat="1">
      <c r="C272" s="33"/>
      <c r="D272" s="28"/>
    </row>
    <row r="273" spans="3:4" s="38" customFormat="1">
      <c r="C273" s="33"/>
      <c r="D273" s="28"/>
    </row>
    <row r="274" spans="3:4" s="38" customFormat="1">
      <c r="C274" s="33"/>
      <c r="D274" s="28"/>
    </row>
    <row r="275" spans="3:4" s="38" customFormat="1">
      <c r="C275" s="33"/>
      <c r="D275" s="28"/>
    </row>
    <row r="276" spans="3:4" s="38" customFormat="1">
      <c r="C276" s="33"/>
      <c r="D276" s="28"/>
    </row>
    <row r="277" spans="3:4" s="38" customFormat="1">
      <c r="C277" s="33"/>
      <c r="D277" s="28"/>
    </row>
    <row r="278" spans="3:4" s="38" customFormat="1">
      <c r="C278" s="33"/>
      <c r="D278" s="28"/>
    </row>
    <row r="279" spans="3:4" s="38" customFormat="1">
      <c r="C279" s="33"/>
      <c r="D279" s="28"/>
    </row>
    <row r="280" spans="3:4" s="38" customFormat="1">
      <c r="C280" s="33"/>
      <c r="D280" s="28"/>
    </row>
    <row r="281" spans="3:4" s="38" customFormat="1">
      <c r="C281" s="33"/>
      <c r="D281" s="28"/>
    </row>
    <row r="282" spans="3:4" s="38" customFormat="1">
      <c r="C282" s="33"/>
      <c r="D282" s="28"/>
    </row>
    <row r="283" spans="3:4" s="38" customFormat="1">
      <c r="C283" s="33"/>
      <c r="D283" s="28"/>
    </row>
    <row r="284" spans="3:4" s="38" customFormat="1">
      <c r="C284" s="33"/>
      <c r="D284" s="28"/>
    </row>
    <row r="285" spans="3:4" s="38" customFormat="1">
      <c r="C285" s="33"/>
      <c r="D285" s="28"/>
    </row>
    <row r="286" spans="3:4" s="38" customFormat="1">
      <c r="C286" s="33"/>
      <c r="D286" s="28"/>
    </row>
    <row r="287" spans="3:4" s="38" customFormat="1">
      <c r="C287" s="33"/>
      <c r="D287" s="28"/>
    </row>
    <row r="288" spans="3:4" s="38" customFormat="1">
      <c r="C288" s="33"/>
      <c r="D288" s="28"/>
    </row>
    <row r="289" spans="3:4" s="38" customFormat="1">
      <c r="C289" s="33"/>
      <c r="D289" s="28"/>
    </row>
    <row r="290" spans="3:4" s="38" customFormat="1">
      <c r="C290" s="33"/>
      <c r="D290" s="28"/>
    </row>
    <row r="291" spans="3:4" s="38" customFormat="1">
      <c r="C291" s="33"/>
      <c r="D291" s="28"/>
    </row>
    <row r="292" spans="3:4" s="38" customFormat="1">
      <c r="C292" s="33"/>
      <c r="D292" s="28"/>
    </row>
    <row r="293" spans="3:4" s="38" customFormat="1">
      <c r="C293" s="33"/>
      <c r="D293" s="28"/>
    </row>
    <row r="294" spans="3:4" s="38" customFormat="1">
      <c r="C294" s="33"/>
      <c r="D294" s="28"/>
    </row>
    <row r="295" spans="3:4" s="38" customFormat="1">
      <c r="C295" s="33"/>
      <c r="D295" s="28"/>
    </row>
    <row r="296" spans="3:4" s="38" customFormat="1">
      <c r="C296" s="33"/>
      <c r="D296" s="28"/>
    </row>
    <row r="297" spans="3:4" s="38" customFormat="1">
      <c r="C297" s="33"/>
      <c r="D297" s="28"/>
    </row>
    <row r="298" spans="3:4" s="38" customFormat="1">
      <c r="C298" s="33"/>
      <c r="D298" s="28"/>
    </row>
    <row r="299" spans="3:4" s="38" customFormat="1">
      <c r="C299" s="33"/>
      <c r="D299" s="28"/>
    </row>
    <row r="300" spans="3:4" s="38" customFormat="1">
      <c r="C300" s="33"/>
      <c r="D300" s="28"/>
    </row>
    <row r="301" spans="3:4" s="38" customFormat="1">
      <c r="C301" s="33"/>
      <c r="D301" s="28"/>
    </row>
    <row r="302" spans="3:4" s="38" customFormat="1">
      <c r="C302" s="33"/>
      <c r="D302" s="28"/>
    </row>
    <row r="303" spans="3:4" s="38" customFormat="1">
      <c r="C303" s="33"/>
      <c r="D303" s="28"/>
    </row>
    <row r="304" spans="3:4" s="38" customFormat="1">
      <c r="C304" s="33"/>
      <c r="D304" s="28"/>
    </row>
    <row r="305" spans="3:4" s="38" customFormat="1">
      <c r="C305" s="33"/>
      <c r="D305" s="28"/>
    </row>
    <row r="306" spans="3:4" s="38" customFormat="1">
      <c r="C306" s="33"/>
      <c r="D306" s="28"/>
    </row>
    <row r="307" spans="3:4" s="38" customFormat="1">
      <c r="C307" s="33"/>
      <c r="D307" s="28"/>
    </row>
    <row r="308" spans="3:4" s="38" customFormat="1">
      <c r="C308" s="33"/>
      <c r="D308" s="28"/>
    </row>
    <row r="309" spans="3:4" s="38" customFormat="1">
      <c r="C309" s="33"/>
      <c r="D309" s="28"/>
    </row>
    <row r="310" spans="3:4" s="38" customFormat="1">
      <c r="C310" s="33"/>
      <c r="D310" s="28"/>
    </row>
    <row r="311" spans="3:4" s="38" customFormat="1">
      <c r="C311" s="33"/>
      <c r="D311" s="28"/>
    </row>
    <row r="312" spans="3:4" s="38" customFormat="1">
      <c r="C312" s="33"/>
      <c r="D312" s="28"/>
    </row>
    <row r="313" spans="3:4" s="38" customFormat="1">
      <c r="C313" s="33"/>
      <c r="D313" s="28"/>
    </row>
    <row r="314" spans="3:4" s="38" customFormat="1">
      <c r="C314" s="33"/>
      <c r="D314" s="28"/>
    </row>
    <row r="315" spans="3:4" s="38" customFormat="1">
      <c r="C315" s="33"/>
      <c r="D315" s="28"/>
    </row>
    <row r="316" spans="3:4" s="38" customFormat="1">
      <c r="C316" s="33"/>
      <c r="D316" s="28"/>
    </row>
    <row r="317" spans="3:4" s="38" customFormat="1">
      <c r="C317" s="33"/>
      <c r="D317" s="28"/>
    </row>
    <row r="318" spans="3:4" s="38" customFormat="1">
      <c r="C318" s="33"/>
      <c r="D318" s="28"/>
    </row>
    <row r="319" spans="3:4" s="38" customFormat="1">
      <c r="C319" s="33"/>
      <c r="D319" s="28"/>
    </row>
    <row r="320" spans="3:4" s="38" customFormat="1">
      <c r="C320" s="33"/>
      <c r="D320" s="28"/>
    </row>
    <row r="321" spans="3:4" s="38" customFormat="1">
      <c r="C321" s="33"/>
      <c r="D321" s="28"/>
    </row>
    <row r="322" spans="3:4" s="38" customFormat="1">
      <c r="C322" s="33"/>
      <c r="D322" s="28"/>
    </row>
    <row r="323" spans="3:4" s="38" customFormat="1">
      <c r="C323" s="33"/>
      <c r="D323" s="28"/>
    </row>
    <row r="324" spans="3:4" s="38" customFormat="1">
      <c r="C324" s="33"/>
      <c r="D324" s="28"/>
    </row>
    <row r="325" spans="3:4" s="38" customFormat="1">
      <c r="C325" s="33"/>
      <c r="D325" s="28"/>
    </row>
    <row r="326" spans="3:4" s="38" customFormat="1">
      <c r="C326" s="33"/>
      <c r="D326" s="28"/>
    </row>
    <row r="327" spans="3:4" s="38" customFormat="1">
      <c r="C327" s="33"/>
      <c r="D327" s="28"/>
    </row>
    <row r="328" spans="3:4" s="38" customFormat="1">
      <c r="C328" s="33"/>
      <c r="D328" s="28"/>
    </row>
    <row r="329" spans="3:4" s="38" customFormat="1">
      <c r="C329" s="33"/>
      <c r="D329" s="28"/>
    </row>
    <row r="330" spans="3:4" s="38" customFormat="1">
      <c r="C330" s="33"/>
      <c r="D330" s="28"/>
    </row>
    <row r="331" spans="3:4" s="38" customFormat="1">
      <c r="C331" s="33"/>
      <c r="D331" s="28"/>
    </row>
    <row r="332" spans="3:4" s="38" customFormat="1">
      <c r="C332" s="33"/>
      <c r="D332" s="28"/>
    </row>
    <row r="333" spans="3:4" s="38" customFormat="1">
      <c r="C333" s="33"/>
      <c r="D333" s="28"/>
    </row>
    <row r="334" spans="3:4" s="38" customFormat="1">
      <c r="C334" s="33"/>
      <c r="D334" s="28"/>
    </row>
    <row r="335" spans="3:4" s="38" customFormat="1">
      <c r="C335" s="33"/>
      <c r="D335" s="28"/>
    </row>
    <row r="336" spans="3:4" s="38" customFormat="1">
      <c r="C336" s="33"/>
      <c r="D336" s="28"/>
    </row>
    <row r="337" spans="3:4" s="38" customFormat="1">
      <c r="C337" s="33"/>
      <c r="D337" s="28"/>
    </row>
    <row r="338" spans="3:4" s="38" customFormat="1">
      <c r="C338" s="33"/>
      <c r="D338" s="28"/>
    </row>
    <row r="339" spans="3:4" s="38" customFormat="1">
      <c r="C339" s="33"/>
      <c r="D339" s="28"/>
    </row>
    <row r="340" spans="3:4" s="38" customFormat="1">
      <c r="C340" s="33"/>
      <c r="D340" s="28"/>
    </row>
    <row r="341" spans="3:4" s="38" customFormat="1">
      <c r="C341" s="33"/>
      <c r="D341" s="28"/>
    </row>
    <row r="342" spans="3:4" s="38" customFormat="1">
      <c r="C342" s="33"/>
      <c r="D342" s="28"/>
    </row>
    <row r="343" spans="3:4" s="38" customFormat="1">
      <c r="C343" s="33"/>
      <c r="D343" s="28"/>
    </row>
    <row r="344" spans="3:4" s="38" customFormat="1">
      <c r="C344" s="33"/>
      <c r="D344" s="28"/>
    </row>
    <row r="345" spans="3:4" s="38" customFormat="1">
      <c r="C345" s="33"/>
      <c r="D345" s="28"/>
    </row>
    <row r="346" spans="3:4" s="38" customFormat="1">
      <c r="C346" s="33"/>
      <c r="D346" s="28"/>
    </row>
  </sheetData>
  <mergeCells count="17">
    <mergeCell ref="C19:D19"/>
    <mergeCell ref="E19:F19"/>
    <mergeCell ref="H24:L24"/>
    <mergeCell ref="H26:L26"/>
    <mergeCell ref="B4:F4"/>
    <mergeCell ref="H4:L4"/>
    <mergeCell ref="C6:D6"/>
    <mergeCell ref="E6:F6"/>
    <mergeCell ref="I6:J6"/>
    <mergeCell ref="K6:L6"/>
    <mergeCell ref="H28:L28"/>
    <mergeCell ref="H30:L30"/>
    <mergeCell ref="B32:F32"/>
    <mergeCell ref="H32:L32"/>
    <mergeCell ref="B33:F33"/>
    <mergeCell ref="I15:J15"/>
    <mergeCell ref="K15:L15"/>
  </mergeCells>
  <hyperlinks>
    <hyperlink ref="A2" location="Sommaire!A1" display="Sommaire général" xr:uid="{EDF9BFFB-11C1-497F-A655-95FB0E7F7338}"/>
  </hyperlink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C06020"/>
  </sheetPr>
  <dimension ref="A1:I23"/>
  <sheetViews>
    <sheetView workbookViewId="0">
      <selection activeCell="A6" sqref="A6:G11"/>
    </sheetView>
  </sheetViews>
  <sheetFormatPr baseColWidth="10" defaultRowHeight="15"/>
  <cols>
    <col min="1" max="1" width="14.28515625" customWidth="1"/>
    <col min="2" max="5" width="9" customWidth="1"/>
    <col min="6" max="6" width="9" style="36" customWidth="1"/>
    <col min="7" max="7" width="9" style="35" customWidth="1"/>
    <col min="8" max="8" width="7.85546875" customWidth="1"/>
  </cols>
  <sheetData>
    <row r="1" spans="1:9" s="693" customFormat="1">
      <c r="A1" s="728" t="s">
        <v>739</v>
      </c>
    </row>
    <row r="2" spans="1:9" s="694" customFormat="1">
      <c r="F2" s="36"/>
      <c r="G2" s="35"/>
    </row>
    <row r="3" spans="1:9" s="694" customFormat="1">
      <c r="F3" s="36"/>
      <c r="G3" s="35"/>
    </row>
    <row r="4" spans="1:9">
      <c r="A4" s="338" t="s">
        <v>692</v>
      </c>
      <c r="B4" s="33"/>
      <c r="C4" s="33"/>
      <c r="D4" s="21"/>
      <c r="E4" s="93"/>
      <c r="G4" s="339" t="s">
        <v>596</v>
      </c>
      <c r="I4" s="267" t="s">
        <v>694</v>
      </c>
    </row>
    <row r="5" spans="1:9" s="556" customFormat="1">
      <c r="A5" s="588" t="s">
        <v>693</v>
      </c>
      <c r="B5" s="33"/>
      <c r="C5" s="33"/>
      <c r="D5" s="21"/>
      <c r="E5" s="93"/>
      <c r="F5" s="36"/>
      <c r="G5" s="339"/>
      <c r="I5" s="267"/>
    </row>
    <row r="6" spans="1:9" s="35" customFormat="1">
      <c r="A6" s="1529"/>
      <c r="B6" s="1529" t="s">
        <v>5</v>
      </c>
      <c r="C6" s="1529" t="s">
        <v>12</v>
      </c>
      <c r="D6" s="1529" t="s">
        <v>461</v>
      </c>
      <c r="E6" s="1529" t="s">
        <v>532</v>
      </c>
      <c r="F6" s="1529" t="s">
        <v>658</v>
      </c>
      <c r="G6" s="1530" t="s">
        <v>835</v>
      </c>
    </row>
    <row r="7" spans="1:9">
      <c r="A7" s="20" t="s">
        <v>488</v>
      </c>
      <c r="B7" s="1531">
        <v>-17.097523999999908</v>
      </c>
      <c r="C7" s="1531">
        <v>-24.081660000000056</v>
      </c>
      <c r="D7" s="1531">
        <v>-40.770093999999972</v>
      </c>
      <c r="E7" s="1531">
        <v>2.8963589999997339</v>
      </c>
      <c r="F7" s="1531">
        <v>57.996703000000139</v>
      </c>
      <c r="G7" s="1531">
        <v>3.4664960000000065</v>
      </c>
    </row>
    <row r="8" spans="1:9">
      <c r="A8" s="20" t="s">
        <v>207</v>
      </c>
      <c r="B8" s="1531">
        <v>-6.9472189999999046</v>
      </c>
      <c r="C8" s="1531">
        <v>-11.915470000000028</v>
      </c>
      <c r="D8" s="1531">
        <v>-19.986463999999842</v>
      </c>
      <c r="E8" s="1531">
        <v>1.6288439999998445</v>
      </c>
      <c r="F8" s="1531">
        <v>41.874666000000047</v>
      </c>
      <c r="G8" s="1531">
        <v>9.460014000000001</v>
      </c>
    </row>
    <row r="9" spans="1:9">
      <c r="A9" s="20" t="s">
        <v>181</v>
      </c>
      <c r="B9" s="1531">
        <v>0.22542299999999216</v>
      </c>
      <c r="C9" s="1531">
        <v>-2.8043719999999972</v>
      </c>
      <c r="D9" s="1531">
        <v>-4.5465690000000016</v>
      </c>
      <c r="E9" s="1531">
        <v>-1.1567559999999979</v>
      </c>
      <c r="F9" s="1531">
        <v>0.53981500000000082</v>
      </c>
      <c r="G9" s="1531">
        <v>0.46966199999999958</v>
      </c>
    </row>
    <row r="10" spans="1:9">
      <c r="A10" s="20" t="s">
        <v>182</v>
      </c>
      <c r="B10" s="1531">
        <v>-7.8272409999999937</v>
      </c>
      <c r="C10" s="1531">
        <v>-5.6466449999999995</v>
      </c>
      <c r="D10" s="1531">
        <v>-12.319739000000006</v>
      </c>
      <c r="E10" s="1531">
        <v>3.6791039999999988</v>
      </c>
      <c r="F10" s="1531">
        <v>12.005830999999997</v>
      </c>
      <c r="G10" s="1531">
        <v>-4.2438769999999906</v>
      </c>
    </row>
    <row r="11" spans="1:9" s="35" customFormat="1">
      <c r="A11" s="267"/>
      <c r="B11" s="1532"/>
      <c r="C11" s="1532"/>
      <c r="D11" s="1532"/>
      <c r="E11" s="1532"/>
      <c r="F11" s="1532"/>
      <c r="G11" s="1634"/>
    </row>
    <row r="12" spans="1:9" s="35" customFormat="1">
      <c r="B12" s="34"/>
      <c r="C12" s="34"/>
      <c r="D12" s="34"/>
      <c r="E12" s="34"/>
      <c r="F12" s="34"/>
      <c r="G12" s="24"/>
    </row>
    <row r="13" spans="1:9" s="21" customFormat="1">
      <c r="A13"/>
      <c r="B13"/>
      <c r="C13" s="36"/>
      <c r="D13"/>
      <c r="E13"/>
      <c r="F13"/>
      <c r="G13" s="36"/>
    </row>
    <row r="14" spans="1:9">
      <c r="C14" s="36"/>
      <c r="F14"/>
      <c r="G14" s="36"/>
    </row>
    <row r="15" spans="1:9">
      <c r="C15" s="36"/>
      <c r="F15"/>
      <c r="G15" s="36"/>
    </row>
    <row r="16" spans="1:9">
      <c r="C16" s="36"/>
      <c r="F16"/>
      <c r="G16" s="36"/>
    </row>
    <row r="17" spans="1:9">
      <c r="C17" s="36"/>
      <c r="F17"/>
      <c r="G17" s="36"/>
    </row>
    <row r="18" spans="1:9">
      <c r="C18" s="36"/>
      <c r="F18"/>
      <c r="G18" s="36"/>
    </row>
    <row r="19" spans="1:9" s="35" customFormat="1">
      <c r="A19"/>
      <c r="B19"/>
      <c r="C19" s="36"/>
      <c r="D19"/>
      <c r="E19"/>
      <c r="F19"/>
      <c r="G19" s="36"/>
    </row>
    <row r="20" spans="1:9" s="35" customFormat="1">
      <c r="A20"/>
      <c r="B20"/>
      <c r="C20" s="36"/>
      <c r="D20"/>
      <c r="E20"/>
      <c r="F20"/>
      <c r="G20" s="36"/>
    </row>
    <row r="21" spans="1:9">
      <c r="C21" s="36"/>
      <c r="F21"/>
      <c r="G21" s="36"/>
    </row>
    <row r="22" spans="1:9">
      <c r="C22" s="36"/>
      <c r="F22"/>
      <c r="G22" s="36"/>
    </row>
    <row r="23" spans="1:9">
      <c r="I23" s="17" t="s">
        <v>204</v>
      </c>
    </row>
  </sheetData>
  <hyperlinks>
    <hyperlink ref="A1" location="Sommaire!A1" display="Sommaire général" xr:uid="{18447C62-A9BE-4C1F-86EF-C48B68FFECA8}"/>
  </hyperlinks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6020"/>
  </sheetPr>
  <dimension ref="A1:K21"/>
  <sheetViews>
    <sheetView zoomScale="85" zoomScaleNormal="85" workbookViewId="0">
      <selection activeCell="B6" sqref="B6:G9"/>
    </sheetView>
  </sheetViews>
  <sheetFormatPr baseColWidth="10" defaultRowHeight="15"/>
  <cols>
    <col min="1" max="1" width="15.42578125" customWidth="1"/>
    <col min="2" max="6" width="6.7109375" customWidth="1"/>
    <col min="7" max="7" width="6.28515625" customWidth="1"/>
    <col min="8" max="8" width="8.5703125" style="260" customWidth="1"/>
    <col min="9" max="11" width="6.42578125" customWidth="1"/>
  </cols>
  <sheetData>
    <row r="1" spans="1:11" s="693" customFormat="1">
      <c r="A1" s="728" t="s">
        <v>739</v>
      </c>
    </row>
    <row r="2" spans="1:11" s="694" customFormat="1">
      <c r="H2" s="260"/>
    </row>
    <row r="3" spans="1:11" s="694" customFormat="1">
      <c r="H3" s="260"/>
    </row>
    <row r="4" spans="1:11">
      <c r="A4" s="259" t="s">
        <v>206</v>
      </c>
      <c r="J4" s="32" t="s">
        <v>206</v>
      </c>
      <c r="K4" s="6"/>
    </row>
    <row r="5" spans="1:11">
      <c r="B5" s="261"/>
      <c r="C5" s="262"/>
      <c r="D5" s="262"/>
      <c r="E5" s="262"/>
      <c r="F5" s="262"/>
      <c r="G5" s="263" t="s">
        <v>595</v>
      </c>
      <c r="I5" s="1"/>
      <c r="J5" s="6"/>
      <c r="K5" s="6"/>
    </row>
    <row r="6" spans="1:11">
      <c r="A6" s="383"/>
      <c r="B6" s="1504" t="s">
        <v>5</v>
      </c>
      <c r="C6" s="1504" t="s">
        <v>12</v>
      </c>
      <c r="D6" s="1504" t="s">
        <v>461</v>
      </c>
      <c r="E6" s="1504" t="s">
        <v>532</v>
      </c>
      <c r="F6" s="1504" t="s">
        <v>658</v>
      </c>
      <c r="G6" s="1632" t="s">
        <v>835</v>
      </c>
      <c r="J6" s="6"/>
      <c r="K6" s="6"/>
    </row>
    <row r="7" spans="1:11">
      <c r="A7" s="19" t="s">
        <v>10</v>
      </c>
      <c r="B7" s="589">
        <v>221.69685699999999</v>
      </c>
      <c r="C7" s="589">
        <v>257.62529899999998</v>
      </c>
      <c r="D7" s="589">
        <v>266.07973899999996</v>
      </c>
      <c r="E7" s="589">
        <v>237.49001999999999</v>
      </c>
      <c r="F7" s="589">
        <v>268.56683699999996</v>
      </c>
      <c r="G7" s="589">
        <v>283.29551600000002</v>
      </c>
      <c r="J7" s="6"/>
      <c r="K7" s="6"/>
    </row>
    <row r="8" spans="1:11">
      <c r="A8" s="19" t="s">
        <v>9</v>
      </c>
      <c r="B8" s="589">
        <v>440.084677</v>
      </c>
      <c r="C8" s="589">
        <v>506.30588999999998</v>
      </c>
      <c r="D8" s="589">
        <v>579.13119299999994</v>
      </c>
      <c r="E8" s="589">
        <v>602.93209400000001</v>
      </c>
      <c r="F8" s="589">
        <v>631.47262499999999</v>
      </c>
      <c r="G8" s="589">
        <v>683.31964200000004</v>
      </c>
      <c r="J8" s="6"/>
      <c r="K8" s="6"/>
    </row>
    <row r="9" spans="1:11">
      <c r="A9" s="19" t="s">
        <v>205</v>
      </c>
      <c r="B9" s="589">
        <v>-218.38782</v>
      </c>
      <c r="C9" s="589">
        <v>-248.68059099999999</v>
      </c>
      <c r="D9" s="589">
        <v>-313.05145399999998</v>
      </c>
      <c r="E9" s="589">
        <v>-365.44207400000005</v>
      </c>
      <c r="F9" s="589">
        <v>-362.90578800000003</v>
      </c>
      <c r="G9" s="589">
        <v>-400.02412600000002</v>
      </c>
      <c r="J9" s="6"/>
      <c r="K9" s="6"/>
    </row>
    <row r="10" spans="1:11">
      <c r="A10" s="35"/>
      <c r="B10" s="35"/>
      <c r="C10" s="35"/>
      <c r="D10" s="35"/>
      <c r="E10" s="35"/>
      <c r="F10" s="35"/>
      <c r="G10" s="35"/>
      <c r="J10" s="6"/>
      <c r="K10" s="6"/>
    </row>
    <row r="11" spans="1:11">
      <c r="A11" s="17"/>
      <c r="C11" s="35"/>
      <c r="D11" s="35"/>
      <c r="E11" s="35"/>
      <c r="F11" s="35"/>
      <c r="G11" s="35"/>
      <c r="J11" s="6"/>
      <c r="K11" s="6"/>
    </row>
    <row r="12" spans="1:11">
      <c r="J12" s="6"/>
      <c r="K12" s="6"/>
    </row>
    <row r="13" spans="1:11">
      <c r="J13" s="6"/>
      <c r="K13" s="6"/>
    </row>
    <row r="14" spans="1:11">
      <c r="J14" s="6"/>
      <c r="K14" s="6"/>
    </row>
    <row r="15" spans="1:11">
      <c r="J15" s="6"/>
      <c r="K15" s="6"/>
    </row>
    <row r="16" spans="1:11">
      <c r="J16" s="6"/>
      <c r="K16" s="6"/>
    </row>
    <row r="17" spans="8:11">
      <c r="J17" s="6"/>
      <c r="K17" s="6"/>
    </row>
    <row r="18" spans="8:11">
      <c r="J18" s="6"/>
      <c r="K18" s="6"/>
    </row>
    <row r="19" spans="8:11">
      <c r="J19" s="6"/>
      <c r="K19" s="6"/>
    </row>
    <row r="20" spans="8:11">
      <c r="J20" s="6"/>
      <c r="K20" s="6"/>
    </row>
    <row r="21" spans="8:11" s="264" customFormat="1" ht="15.75">
      <c r="H21" s="265"/>
      <c r="J21" s="17" t="s">
        <v>204</v>
      </c>
      <c r="K21" s="266"/>
    </row>
  </sheetData>
  <hyperlinks>
    <hyperlink ref="A1" location="Sommaire!A1" display="Sommaire général" xr:uid="{D2127E3E-421B-45F5-B9B3-D4FF1986C055}"/>
  </hyperlinks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C06020"/>
  </sheetPr>
  <dimension ref="A1:I22"/>
  <sheetViews>
    <sheetView topLeftCell="A4" workbookViewId="0">
      <selection activeCell="J24" sqref="J24"/>
    </sheetView>
  </sheetViews>
  <sheetFormatPr baseColWidth="10" defaultRowHeight="15"/>
  <cols>
    <col min="1" max="1" width="36.85546875" customWidth="1"/>
    <col min="2" max="6" width="7.42578125" customWidth="1"/>
    <col min="7" max="7" width="7" style="1" customWidth="1"/>
    <col min="8" max="8" width="6.5703125" customWidth="1"/>
  </cols>
  <sheetData>
    <row r="1" spans="1:9" s="693" customFormat="1">
      <c r="A1" s="728" t="s">
        <v>739</v>
      </c>
    </row>
    <row r="2" spans="1:9" s="694" customFormat="1">
      <c r="G2" s="1"/>
    </row>
    <row r="3" spans="1:9" s="694" customFormat="1">
      <c r="G3" s="1"/>
    </row>
    <row r="4" spans="1:9">
      <c r="A4" s="32" t="s">
        <v>486</v>
      </c>
      <c r="D4" s="591" t="s">
        <v>679</v>
      </c>
      <c r="F4" s="29"/>
      <c r="I4" s="37" t="s">
        <v>203</v>
      </c>
    </row>
    <row r="5" spans="1:9">
      <c r="A5" s="382"/>
      <c r="B5" s="590" t="s">
        <v>5</v>
      </c>
      <c r="C5" s="590" t="s">
        <v>12</v>
      </c>
      <c r="D5" s="590" t="s">
        <v>461</v>
      </c>
      <c r="E5" s="590" t="s">
        <v>532</v>
      </c>
      <c r="F5" s="590" t="s">
        <v>658</v>
      </c>
      <c r="G5" s="590" t="s">
        <v>835</v>
      </c>
    </row>
    <row r="6" spans="1:9">
      <c r="A6" s="250" t="s">
        <v>202</v>
      </c>
      <c r="B6" s="410">
        <v>105.0125</v>
      </c>
      <c r="C6" s="410">
        <v>100.05000000000001</v>
      </c>
      <c r="D6" s="410">
        <v>166.56249999999997</v>
      </c>
      <c r="E6" s="410">
        <v>205.53749999999999</v>
      </c>
      <c r="F6" s="410">
        <v>178.81249999999997</v>
      </c>
      <c r="G6" s="410">
        <v>247.90000000000003</v>
      </c>
    </row>
    <row r="7" spans="1:9" s="1" customFormat="1">
      <c r="A7" s="250" t="s">
        <v>201</v>
      </c>
      <c r="B7" s="410">
        <v>99.625</v>
      </c>
      <c r="C7" s="410">
        <v>105.1875</v>
      </c>
      <c r="D7" s="410">
        <v>122.50000000000001</v>
      </c>
      <c r="E7" s="410">
        <v>138.17500000000001</v>
      </c>
      <c r="F7" s="410">
        <v>122.7</v>
      </c>
      <c r="G7" s="410">
        <v>122.66250000000001</v>
      </c>
    </row>
    <row r="8" spans="1:9" s="1" customFormat="1">
      <c r="A8" s="250" t="s">
        <v>487</v>
      </c>
      <c r="B8" s="410">
        <v>99.625000000000014</v>
      </c>
      <c r="C8" s="410">
        <v>107.80000000000001</v>
      </c>
      <c r="D8" s="410">
        <v>131.79999999999998</v>
      </c>
      <c r="E8" s="410">
        <v>141.71250000000001</v>
      </c>
      <c r="F8" s="410">
        <v>127.175</v>
      </c>
      <c r="G8" s="410">
        <v>126.875</v>
      </c>
    </row>
    <row r="10" spans="1:9">
      <c r="A10" s="17"/>
    </row>
    <row r="11" spans="1:9">
      <c r="B11" s="37"/>
    </row>
    <row r="22" spans="9:9">
      <c r="I22" s="17"/>
    </row>
  </sheetData>
  <phoneticPr fontId="130" type="noConversion"/>
  <hyperlinks>
    <hyperlink ref="A1" location="Sommaire!A1" display="Sommaire général" xr:uid="{89146D49-DF1F-4237-98B0-48C3EC748412}"/>
  </hyperlink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C06020"/>
  </sheetPr>
  <dimension ref="A1:Q26"/>
  <sheetViews>
    <sheetView workbookViewId="0">
      <selection activeCell="R9" sqref="R9"/>
    </sheetView>
  </sheetViews>
  <sheetFormatPr baseColWidth="10" defaultRowHeight="12.75"/>
  <cols>
    <col min="1" max="1" width="18.42578125" style="99" customWidth="1"/>
    <col min="2" max="2" width="8" style="99" customWidth="1"/>
    <col min="3" max="7" width="5.7109375" style="99" bestFit="1" customWidth="1"/>
    <col min="8" max="8" width="6" style="99" customWidth="1"/>
    <col min="9" max="10" width="5.7109375" style="99" bestFit="1" customWidth="1"/>
    <col min="11" max="11" width="6.85546875" style="99" customWidth="1"/>
    <col min="12" max="12" width="5.7109375" style="106" bestFit="1" customWidth="1"/>
    <col min="13" max="13" width="5.7109375" style="99" bestFit="1" customWidth="1"/>
    <col min="14" max="14" width="6.7109375" style="99" customWidth="1"/>
    <col min="15" max="15" width="6.7109375" style="99" bestFit="1" customWidth="1"/>
    <col min="16" max="17" width="6.5703125" style="99" customWidth="1"/>
    <col min="18" max="18" width="11.42578125" style="99"/>
    <col min="19" max="19" width="10.5703125" style="99" customWidth="1"/>
    <col min="20" max="20" width="7.7109375" style="99" customWidth="1"/>
    <col min="21" max="16384" width="11.42578125" style="99"/>
  </cols>
  <sheetData>
    <row r="1" spans="1:17" s="693" customFormat="1" ht="15">
      <c r="A1" s="728" t="s">
        <v>739</v>
      </c>
    </row>
    <row r="2" spans="1:17" s="693" customFormat="1">
      <c r="L2" s="651"/>
    </row>
    <row r="3" spans="1:17" s="693" customFormat="1">
      <c r="L3" s="651"/>
    </row>
    <row r="4" spans="1:17" s="254" customFormat="1">
      <c r="A4" s="100" t="s">
        <v>695</v>
      </c>
      <c r="B4" s="99"/>
      <c r="C4" s="106"/>
      <c r="D4" s="99"/>
      <c r="E4" s="253"/>
      <c r="F4" s="99"/>
      <c r="G4" s="255"/>
      <c r="H4" s="255"/>
      <c r="I4" s="257" t="s">
        <v>200</v>
      </c>
      <c r="J4" s="255"/>
      <c r="K4" s="255"/>
      <c r="L4" s="256"/>
      <c r="M4" s="255"/>
      <c r="N4" s="255"/>
      <c r="O4" s="255"/>
      <c r="P4" s="255"/>
      <c r="Q4" s="255"/>
    </row>
    <row r="5" spans="1:17" s="254" customFormat="1">
      <c r="A5" s="99"/>
      <c r="B5" s="99"/>
      <c r="C5" s="106"/>
      <c r="D5" s="99"/>
      <c r="E5" s="253"/>
      <c r="F5" s="99"/>
      <c r="G5" s="255"/>
      <c r="H5" s="255"/>
      <c r="I5" s="255"/>
      <c r="J5" s="255"/>
      <c r="K5" s="255"/>
      <c r="L5" s="256"/>
      <c r="M5" s="255"/>
      <c r="N5" s="255"/>
      <c r="O5" s="255"/>
      <c r="P5" s="255"/>
      <c r="Q5" s="255"/>
    </row>
    <row r="6" spans="1:17" s="254" customFormat="1">
      <c r="A6" s="592"/>
      <c r="B6" s="592" t="s">
        <v>5</v>
      </c>
      <c r="C6" s="592" t="s">
        <v>12</v>
      </c>
      <c r="D6" s="592" t="s">
        <v>461</v>
      </c>
      <c r="E6" s="592" t="s">
        <v>532</v>
      </c>
      <c r="F6" s="592" t="s">
        <v>658</v>
      </c>
      <c r="G6" s="592" t="s">
        <v>835</v>
      </c>
      <c r="H6" s="255"/>
      <c r="I6" s="255"/>
      <c r="J6" s="255"/>
      <c r="K6" s="255"/>
      <c r="L6" s="256"/>
      <c r="M6" s="255"/>
      <c r="N6" s="255"/>
      <c r="O6" s="255"/>
      <c r="P6" s="255"/>
      <c r="Q6" s="255"/>
    </row>
    <row r="7" spans="1:17" s="254" customFormat="1">
      <c r="A7" s="593" t="s">
        <v>197</v>
      </c>
      <c r="B7" s="1533">
        <v>15.325312327334577</v>
      </c>
      <c r="C7" s="1533">
        <v>15.764806175342921</v>
      </c>
      <c r="D7" s="1533">
        <v>15.485843277508559</v>
      </c>
      <c r="E7" s="1533">
        <v>15.673383688818362</v>
      </c>
      <c r="F7" s="1533">
        <v>15.354334795604784</v>
      </c>
      <c r="G7" s="1534">
        <v>15.473616173584073</v>
      </c>
      <c r="H7" s="255"/>
      <c r="I7" s="255"/>
      <c r="J7" s="255"/>
      <c r="K7" s="255"/>
      <c r="L7" s="256"/>
      <c r="M7" s="255"/>
      <c r="N7" s="255"/>
      <c r="O7" s="255"/>
      <c r="P7" s="255"/>
      <c r="Q7" s="255"/>
    </row>
    <row r="8" spans="1:17" s="254" customFormat="1">
      <c r="A8" s="528" t="s">
        <v>199</v>
      </c>
      <c r="B8" s="1178">
        <v>7.970261761669132</v>
      </c>
      <c r="C8" s="1178">
        <v>7.033974092579518</v>
      </c>
      <c r="D8" s="1178">
        <v>5.3344681205720734</v>
      </c>
      <c r="E8" s="1178">
        <v>4.8909803378803423</v>
      </c>
      <c r="F8" s="1178">
        <v>4.3521950099155706</v>
      </c>
      <c r="G8" s="1535">
        <v>3.937823400083504</v>
      </c>
      <c r="H8" s="255"/>
      <c r="I8" s="255"/>
      <c r="J8" s="255"/>
      <c r="K8" s="255"/>
      <c r="L8" s="256"/>
      <c r="M8" s="255"/>
      <c r="N8" s="255"/>
      <c r="O8" s="255"/>
      <c r="P8" s="255"/>
      <c r="Q8" s="255"/>
    </row>
    <row r="9" spans="1:17" s="254" customFormat="1">
      <c r="A9" s="528" t="s">
        <v>198</v>
      </c>
      <c r="B9" s="1178">
        <v>7.3550505656654437</v>
      </c>
      <c r="C9" s="1178">
        <v>8.7308320827634027</v>
      </c>
      <c r="D9" s="1178">
        <v>10.151375156936485</v>
      </c>
      <c r="E9" s="1178">
        <v>10.78240335093802</v>
      </c>
      <c r="F9" s="1178">
        <v>11.002139785689211</v>
      </c>
      <c r="G9" s="1535">
        <v>11.535792773500567</v>
      </c>
      <c r="H9" s="255"/>
      <c r="I9" s="255"/>
      <c r="J9" s="255"/>
      <c r="K9" s="255"/>
      <c r="L9" s="256"/>
      <c r="M9" s="255"/>
      <c r="N9" s="255"/>
      <c r="O9" s="255"/>
      <c r="P9" s="255"/>
      <c r="Q9" s="255"/>
    </row>
    <row r="10" spans="1:17" s="254" customFormat="1"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6"/>
      <c r="M10" s="255"/>
      <c r="N10" s="255"/>
      <c r="O10" s="255"/>
      <c r="P10" s="255"/>
      <c r="Q10" s="255"/>
    </row>
    <row r="11" spans="1:17" s="254" customFormat="1">
      <c r="G11" s="255"/>
      <c r="H11" s="255"/>
      <c r="I11" s="255"/>
      <c r="J11" s="255"/>
      <c r="K11" s="255"/>
      <c r="L11" s="256"/>
      <c r="M11" s="255"/>
      <c r="N11" s="255"/>
      <c r="O11" s="255"/>
      <c r="P11" s="255"/>
      <c r="Q11" s="255"/>
    </row>
    <row r="12" spans="1:17" s="254" customFormat="1"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6"/>
      <c r="M12" s="255"/>
      <c r="N12" s="255"/>
      <c r="O12" s="255"/>
      <c r="P12" s="255"/>
      <c r="Q12" s="255"/>
    </row>
    <row r="13" spans="1:17" s="254" customFormat="1"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6"/>
      <c r="M13" s="255"/>
      <c r="N13" s="255"/>
      <c r="O13" s="255"/>
      <c r="P13" s="255"/>
      <c r="Q13" s="255"/>
    </row>
    <row r="14" spans="1:17" s="254" customFormat="1"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6"/>
      <c r="M14" s="255"/>
      <c r="N14" s="255"/>
      <c r="O14" s="255"/>
      <c r="P14" s="255"/>
      <c r="Q14" s="255"/>
    </row>
    <row r="15" spans="1:17" s="254" customFormat="1"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6"/>
      <c r="M15" s="255"/>
      <c r="N15" s="255"/>
      <c r="O15" s="255"/>
      <c r="P15" s="255"/>
      <c r="Q15" s="255"/>
    </row>
    <row r="16" spans="1:17" s="254" customFormat="1"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6"/>
      <c r="M16" s="255"/>
      <c r="N16" s="255"/>
      <c r="O16" s="255"/>
      <c r="P16" s="255"/>
      <c r="Q16" s="255"/>
    </row>
    <row r="17" spans="1:17" s="254" customFormat="1"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6"/>
      <c r="M17" s="255"/>
      <c r="N17" s="255"/>
      <c r="O17" s="255"/>
      <c r="P17" s="255"/>
      <c r="Q17" s="255"/>
    </row>
    <row r="18" spans="1:17" s="254" customFormat="1"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6"/>
      <c r="M18" s="255"/>
      <c r="N18" s="255"/>
      <c r="O18" s="255"/>
      <c r="P18" s="255"/>
      <c r="Q18" s="255"/>
    </row>
    <row r="19" spans="1:17" s="254" customFormat="1"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6"/>
      <c r="M19" s="255"/>
      <c r="N19" s="255"/>
      <c r="O19" s="255"/>
      <c r="P19" s="255"/>
      <c r="Q19" s="255"/>
    </row>
    <row r="20" spans="1:17" s="254" customFormat="1"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6"/>
      <c r="M20" s="255"/>
      <c r="N20" s="255"/>
      <c r="O20" s="255"/>
      <c r="P20" s="255"/>
      <c r="Q20" s="255"/>
    </row>
    <row r="21" spans="1:17" s="254" customFormat="1"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6"/>
      <c r="M21" s="255"/>
      <c r="N21" s="255"/>
      <c r="O21" s="255"/>
      <c r="P21" s="255"/>
      <c r="Q21" s="255"/>
    </row>
    <row r="22" spans="1:17" s="254" customFormat="1"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6"/>
      <c r="M22" s="255"/>
      <c r="N22" s="255"/>
      <c r="O22" s="255"/>
      <c r="P22" s="255"/>
      <c r="Q22" s="255"/>
    </row>
    <row r="24" spans="1:17">
      <c r="A24" s="258"/>
      <c r="B24" s="100"/>
    </row>
    <row r="25" spans="1:17">
      <c r="A25" s="136"/>
    </row>
    <row r="26" spans="1:17">
      <c r="A26" s="136"/>
    </row>
  </sheetData>
  <phoneticPr fontId="130" type="noConversion"/>
  <hyperlinks>
    <hyperlink ref="A1" location="Sommaire!A1" display="Sommaire général" xr:uid="{279E6387-CCB7-4E7C-A6D2-1C110BE4C384}"/>
  </hyperlinks>
  <pageMargins left="0.7" right="0.7" top="0.75" bottom="0.75" header="0.3" footer="0.3"/>
  <pageSetup paperSize="9" orientation="portrait" horizontalDpi="360" verticalDpi="36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C06020"/>
  </sheetPr>
  <dimension ref="A1:AE19"/>
  <sheetViews>
    <sheetView showGridLines="0" workbookViewId="0">
      <selection activeCell="F24" sqref="F24"/>
    </sheetView>
  </sheetViews>
  <sheetFormatPr baseColWidth="10" defaultRowHeight="15"/>
  <cols>
    <col min="1" max="1" width="5.140625" style="25" customWidth="1"/>
    <col min="2" max="2" width="23.5703125" customWidth="1"/>
    <col min="3" max="3" width="9.5703125" customWidth="1"/>
    <col min="4" max="4" width="10.28515625" customWidth="1"/>
    <col min="5" max="5" width="8.5703125" customWidth="1"/>
    <col min="6" max="6" width="8" customWidth="1"/>
    <col min="7" max="7" width="7.28515625" customWidth="1"/>
    <col min="8" max="8" width="8.42578125" customWidth="1"/>
    <col min="9" max="10" width="8.28515625" style="1" customWidth="1"/>
    <col min="11" max="11" width="8.7109375" style="1" customWidth="1"/>
    <col min="12" max="12" width="7.28515625" style="1" customWidth="1"/>
    <col min="13" max="13" width="6.28515625" style="1" customWidth="1"/>
    <col min="14" max="15" width="8.42578125" style="1" customWidth="1"/>
    <col min="16" max="16" width="8.7109375" style="1" customWidth="1"/>
    <col min="17" max="24" width="11.42578125" style="1"/>
    <col min="25" max="25" width="11.42578125" style="1" customWidth="1"/>
    <col min="26" max="27" width="11.42578125" style="1"/>
    <col min="28" max="28" width="14.140625" style="1" customWidth="1"/>
    <col min="29" max="31" width="11.42578125" style="1"/>
  </cols>
  <sheetData>
    <row r="1" spans="1:31" s="693" customFormat="1">
      <c r="A1" s="728" t="s">
        <v>739</v>
      </c>
    </row>
    <row r="2" spans="1:31" s="694" customFormat="1">
      <c r="A2" s="2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694" customFormat="1">
      <c r="A3" s="1703"/>
      <c r="B3" s="1687" t="s">
        <v>697</v>
      </c>
      <c r="C3" s="1687"/>
      <c r="D3" s="1687"/>
      <c r="E3" s="1687"/>
      <c r="F3" s="1687"/>
      <c r="G3" s="1687"/>
      <c r="H3" s="1687"/>
      <c r="I3" s="1687"/>
      <c r="J3" s="1687"/>
      <c r="K3" s="1687"/>
      <c r="L3" s="1687"/>
      <c r="M3" s="1687"/>
      <c r="N3" s="1703"/>
      <c r="O3" s="1703"/>
      <c r="P3" s="1701"/>
      <c r="Q3" s="1701"/>
      <c r="R3" s="1701"/>
      <c r="S3" s="1701"/>
      <c r="T3" s="170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556" customFormat="1" ht="56.25">
      <c r="A4" s="1703"/>
      <c r="B4" s="1710"/>
      <c r="C4" s="783" t="s">
        <v>176</v>
      </c>
      <c r="D4" s="783"/>
      <c r="E4" s="783"/>
      <c r="F4" s="1711" t="s">
        <v>591</v>
      </c>
      <c r="G4" s="783" t="s">
        <v>177</v>
      </c>
      <c r="H4" s="783"/>
      <c r="I4" s="784"/>
      <c r="J4" s="1711" t="s">
        <v>484</v>
      </c>
      <c r="K4" s="1712" t="s">
        <v>698</v>
      </c>
      <c r="L4" s="785" t="s">
        <v>178</v>
      </c>
      <c r="M4" s="783"/>
      <c r="N4" s="783"/>
      <c r="O4" s="1703"/>
      <c r="P4" s="1700"/>
      <c r="Q4" s="1700"/>
      <c r="R4" s="1700"/>
      <c r="S4" s="1700"/>
      <c r="T4" s="1700"/>
    </row>
    <row r="5" spans="1:31" s="556" customFormat="1" ht="33.75">
      <c r="A5" s="1703"/>
      <c r="B5" s="1713"/>
      <c r="C5" s="1715" t="s">
        <v>835</v>
      </c>
      <c r="D5" s="1714" t="s">
        <v>1118</v>
      </c>
      <c r="E5" s="1714" t="s">
        <v>1119</v>
      </c>
      <c r="F5" s="1715" t="s">
        <v>835</v>
      </c>
      <c r="G5" s="1715" t="s">
        <v>835</v>
      </c>
      <c r="H5" s="1714" t="s">
        <v>1118</v>
      </c>
      <c r="I5" s="1714" t="s">
        <v>1119</v>
      </c>
      <c r="J5" s="1715" t="s">
        <v>835</v>
      </c>
      <c r="K5" s="1715" t="s">
        <v>835</v>
      </c>
      <c r="L5" s="1715" t="s">
        <v>835</v>
      </c>
      <c r="M5" s="1716" t="s">
        <v>1118</v>
      </c>
      <c r="N5" s="1717" t="s">
        <v>1119</v>
      </c>
      <c r="O5" s="1703"/>
      <c r="P5" s="1700"/>
      <c r="Q5" s="1700"/>
      <c r="R5" s="1700"/>
      <c r="S5" s="1700"/>
      <c r="T5" s="1700"/>
    </row>
    <row r="6" spans="1:31" s="556" customFormat="1" ht="27.75" customHeight="1">
      <c r="A6" s="1704"/>
      <c r="B6" s="1718" t="s">
        <v>485</v>
      </c>
      <c r="C6" s="1719">
        <v>700.28396799999996</v>
      </c>
      <c r="D6" s="1720">
        <v>0.49747547087912736</v>
      </c>
      <c r="E6" s="1720">
        <v>4.550164375357757</v>
      </c>
      <c r="F6" s="1721">
        <v>35.999968000000017</v>
      </c>
      <c r="G6" s="1722">
        <v>664.28399999999999</v>
      </c>
      <c r="H6" s="1720">
        <v>0.95700978894719402</v>
      </c>
      <c r="I6" s="1720">
        <v>4.8436634896624975</v>
      </c>
      <c r="J6" s="1723" t="s">
        <v>179</v>
      </c>
      <c r="K6" s="1723" t="s">
        <v>179</v>
      </c>
      <c r="L6" s="1723" t="s">
        <v>179</v>
      </c>
      <c r="M6" s="1723" t="s">
        <v>179</v>
      </c>
      <c r="N6" s="1724" t="s">
        <v>179</v>
      </c>
      <c r="O6" s="1704"/>
      <c r="P6" s="1700"/>
      <c r="Q6" s="1700"/>
      <c r="R6" s="1700"/>
      <c r="S6" s="1700"/>
      <c r="T6" s="1700"/>
    </row>
    <row r="7" spans="1:31" s="556" customFormat="1">
      <c r="A7" s="1703"/>
      <c r="B7" s="1725" t="s">
        <v>180</v>
      </c>
      <c r="C7" s="1726">
        <v>628.83410700000013</v>
      </c>
      <c r="D7" s="1727">
        <v>1.1616573204966452</v>
      </c>
      <c r="E7" s="1727">
        <v>5.3098495424361625</v>
      </c>
      <c r="F7" s="1728">
        <v>34.334106999999996</v>
      </c>
      <c r="G7" s="1729">
        <v>594.5</v>
      </c>
      <c r="H7" s="1727">
        <v>1.7359280986248171</v>
      </c>
      <c r="I7" s="1727">
        <v>5.6688259011444586</v>
      </c>
      <c r="J7" s="1745" t="s">
        <v>179</v>
      </c>
      <c r="K7" s="1745" t="s">
        <v>179</v>
      </c>
      <c r="L7" s="1745" t="s">
        <v>179</v>
      </c>
      <c r="M7" s="1745" t="s">
        <v>179</v>
      </c>
      <c r="N7" s="1746" t="s">
        <v>179</v>
      </c>
      <c r="O7" s="1703"/>
      <c r="P7" s="1700"/>
      <c r="Q7" s="1700"/>
      <c r="R7" s="1700"/>
      <c r="S7" s="1700"/>
      <c r="T7" s="1700"/>
    </row>
    <row r="8" spans="1:31">
      <c r="A8" s="1703"/>
      <c r="B8" s="1730" t="s">
        <v>181</v>
      </c>
      <c r="C8" s="1731">
        <v>22.280804</v>
      </c>
      <c r="D8" s="1732">
        <v>2.1533122841527419</v>
      </c>
      <c r="E8" s="1732">
        <v>-8.8825719326506523</v>
      </c>
      <c r="F8" s="1733">
        <v>1.105804</v>
      </c>
      <c r="G8" s="1729">
        <v>21.175000000000001</v>
      </c>
      <c r="H8" s="1727">
        <v>2.2107447989573981</v>
      </c>
      <c r="I8" s="1727">
        <v>-9.3854040961648622</v>
      </c>
      <c r="J8" s="1745" t="s">
        <v>179</v>
      </c>
      <c r="K8" s="1745" t="s">
        <v>179</v>
      </c>
      <c r="L8" s="1745" t="s">
        <v>179</v>
      </c>
      <c r="M8" s="1745" t="s">
        <v>179</v>
      </c>
      <c r="N8" s="1746" t="s">
        <v>179</v>
      </c>
      <c r="O8" s="1703"/>
      <c r="P8" s="1701"/>
      <c r="Q8" s="1701"/>
      <c r="R8" s="1701"/>
      <c r="S8" s="1701"/>
      <c r="T8" s="1701"/>
    </row>
    <row r="9" spans="1:31">
      <c r="A9" s="1703"/>
      <c r="B9" s="1730" t="s">
        <v>182</v>
      </c>
      <c r="C9" s="1731">
        <v>38.457317000000003</v>
      </c>
      <c r="D9" s="1732">
        <v>-9.9385441072209595</v>
      </c>
      <c r="E9" s="1732">
        <v>4.0897896453012006</v>
      </c>
      <c r="F9" s="1733">
        <v>0.83931699999999998</v>
      </c>
      <c r="G9" s="1729">
        <v>37.618000000000002</v>
      </c>
      <c r="H9" s="1727">
        <v>-10.461047770928033</v>
      </c>
      <c r="I9" s="1727">
        <v>3.964801538827234</v>
      </c>
      <c r="J9" s="1745" t="s">
        <v>179</v>
      </c>
      <c r="K9" s="1745" t="s">
        <v>179</v>
      </c>
      <c r="L9" s="1745" t="s">
        <v>179</v>
      </c>
      <c r="M9" s="1745" t="s">
        <v>179</v>
      </c>
      <c r="N9" s="1746" t="s">
        <v>179</v>
      </c>
      <c r="O9" s="1703"/>
      <c r="P9" s="1701"/>
      <c r="Q9" s="1701"/>
      <c r="R9" s="1701"/>
      <c r="S9" s="1701"/>
      <c r="T9" s="1701"/>
    </row>
    <row r="10" spans="1:31">
      <c r="A10" s="1703"/>
      <c r="B10" s="1730" t="s">
        <v>183</v>
      </c>
      <c r="C10" s="1731">
        <v>10.653739999999999</v>
      </c>
      <c r="D10" s="1732">
        <v>0.29834165721305261</v>
      </c>
      <c r="E10" s="1732">
        <v>-5.0782030713858006</v>
      </c>
      <c r="F10" s="1733">
        <v>-0.27926000000000001</v>
      </c>
      <c r="G10" s="1729">
        <v>10.933</v>
      </c>
      <c r="H10" s="1727">
        <v>0.94174129812574225</v>
      </c>
      <c r="I10" s="1727">
        <v>-3.9313205159748343</v>
      </c>
      <c r="J10" s="1745" t="s">
        <v>179</v>
      </c>
      <c r="K10" s="1745" t="s">
        <v>179</v>
      </c>
      <c r="L10" s="1745" t="s">
        <v>179</v>
      </c>
      <c r="M10" s="1745" t="s">
        <v>179</v>
      </c>
      <c r="N10" s="1746" t="s">
        <v>179</v>
      </c>
      <c r="O10" s="1703"/>
      <c r="P10" s="1701"/>
      <c r="Q10" s="1701"/>
      <c r="R10" s="1701"/>
      <c r="S10" s="1701"/>
      <c r="T10" s="1701"/>
    </row>
    <row r="11" spans="1:31">
      <c r="A11" s="1703"/>
      <c r="B11" s="1734" t="s">
        <v>699</v>
      </c>
      <c r="C11" s="1719">
        <v>1278.6681703051729</v>
      </c>
      <c r="D11" s="1720">
        <v>1.0229808903694515</v>
      </c>
      <c r="E11" s="1720">
        <v>5.5619402970607634</v>
      </c>
      <c r="F11" s="1721">
        <v>45.522170305173212</v>
      </c>
      <c r="G11" s="1722">
        <v>1233.146</v>
      </c>
      <c r="H11" s="1720">
        <v>1.2559839060639622</v>
      </c>
      <c r="I11" s="1720">
        <v>5.6702289798983063</v>
      </c>
      <c r="J11" s="1721">
        <v>-383.39560700000015</v>
      </c>
      <c r="K11" s="1721">
        <v>-3.4570000000000043</v>
      </c>
      <c r="L11" s="1722">
        <v>1619.998607</v>
      </c>
      <c r="M11" s="1720">
        <v>2.7938484006619468</v>
      </c>
      <c r="N11" s="1735">
        <v>11.10046236647857</v>
      </c>
      <c r="O11" s="1709"/>
      <c r="P11" s="1701"/>
      <c r="Q11" s="1701"/>
      <c r="R11" s="1701"/>
      <c r="S11" s="1701"/>
      <c r="T11" s="1701"/>
    </row>
    <row r="12" spans="1:31">
      <c r="A12" s="1703"/>
      <c r="B12" s="1725" t="s">
        <v>180</v>
      </c>
      <c r="C12" s="1726">
        <v>953.09080813282719</v>
      </c>
      <c r="D12" s="1727">
        <v>3.0095318073359634</v>
      </c>
      <c r="E12" s="1727">
        <v>8.5882084053939813</v>
      </c>
      <c r="F12" s="1728">
        <v>37.277808132827204</v>
      </c>
      <c r="G12" s="1729">
        <v>915.81299999999987</v>
      </c>
      <c r="H12" s="1727">
        <v>3.4307392064474307</v>
      </c>
      <c r="I12" s="1727">
        <v>8.8521526342726364</v>
      </c>
      <c r="J12" s="1728">
        <v>-400.02412600000002</v>
      </c>
      <c r="K12" s="1728">
        <v>-1.5999999999999979</v>
      </c>
      <c r="L12" s="1729">
        <v>1317.437126</v>
      </c>
      <c r="M12" s="1727">
        <v>5.2709366621881415</v>
      </c>
      <c r="N12" s="1736">
        <v>15.064036195584475</v>
      </c>
      <c r="O12" s="1709"/>
      <c r="P12" s="1701"/>
      <c r="Q12" s="1701"/>
      <c r="R12" s="1701"/>
      <c r="S12" s="1701"/>
      <c r="T12" s="1701"/>
    </row>
    <row r="13" spans="1:31">
      <c r="A13" s="1703"/>
      <c r="B13" s="1730" t="s">
        <v>592</v>
      </c>
      <c r="C13" s="1731" t="s">
        <v>400</v>
      </c>
      <c r="D13" s="1732" t="s">
        <v>400</v>
      </c>
      <c r="E13" s="1732" t="s">
        <v>400</v>
      </c>
      <c r="F13" s="1733" t="s">
        <v>400</v>
      </c>
      <c r="G13" s="1737">
        <v>889.65599999999995</v>
      </c>
      <c r="H13" s="1732">
        <v>3.8468542080074775</v>
      </c>
      <c r="I13" s="1732">
        <v>9.4610416550806384</v>
      </c>
      <c r="J13" s="1733" t="s">
        <v>400</v>
      </c>
      <c r="K13" s="1733" t="s">
        <v>400</v>
      </c>
      <c r="L13" s="1737" t="s">
        <v>400</v>
      </c>
      <c r="M13" s="1732" t="s">
        <v>400</v>
      </c>
      <c r="N13" s="1738" t="s">
        <v>400</v>
      </c>
      <c r="O13" s="1709"/>
      <c r="P13" s="1701"/>
      <c r="Q13" s="1701"/>
      <c r="R13" s="1701"/>
      <c r="S13" s="1701"/>
      <c r="T13" s="1701"/>
    </row>
    <row r="14" spans="1:31">
      <c r="A14" s="1703"/>
      <c r="B14" s="1730" t="s">
        <v>181</v>
      </c>
      <c r="C14" s="1731">
        <v>186.84248012664705</v>
      </c>
      <c r="D14" s="1732">
        <v>-5.8776509597568971E-2</v>
      </c>
      <c r="E14" s="1732">
        <v>-8.3265223852389099</v>
      </c>
      <c r="F14" s="1733">
        <v>6.6034801266470495</v>
      </c>
      <c r="G14" s="1737">
        <v>180.23899999999998</v>
      </c>
      <c r="H14" s="1732">
        <v>-1.1095146428219405E-2</v>
      </c>
      <c r="I14" s="1732">
        <v>-8.6841713285756743</v>
      </c>
      <c r="J14" s="1733">
        <v>5.4725539999999953</v>
      </c>
      <c r="K14" s="1733">
        <v>-0.28299999999999947</v>
      </c>
      <c r="L14" s="1737">
        <v>175.04944599999999</v>
      </c>
      <c r="M14" s="1732">
        <v>-1.5861036417479268</v>
      </c>
      <c r="N14" s="1738">
        <v>-8.5326131576590747</v>
      </c>
      <c r="O14" s="1709"/>
      <c r="P14" s="1701"/>
      <c r="Q14" s="1701"/>
      <c r="R14" s="1701"/>
      <c r="S14" s="1701"/>
      <c r="T14" s="1701"/>
    </row>
    <row r="15" spans="1:31">
      <c r="A15" s="1703"/>
      <c r="B15" s="1730" t="s">
        <v>182</v>
      </c>
      <c r="C15" s="1731">
        <v>123.80973733220429</v>
      </c>
      <c r="D15" s="1732">
        <v>-10.520764762559443</v>
      </c>
      <c r="E15" s="1732">
        <v>8.2132430997335923</v>
      </c>
      <c r="F15" s="1733">
        <v>1.906737332204286</v>
      </c>
      <c r="G15" s="1737">
        <v>121.90300000000001</v>
      </c>
      <c r="H15" s="1732">
        <v>-10.888317080659071</v>
      </c>
      <c r="I15" s="1732">
        <v>8.1139327847654421</v>
      </c>
      <c r="J15" s="1733">
        <v>9.5049690000000027</v>
      </c>
      <c r="K15" s="1733">
        <v>-1.8069999999999999</v>
      </c>
      <c r="L15" s="1737">
        <v>114.20503099999999</v>
      </c>
      <c r="M15" s="1732">
        <v>-13.851355553700728</v>
      </c>
      <c r="N15" s="1738">
        <v>6.0305041038533513</v>
      </c>
      <c r="O15" s="1709"/>
      <c r="P15" s="1701"/>
      <c r="Q15" s="1701"/>
      <c r="R15" s="1701"/>
      <c r="S15" s="1701"/>
      <c r="T15" s="1701"/>
    </row>
    <row r="16" spans="1:31">
      <c r="A16" s="1703"/>
      <c r="B16" s="1730" t="s">
        <v>593</v>
      </c>
      <c r="C16" s="1731" t="s">
        <v>400</v>
      </c>
      <c r="D16" s="1732" t="s">
        <v>400</v>
      </c>
      <c r="E16" s="1732" t="s">
        <v>400</v>
      </c>
      <c r="F16" s="1733" t="s">
        <v>400</v>
      </c>
      <c r="G16" s="1737">
        <v>40.890999999999998</v>
      </c>
      <c r="H16" s="1732">
        <v>-25.752623742600868</v>
      </c>
      <c r="I16" s="1732">
        <v>-16.898007958411409</v>
      </c>
      <c r="J16" s="1733" t="s">
        <v>400</v>
      </c>
      <c r="K16" s="1733" t="s">
        <v>400</v>
      </c>
      <c r="L16" s="1737" t="s">
        <v>400</v>
      </c>
      <c r="M16" s="1732" t="s">
        <v>400</v>
      </c>
      <c r="N16" s="1738" t="s">
        <v>400</v>
      </c>
      <c r="O16" s="1709"/>
      <c r="P16" s="1701"/>
      <c r="Q16" s="1701"/>
      <c r="R16" s="1701"/>
      <c r="S16" s="1701"/>
      <c r="T16" s="1701"/>
    </row>
    <row r="17" spans="1:20">
      <c r="A17" s="1703"/>
      <c r="B17" s="1730" t="s">
        <v>594</v>
      </c>
      <c r="C17" s="1731" t="s">
        <v>400</v>
      </c>
      <c r="D17" s="1732" t="s">
        <v>400</v>
      </c>
      <c r="E17" s="1732" t="s">
        <v>400</v>
      </c>
      <c r="F17" s="1733" t="s">
        <v>400</v>
      </c>
      <c r="G17" s="1737">
        <v>81.012</v>
      </c>
      <c r="H17" s="1732">
        <v>-0.8712250991140813</v>
      </c>
      <c r="I17" s="1732">
        <v>27.481989935135488</v>
      </c>
      <c r="J17" s="1733" t="s">
        <v>400</v>
      </c>
      <c r="K17" s="1733" t="s">
        <v>400</v>
      </c>
      <c r="L17" s="1737" t="s">
        <v>400</v>
      </c>
      <c r="M17" s="1732" t="s">
        <v>400</v>
      </c>
      <c r="N17" s="1738" t="s">
        <v>400</v>
      </c>
      <c r="O17" s="1709"/>
      <c r="P17" s="1701"/>
      <c r="Q17" s="1701"/>
      <c r="R17" s="1701"/>
      <c r="S17" s="1701"/>
      <c r="T17" s="1701"/>
    </row>
    <row r="18" spans="1:20">
      <c r="A18" s="1702"/>
      <c r="B18" s="1739" t="s">
        <v>183</v>
      </c>
      <c r="C18" s="1740">
        <v>14.637144713494665</v>
      </c>
      <c r="D18" s="1741">
        <v>-1.1236890933321475</v>
      </c>
      <c r="E18" s="1741">
        <v>-2.8423662723817356</v>
      </c>
      <c r="F18" s="1742">
        <v>-0.26585528650533463</v>
      </c>
      <c r="G18" s="1743">
        <v>14.903</v>
      </c>
      <c r="H18" s="1741">
        <v>-0.67977340886371529</v>
      </c>
      <c r="I18" s="1741">
        <v>-2.0312910859847433</v>
      </c>
      <c r="J18" s="1742">
        <v>2.9739279999999999</v>
      </c>
      <c r="K18" s="1742">
        <v>0.23600000000000004</v>
      </c>
      <c r="L18" s="1743">
        <v>11.693071999999999</v>
      </c>
      <c r="M18" s="1741">
        <v>-0.52504553462886516</v>
      </c>
      <c r="N18" s="1744">
        <v>-1.4407083157198408</v>
      </c>
      <c r="O18" s="1709"/>
      <c r="P18" s="1703"/>
      <c r="Q18" s="1703"/>
      <c r="R18" s="1703"/>
      <c r="S18" s="1703"/>
      <c r="T18" s="1703"/>
    </row>
    <row r="19" spans="1:20" ht="66" customHeight="1">
      <c r="A19" s="1702"/>
      <c r="B19" s="786" t="s">
        <v>700</v>
      </c>
      <c r="C19" s="1690"/>
      <c r="D19" s="1690"/>
      <c r="E19" s="1690"/>
      <c r="F19" s="1690"/>
      <c r="G19" s="1690"/>
      <c r="H19" s="1690"/>
      <c r="I19" s="1690"/>
      <c r="J19" s="1690"/>
      <c r="K19" s="1690"/>
      <c r="L19" s="787"/>
      <c r="M19" s="1689"/>
      <c r="N19" s="1689"/>
      <c r="O19" s="1706"/>
      <c r="P19" s="1708"/>
      <c r="Q19" s="1708"/>
      <c r="R19" s="1708"/>
      <c r="S19" s="1708"/>
      <c r="T19" s="1708"/>
    </row>
  </sheetData>
  <mergeCells count="6">
    <mergeCell ref="B3:M3"/>
    <mergeCell ref="B19:K19"/>
    <mergeCell ref="L19:N19"/>
    <mergeCell ref="C4:E4"/>
    <mergeCell ref="G4:I4"/>
    <mergeCell ref="L4:N4"/>
  </mergeCells>
  <hyperlinks>
    <hyperlink ref="A1" location="Sommaire!A1" display="Sommaire général" xr:uid="{BAFF6988-A491-4148-9ED9-2FFD14638713}"/>
  </hyperlink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C06020"/>
  </sheetPr>
  <dimension ref="A1:Y25"/>
  <sheetViews>
    <sheetView showGridLines="0" workbookViewId="0">
      <selection activeCell="J26" sqref="J26"/>
    </sheetView>
  </sheetViews>
  <sheetFormatPr baseColWidth="10" defaultRowHeight="15"/>
  <cols>
    <col min="1" max="1" width="11.42578125" style="25" customWidth="1"/>
    <col min="2" max="2" width="9.140625" customWidth="1"/>
    <col min="3" max="3" width="8.42578125" customWidth="1"/>
    <col min="4" max="4" width="7.42578125" customWidth="1"/>
    <col min="5" max="5" width="8.28515625" style="28" customWidth="1"/>
    <col min="6" max="6" width="8.28515625" bestFit="1" customWidth="1"/>
    <col min="7" max="7" width="0.7109375" customWidth="1"/>
    <col min="8" max="8" width="6.5703125" customWidth="1"/>
    <col min="9" max="10" width="8.42578125" customWidth="1"/>
    <col min="11" max="11" width="0.7109375" customWidth="1"/>
    <col min="12" max="12" width="6.42578125" style="1" customWidth="1"/>
    <col min="13" max="13" width="6.42578125" customWidth="1"/>
    <col min="14" max="14" width="2.7109375" customWidth="1"/>
    <col min="15" max="15" width="7.140625" customWidth="1"/>
    <col min="16" max="16" width="8" customWidth="1"/>
    <col min="17" max="17" width="9" customWidth="1"/>
    <col min="18" max="18" width="0.85546875" customWidth="1"/>
    <col min="19" max="19" width="8.28515625" customWidth="1"/>
    <col min="20" max="20" width="8.5703125" customWidth="1"/>
    <col min="21" max="21" width="8.140625" customWidth="1"/>
    <col min="22" max="22" width="0.85546875" customWidth="1"/>
    <col min="23" max="24" width="6.7109375" customWidth="1"/>
    <col min="25" max="25" width="8.28515625" customWidth="1"/>
    <col min="26" max="26" width="1.28515625" customWidth="1"/>
    <col min="27" max="28" width="5.85546875" customWidth="1"/>
    <col min="30" max="30" width="8.7109375" customWidth="1"/>
    <col min="32" max="32" width="9.42578125" customWidth="1"/>
    <col min="33" max="33" width="9" customWidth="1"/>
    <col min="34" max="34" width="8.5703125" customWidth="1"/>
  </cols>
  <sheetData>
    <row r="1" spans="1:25" s="693" customFormat="1">
      <c r="A1" s="728" t="s">
        <v>739</v>
      </c>
    </row>
    <row r="2" spans="1:25" s="694" customFormat="1">
      <c r="A2" s="25"/>
      <c r="E2" s="28"/>
      <c r="L2" s="1"/>
    </row>
    <row r="3" spans="1:25" s="694" customFormat="1">
      <c r="A3" s="25"/>
      <c r="E3" s="28"/>
      <c r="L3" s="1"/>
    </row>
    <row r="4" spans="1:25" s="556" customFormat="1" ht="15.75">
      <c r="A4" s="595" t="s">
        <v>696</v>
      </c>
      <c r="C4" s="596"/>
      <c r="D4" s="596"/>
      <c r="E4" s="596"/>
      <c r="F4" s="596"/>
      <c r="G4" s="596"/>
      <c r="H4" s="596"/>
      <c r="I4" s="596"/>
      <c r="J4" s="596"/>
      <c r="K4" s="596"/>
    </row>
    <row r="5" spans="1:25" s="3" customFormat="1" ht="18" customHeight="1">
      <c r="A5" s="1748"/>
      <c r="B5" s="1698" t="s">
        <v>701</v>
      </c>
      <c r="C5" s="1698"/>
      <c r="D5" s="1698"/>
      <c r="E5" s="1698"/>
      <c r="F5" s="1698"/>
      <c r="G5" s="1698"/>
      <c r="H5" s="1698"/>
      <c r="I5" s="1698"/>
      <c r="J5" s="1698"/>
      <c r="K5" s="1748"/>
      <c r="L5" s="1748"/>
      <c r="M5" s="1750"/>
      <c r="N5" s="1748"/>
      <c r="O5" s="1748"/>
      <c r="P5" s="1748"/>
      <c r="Q5" s="1748"/>
      <c r="R5" s="1748"/>
      <c r="S5" s="1748"/>
      <c r="T5" s="1748"/>
      <c r="U5" s="1748"/>
      <c r="V5" s="1748"/>
      <c r="W5" s="1748"/>
      <c r="X5" s="1826"/>
      <c r="Y5" s="1826"/>
    </row>
    <row r="6" spans="1:25" s="3" customFormat="1" ht="16.5" customHeight="1">
      <c r="A6" s="1748"/>
      <c r="B6" s="1697"/>
      <c r="C6" s="1696"/>
      <c r="D6" s="1747" t="s">
        <v>1120</v>
      </c>
      <c r="E6" s="1747"/>
      <c r="F6" s="1747"/>
      <c r="G6" s="1747"/>
      <c r="H6" s="1747"/>
      <c r="I6" s="1747"/>
      <c r="J6" s="1747"/>
      <c r="K6" s="1747"/>
      <c r="L6" s="1747"/>
      <c r="M6" s="1747"/>
      <c r="N6" s="1762"/>
      <c r="O6" s="1747" t="s">
        <v>168</v>
      </c>
      <c r="P6" s="1747"/>
      <c r="Q6" s="1747"/>
      <c r="R6" s="1747"/>
      <c r="S6" s="1747"/>
      <c r="T6" s="1747"/>
      <c r="U6" s="1747"/>
      <c r="V6" s="1747"/>
      <c r="W6" s="1747"/>
      <c r="X6" s="1747"/>
      <c r="Y6" s="1758"/>
    </row>
    <row r="7" spans="1:25" s="26" customFormat="1" ht="16.5" customHeight="1">
      <c r="A7" s="1754"/>
      <c r="B7" s="1759"/>
      <c r="C7" s="1763"/>
      <c r="D7" s="790" t="s">
        <v>149</v>
      </c>
      <c r="E7" s="790"/>
      <c r="F7" s="790"/>
      <c r="G7" s="790"/>
      <c r="H7" s="1699" t="s">
        <v>148</v>
      </c>
      <c r="I7" s="1699"/>
      <c r="J7" s="1699"/>
      <c r="K7" s="1764"/>
      <c r="L7" s="1699" t="s">
        <v>11</v>
      </c>
      <c r="M7" s="1699"/>
      <c r="N7" s="1765"/>
      <c r="O7" s="790" t="s">
        <v>149</v>
      </c>
      <c r="P7" s="790"/>
      <c r="Q7" s="790"/>
      <c r="R7" s="1765"/>
      <c r="S7" s="790" t="s">
        <v>148</v>
      </c>
      <c r="T7" s="790"/>
      <c r="U7" s="790"/>
      <c r="V7" s="1765"/>
      <c r="W7" s="790" t="s">
        <v>11</v>
      </c>
      <c r="X7" s="790"/>
      <c r="Y7" s="1827"/>
    </row>
    <row r="8" spans="1:25" s="26" customFormat="1" ht="30" customHeight="1">
      <c r="A8" s="1754"/>
      <c r="B8" s="1766"/>
      <c r="C8" s="1767"/>
      <c r="D8" s="1768" t="s">
        <v>835</v>
      </c>
      <c r="E8" s="1769" t="s">
        <v>1118</v>
      </c>
      <c r="F8" s="1770" t="s">
        <v>1121</v>
      </c>
      <c r="G8" s="1759"/>
      <c r="H8" s="1771" t="s">
        <v>835</v>
      </c>
      <c r="I8" s="1772" t="s">
        <v>1118</v>
      </c>
      <c r="J8" s="1773" t="s">
        <v>1121</v>
      </c>
      <c r="K8" s="1774"/>
      <c r="L8" s="1775" t="s">
        <v>835</v>
      </c>
      <c r="M8" s="1776" t="s">
        <v>658</v>
      </c>
      <c r="N8" s="1759"/>
      <c r="O8" s="1768" t="s">
        <v>835</v>
      </c>
      <c r="P8" s="1770" t="s">
        <v>1118</v>
      </c>
      <c r="Q8" s="1777" t="s">
        <v>1121</v>
      </c>
      <c r="R8" s="1759"/>
      <c r="S8" s="1778" t="s">
        <v>835</v>
      </c>
      <c r="T8" s="1770" t="s">
        <v>1118</v>
      </c>
      <c r="U8" s="1777" t="s">
        <v>1121</v>
      </c>
      <c r="V8" s="1759"/>
      <c r="W8" s="1778" t="s">
        <v>835</v>
      </c>
      <c r="X8" s="1779" t="s">
        <v>658</v>
      </c>
      <c r="Y8" s="1759"/>
    </row>
    <row r="9" spans="1:25" s="26" customFormat="1" ht="23.25" customHeight="1">
      <c r="A9" s="1754"/>
      <c r="B9" s="1780" t="s">
        <v>169</v>
      </c>
      <c r="C9" s="1781" t="s">
        <v>170</v>
      </c>
      <c r="D9" s="1782" t="s">
        <v>171</v>
      </c>
      <c r="E9" s="788" t="s">
        <v>1</v>
      </c>
      <c r="F9" s="782"/>
      <c r="G9" s="1749"/>
      <c r="H9" s="1828" t="s">
        <v>171</v>
      </c>
      <c r="I9" s="791" t="s">
        <v>1</v>
      </c>
      <c r="J9" s="1528"/>
      <c r="K9" s="1774"/>
      <c r="L9" s="789" t="s">
        <v>171</v>
      </c>
      <c r="M9" s="789"/>
      <c r="N9" s="1759"/>
      <c r="O9" s="1783" t="s">
        <v>702</v>
      </c>
      <c r="P9" s="788" t="s">
        <v>1</v>
      </c>
      <c r="Q9" s="782" t="s">
        <v>1</v>
      </c>
      <c r="R9" s="1759"/>
      <c r="S9" s="1825" t="s">
        <v>702</v>
      </c>
      <c r="T9" s="788" t="s">
        <v>1</v>
      </c>
      <c r="U9" s="782"/>
      <c r="V9" s="1759"/>
      <c r="W9" s="789" t="s">
        <v>702</v>
      </c>
      <c r="X9" s="789"/>
      <c r="Y9" s="1754"/>
    </row>
    <row r="10" spans="1:25" s="3" customFormat="1" ht="12.75" customHeight="1">
      <c r="A10" s="1748"/>
      <c r="B10" s="1784" t="s">
        <v>172</v>
      </c>
      <c r="C10" s="1785" t="s">
        <v>54</v>
      </c>
      <c r="D10" s="1786">
        <v>347.01675299999999</v>
      </c>
      <c r="E10" s="1787">
        <v>6.7001419381603311</v>
      </c>
      <c r="F10" s="1788">
        <v>11.584691156891513</v>
      </c>
      <c r="G10" s="1751"/>
      <c r="H10" s="1786">
        <v>730.41236000000015</v>
      </c>
      <c r="I10" s="1787">
        <v>6.9409070038371157</v>
      </c>
      <c r="J10" s="1788">
        <v>20.763276331871094</v>
      </c>
      <c r="K10" s="1752"/>
      <c r="L10" s="1792">
        <v>-383.39560700000015</v>
      </c>
      <c r="M10" s="1789">
        <v>-357.77943800000003</v>
      </c>
      <c r="N10" s="1751"/>
      <c r="O10" s="1790">
        <v>875.31975999999997</v>
      </c>
      <c r="P10" s="1787">
        <v>2.9388812878688109</v>
      </c>
      <c r="Q10" s="1791">
        <v>17.671102848833307</v>
      </c>
      <c r="R10" s="1751"/>
      <c r="S10" s="1790">
        <v>2198.6422320000001</v>
      </c>
      <c r="T10" s="1787">
        <v>17.417243975051267</v>
      </c>
      <c r="U10" s="1791">
        <v>43.991128256790724</v>
      </c>
      <c r="V10" s="1751"/>
      <c r="W10" s="1792">
        <v>-1323.3224720000003</v>
      </c>
      <c r="X10" s="1789">
        <v>-1022.174112</v>
      </c>
      <c r="Y10" s="1748"/>
    </row>
    <row r="11" spans="1:25" s="3" customFormat="1" ht="12.75" customHeight="1">
      <c r="A11" s="1748"/>
      <c r="B11" s="1793"/>
      <c r="C11" s="1794" t="s">
        <v>73</v>
      </c>
      <c r="D11" s="1795">
        <v>234.50992500000001</v>
      </c>
      <c r="E11" s="1796">
        <v>16.715427346200951</v>
      </c>
      <c r="F11" s="1797">
        <v>28.282349283973019</v>
      </c>
      <c r="G11" s="1751"/>
      <c r="H11" s="1795">
        <v>667.91877399999998</v>
      </c>
      <c r="I11" s="1796">
        <v>6.4041420765412305</v>
      </c>
      <c r="J11" s="1797">
        <v>21.309977047638682</v>
      </c>
      <c r="K11" s="1752"/>
      <c r="L11" s="1799">
        <v>-433.40884899999998</v>
      </c>
      <c r="M11" s="1798">
        <v>-426.79424100000006</v>
      </c>
      <c r="N11" s="1751"/>
      <c r="O11" s="1795">
        <v>633.06542399999989</v>
      </c>
      <c r="P11" s="1796">
        <v>13.342407189054661</v>
      </c>
      <c r="Q11" s="1797">
        <v>34.052351296190395</v>
      </c>
      <c r="R11" s="1751"/>
      <c r="S11" s="1795">
        <v>2072.6352339999999</v>
      </c>
      <c r="T11" s="1796">
        <v>17.887606110593058</v>
      </c>
      <c r="U11" s="1797">
        <v>45.277139628568165</v>
      </c>
      <c r="V11" s="1751"/>
      <c r="W11" s="1799">
        <v>-1439.56981</v>
      </c>
      <c r="X11" s="1798">
        <v>-1199.6027340000001</v>
      </c>
      <c r="Y11" s="1748"/>
    </row>
    <row r="12" spans="1:25" s="3" customFormat="1" ht="12.75" customHeight="1">
      <c r="A12" s="1748"/>
      <c r="B12" s="1793"/>
      <c r="C12" s="1794" t="s">
        <v>53</v>
      </c>
      <c r="D12" s="1795">
        <v>112.50682799999998</v>
      </c>
      <c r="E12" s="1796">
        <v>-9.4888401645710001</v>
      </c>
      <c r="F12" s="1797">
        <v>-12.228798884550507</v>
      </c>
      <c r="G12" s="1751"/>
      <c r="H12" s="1795">
        <v>62.493586000000001</v>
      </c>
      <c r="I12" s="1796">
        <v>13.035261975524492</v>
      </c>
      <c r="J12" s="1797">
        <v>15.213875289296229</v>
      </c>
      <c r="K12" s="1752"/>
      <c r="L12" s="1799">
        <v>50.013241999999984</v>
      </c>
      <c r="M12" s="1798">
        <v>69.014802999999972</v>
      </c>
      <c r="N12" s="1751"/>
      <c r="O12" s="1795">
        <v>242.254336</v>
      </c>
      <c r="P12" s="1796">
        <v>-16.975670379303153</v>
      </c>
      <c r="Q12" s="1797">
        <v>-10.810445296651706</v>
      </c>
      <c r="R12" s="1751"/>
      <c r="S12" s="1795">
        <v>126.00699800000001</v>
      </c>
      <c r="T12" s="1796">
        <v>10.185909069966193</v>
      </c>
      <c r="U12" s="1797">
        <v>25.690051430430351</v>
      </c>
      <c r="V12" s="1751"/>
      <c r="W12" s="1799">
        <v>116.24733799999998</v>
      </c>
      <c r="X12" s="1798">
        <v>177.42862200000002</v>
      </c>
      <c r="Y12" s="1748"/>
    </row>
    <row r="13" spans="1:25" s="3" customFormat="1" ht="12.75" customHeight="1">
      <c r="A13" s="1748"/>
      <c r="B13" s="1800" t="s">
        <v>173</v>
      </c>
      <c r="C13" s="1801" t="s">
        <v>54</v>
      </c>
      <c r="D13" s="1802">
        <v>283.29551600000002</v>
      </c>
      <c r="E13" s="1803">
        <v>5.4841763653790343</v>
      </c>
      <c r="F13" s="1804">
        <v>13.186118019173843</v>
      </c>
      <c r="G13" s="1751"/>
      <c r="H13" s="1802">
        <v>683.31964200000004</v>
      </c>
      <c r="I13" s="1803">
        <v>8.210493210216363</v>
      </c>
      <c r="J13" s="1804">
        <v>23.793087823047077</v>
      </c>
      <c r="K13" s="1752"/>
      <c r="L13" s="1806">
        <v>-400.02412600000002</v>
      </c>
      <c r="M13" s="1805">
        <v>-362.90578800000003</v>
      </c>
      <c r="N13" s="1751"/>
      <c r="O13" s="1802">
        <v>664.11614599999996</v>
      </c>
      <c r="P13" s="1803">
        <v>2.0124889681804925</v>
      </c>
      <c r="Q13" s="1804">
        <v>22.201772882740546</v>
      </c>
      <c r="R13" s="1751"/>
      <c r="S13" s="1802">
        <v>2020.2284259999999</v>
      </c>
      <c r="T13" s="1803">
        <v>18.942768276497766</v>
      </c>
      <c r="U13" s="1804">
        <v>50.536604909453111</v>
      </c>
      <c r="V13" s="1751"/>
      <c r="W13" s="1806">
        <v>-1356.1122799999998</v>
      </c>
      <c r="X13" s="1805">
        <v>-1047.4732649999999</v>
      </c>
      <c r="Y13" s="1748"/>
    </row>
    <row r="14" spans="1:25" s="3" customFormat="1" ht="12.75" customHeight="1">
      <c r="A14" s="1748"/>
      <c r="B14" s="1807"/>
      <c r="C14" s="1808" t="s">
        <v>73</v>
      </c>
      <c r="D14" s="1809">
        <v>183.30820000000003</v>
      </c>
      <c r="E14" s="1810">
        <v>15.551556615340845</v>
      </c>
      <c r="F14" s="1811">
        <v>32.468704573685827</v>
      </c>
      <c r="G14" s="1751"/>
      <c r="H14" s="1809">
        <v>623.22228399999995</v>
      </c>
      <c r="I14" s="1810">
        <v>7.4500471092644904</v>
      </c>
      <c r="J14" s="1811">
        <v>24.24602771961024</v>
      </c>
      <c r="K14" s="1752"/>
      <c r="L14" s="1813">
        <v>-439.91408399999989</v>
      </c>
      <c r="M14" s="1812">
        <v>-421.37359199999997</v>
      </c>
      <c r="N14" s="1751"/>
      <c r="O14" s="1809">
        <v>460.52837699999998</v>
      </c>
      <c r="P14" s="1810">
        <v>15.231770019145973</v>
      </c>
      <c r="Q14" s="1811">
        <v>46.035543128606051</v>
      </c>
      <c r="R14" s="1751"/>
      <c r="S14" s="1809">
        <v>1903.4078589999999</v>
      </c>
      <c r="T14" s="1810">
        <v>19.41947062120617</v>
      </c>
      <c r="U14" s="1811">
        <v>51.981079184646852</v>
      </c>
      <c r="V14" s="1751"/>
      <c r="W14" s="1813">
        <v>-1442.8794819999998</v>
      </c>
      <c r="X14" s="1812">
        <v>-1194.2300209999999</v>
      </c>
      <c r="Y14" s="1748"/>
    </row>
    <row r="15" spans="1:25" s="3" customFormat="1" ht="12.75" customHeight="1">
      <c r="A15" s="1748"/>
      <c r="B15" s="1807"/>
      <c r="C15" s="1808" t="s">
        <v>53</v>
      </c>
      <c r="D15" s="1809">
        <v>99.987316000000007</v>
      </c>
      <c r="E15" s="1810">
        <v>-9.0439395425335753</v>
      </c>
      <c r="F15" s="1811">
        <v>-10.656413468348481</v>
      </c>
      <c r="G15" s="1751"/>
      <c r="H15" s="1809">
        <v>60.097358</v>
      </c>
      <c r="I15" s="1810">
        <v>16.781321753350632</v>
      </c>
      <c r="J15" s="1811">
        <v>19.283608237768178</v>
      </c>
      <c r="K15" s="1752"/>
      <c r="L15" s="1813">
        <v>39.889958000000007</v>
      </c>
      <c r="M15" s="1812">
        <v>58.467803999999994</v>
      </c>
      <c r="N15" s="1751"/>
      <c r="O15" s="1809">
        <v>203.58776899999998</v>
      </c>
      <c r="P15" s="1810">
        <v>-19.005680012214821</v>
      </c>
      <c r="Q15" s="1811">
        <v>-10.748245050546679</v>
      </c>
      <c r="R15" s="1751"/>
      <c r="S15" s="1809">
        <v>116.82056700000001</v>
      </c>
      <c r="T15" s="1810">
        <v>11.679090610431487</v>
      </c>
      <c r="U15" s="1811">
        <v>30.350781265699965</v>
      </c>
      <c r="V15" s="1751"/>
      <c r="W15" s="1813">
        <v>86.767201999999969</v>
      </c>
      <c r="X15" s="1812">
        <v>146.756756</v>
      </c>
      <c r="Y15" s="1748"/>
    </row>
    <row r="16" spans="1:25" s="3" customFormat="1" ht="12.75" customHeight="1">
      <c r="A16" s="1748"/>
      <c r="B16" s="1800" t="s">
        <v>174</v>
      </c>
      <c r="C16" s="1801" t="s">
        <v>54</v>
      </c>
      <c r="D16" s="1802">
        <v>38.679091</v>
      </c>
      <c r="E16" s="1803">
        <v>6.7754891270155992</v>
      </c>
      <c r="F16" s="1804">
        <v>-1.9324492604620214</v>
      </c>
      <c r="G16" s="1751"/>
      <c r="H16" s="1802">
        <v>33.206537000000004</v>
      </c>
      <c r="I16" s="1803">
        <v>0.87546003976506359</v>
      </c>
      <c r="J16" s="1804">
        <v>-9.0255700806787473</v>
      </c>
      <c r="K16" s="1752"/>
      <c r="L16" s="1806">
        <v>5.4725539999999953</v>
      </c>
      <c r="M16" s="1805">
        <v>3.3063409999999962</v>
      </c>
      <c r="N16" s="1751"/>
      <c r="O16" s="1802">
        <v>100.40772300000002</v>
      </c>
      <c r="P16" s="1803">
        <v>8.0217192161053941</v>
      </c>
      <c r="Q16" s="1804">
        <v>6.5545493537715549</v>
      </c>
      <c r="R16" s="1751"/>
      <c r="S16" s="1802">
        <v>127.84883100000002</v>
      </c>
      <c r="T16" s="1803">
        <v>18.523527835326583</v>
      </c>
      <c r="U16" s="1804">
        <v>5.08679272779331</v>
      </c>
      <c r="V16" s="1751"/>
      <c r="W16" s="1806">
        <v>-27.441108</v>
      </c>
      <c r="X16" s="1805">
        <v>-14.916471000000016</v>
      </c>
      <c r="Y16" s="1748"/>
    </row>
    <row r="17" spans="1:25" s="3" customFormat="1" ht="12.75" customHeight="1">
      <c r="A17" s="1748"/>
      <c r="B17" s="1807"/>
      <c r="C17" s="1808" t="s">
        <v>73</v>
      </c>
      <c r="D17" s="1809">
        <v>29.392030000000005</v>
      </c>
      <c r="E17" s="1810">
        <v>13.137235919880963</v>
      </c>
      <c r="F17" s="1811">
        <v>5.3766683588391206</v>
      </c>
      <c r="G17" s="1751"/>
      <c r="H17" s="1809">
        <v>31.968293000000003</v>
      </c>
      <c r="I17" s="1810">
        <v>6.0814812990960032</v>
      </c>
      <c r="J17" s="1811">
        <v>-4.6095024297260201</v>
      </c>
      <c r="K17" s="1752"/>
      <c r="L17" s="1813">
        <v>-2.5762629999999973</v>
      </c>
      <c r="M17" s="1812">
        <v>-4.1565069999999977</v>
      </c>
      <c r="N17" s="1751"/>
      <c r="O17" s="1809">
        <v>79.050551000000013</v>
      </c>
      <c r="P17" s="1810">
        <v>6.6153277542728262</v>
      </c>
      <c r="Q17" s="1811">
        <v>6.7872059276798957</v>
      </c>
      <c r="R17" s="1751"/>
      <c r="S17" s="1809">
        <v>123.52980500000001</v>
      </c>
      <c r="T17" s="1810">
        <v>20.022199429659992</v>
      </c>
      <c r="U17" s="1811">
        <v>7.5486886950677068</v>
      </c>
      <c r="V17" s="1751"/>
      <c r="W17" s="1813">
        <v>-44.479253999999997</v>
      </c>
      <c r="X17" s="1812">
        <v>-28.77688599999999</v>
      </c>
      <c r="Y17" s="1748"/>
    </row>
    <row r="18" spans="1:25" s="3" customFormat="1" ht="12.75" customHeight="1">
      <c r="A18" s="1748"/>
      <c r="B18" s="1807"/>
      <c r="C18" s="1808" t="s">
        <v>53</v>
      </c>
      <c r="D18" s="1809">
        <v>9.2870610000000013</v>
      </c>
      <c r="E18" s="1810">
        <v>-9.3555806807139383</v>
      </c>
      <c r="F18" s="1811">
        <v>-19.585045628671082</v>
      </c>
      <c r="G18" s="1751"/>
      <c r="H18" s="1809">
        <v>1.2382439999999999</v>
      </c>
      <c r="I18" s="1810">
        <v>-55.502833889378422</v>
      </c>
      <c r="J18" s="1811">
        <v>-58.557734568207835</v>
      </c>
      <c r="K18" s="1752"/>
      <c r="L18" s="1813">
        <v>8.0488170000000014</v>
      </c>
      <c r="M18" s="1812">
        <v>7.462848000000001</v>
      </c>
      <c r="N18" s="1751"/>
      <c r="O18" s="1809">
        <v>21.357171999999998</v>
      </c>
      <c r="P18" s="1810">
        <v>13.566682440133103</v>
      </c>
      <c r="Q18" s="1811">
        <v>5.7021539517177144</v>
      </c>
      <c r="R18" s="1751"/>
      <c r="S18" s="1809">
        <v>4.3190260000000009</v>
      </c>
      <c r="T18" s="1810">
        <v>-12.666284899911574</v>
      </c>
      <c r="U18" s="1811">
        <v>-36.492409396137745</v>
      </c>
      <c r="V18" s="1751"/>
      <c r="W18" s="1813">
        <v>17.038145999999998</v>
      </c>
      <c r="X18" s="1812">
        <v>13.860415</v>
      </c>
      <c r="Y18" s="1748"/>
    </row>
    <row r="19" spans="1:25" s="3" customFormat="1" ht="12.75" customHeight="1">
      <c r="A19" s="1748"/>
      <c r="B19" s="1800" t="s">
        <v>175</v>
      </c>
      <c r="C19" s="1801" t="s">
        <v>54</v>
      </c>
      <c r="D19" s="1802">
        <v>21.981952000000003</v>
      </c>
      <c r="E19" s="1803">
        <v>26.670525222253062</v>
      </c>
      <c r="F19" s="1804">
        <v>20.636237189602234</v>
      </c>
      <c r="G19" s="1751"/>
      <c r="H19" s="1802">
        <v>12.476983000000001</v>
      </c>
      <c r="I19" s="1803">
        <v>-24.583302078407719</v>
      </c>
      <c r="J19" s="1804">
        <v>-12.944893575074612</v>
      </c>
      <c r="K19" s="1752"/>
      <c r="L19" s="1806">
        <v>9.5049690000000027</v>
      </c>
      <c r="M19" s="1805">
        <v>0.80958499999999844</v>
      </c>
      <c r="N19" s="1751"/>
      <c r="O19" s="1802">
        <v>93.731603000000007</v>
      </c>
      <c r="P19" s="1803">
        <v>4.6252137340585753</v>
      </c>
      <c r="Q19" s="1804">
        <v>2.9922371332706588</v>
      </c>
      <c r="R19" s="1751"/>
      <c r="S19" s="1802">
        <v>47.830179000000001</v>
      </c>
      <c r="T19" s="1803">
        <v>-22.540859219955522</v>
      </c>
      <c r="U19" s="1804">
        <v>-18.261579002928443</v>
      </c>
      <c r="V19" s="1751"/>
      <c r="W19" s="1806">
        <v>45.901424000000006</v>
      </c>
      <c r="X19" s="1805">
        <v>27.839053000000007</v>
      </c>
      <c r="Y19" s="1748"/>
    </row>
    <row r="20" spans="1:25" s="3" customFormat="1" ht="12.75" customHeight="1">
      <c r="A20" s="1748"/>
      <c r="B20" s="1814"/>
      <c r="C20" s="1808" t="s">
        <v>73</v>
      </c>
      <c r="D20" s="1809">
        <v>19.963317</v>
      </c>
      <c r="E20" s="1810">
        <v>38.464209862437592</v>
      </c>
      <c r="F20" s="1811">
        <v>37.193314963112826</v>
      </c>
      <c r="G20" s="1751"/>
      <c r="H20" s="1809">
        <v>11.322213000000001</v>
      </c>
      <c r="I20" s="1810">
        <v>-26.961239609977007</v>
      </c>
      <c r="J20" s="1811">
        <v>-15.89251649135317</v>
      </c>
      <c r="K20" s="1752"/>
      <c r="L20" s="1813">
        <v>8.6411039999999986</v>
      </c>
      <c r="M20" s="1812">
        <v>-1.0839770000000026</v>
      </c>
      <c r="N20" s="1751"/>
      <c r="O20" s="1809">
        <v>81.892429000000007</v>
      </c>
      <c r="P20" s="1810">
        <v>11.387648995434008</v>
      </c>
      <c r="Q20" s="1811">
        <v>13.618306064708129</v>
      </c>
      <c r="R20" s="1751"/>
      <c r="S20" s="1809">
        <v>42.969902999999995</v>
      </c>
      <c r="T20" s="1810">
        <v>-24.536447353726786</v>
      </c>
      <c r="U20" s="1811">
        <v>-21.431367636062436</v>
      </c>
      <c r="V20" s="1751"/>
      <c r="W20" s="1813">
        <v>38.922526000000012</v>
      </c>
      <c r="X20" s="1812">
        <v>16.578939000000005</v>
      </c>
      <c r="Y20" s="1748"/>
    </row>
    <row r="21" spans="1:25" s="3" customFormat="1" ht="12.75" customHeight="1">
      <c r="A21" s="1748"/>
      <c r="B21" s="1815"/>
      <c r="C21" s="1816" t="s">
        <v>53</v>
      </c>
      <c r="D21" s="1817">
        <v>2.0186349999999997</v>
      </c>
      <c r="E21" s="1818">
        <v>-31.24472278506839</v>
      </c>
      <c r="F21" s="1819">
        <v>-45.003077006235856</v>
      </c>
      <c r="G21" s="1820"/>
      <c r="H21" s="1817">
        <v>1.1547699999999999</v>
      </c>
      <c r="I21" s="1818">
        <v>10.778974471632541</v>
      </c>
      <c r="J21" s="1819">
        <v>32.628276513480927</v>
      </c>
      <c r="K21" s="1821"/>
      <c r="L21" s="1824">
        <v>0.86386499999999988</v>
      </c>
      <c r="M21" s="1822">
        <v>1.893562</v>
      </c>
      <c r="N21" s="1751"/>
      <c r="O21" s="1817">
        <v>11.839174000000002</v>
      </c>
      <c r="P21" s="1818">
        <v>-26.317218290885791</v>
      </c>
      <c r="Q21" s="1823">
        <v>-37.463506829345285</v>
      </c>
      <c r="R21" s="1820"/>
      <c r="S21" s="1817">
        <v>4.8602759999999998</v>
      </c>
      <c r="T21" s="1818">
        <v>1.0946724885016357</v>
      </c>
      <c r="U21" s="1823">
        <v>27.058113446831776</v>
      </c>
      <c r="V21" s="1820"/>
      <c r="W21" s="1824">
        <v>6.9788980000000018</v>
      </c>
      <c r="X21" s="1822">
        <v>11.260113999999998</v>
      </c>
      <c r="Y21" s="1748"/>
    </row>
    <row r="22" spans="1:25" s="20" customFormat="1" ht="14.25" customHeight="1">
      <c r="A22" s="1757"/>
      <c r="B22" s="1498" t="s">
        <v>703</v>
      </c>
      <c r="C22" s="1498"/>
      <c r="D22" s="1498"/>
      <c r="E22" s="1498"/>
      <c r="F22" s="1498"/>
      <c r="G22" s="1498"/>
      <c r="H22" s="1498"/>
      <c r="I22" s="1498"/>
      <c r="J22" s="1498"/>
      <c r="K22" s="1757"/>
      <c r="L22" s="1760"/>
      <c r="M22" s="1757"/>
      <c r="N22" s="1757"/>
      <c r="O22" s="1757"/>
      <c r="P22" s="1757"/>
      <c r="Q22" s="1757"/>
      <c r="R22" s="1757"/>
      <c r="S22" s="1757"/>
      <c r="T22" s="1757"/>
      <c r="U22" s="1757"/>
      <c r="V22" s="1757"/>
      <c r="W22" s="1757"/>
      <c r="X22" s="1755"/>
      <c r="Y22" s="1761"/>
    </row>
    <row r="23" spans="1:25" s="3" customFormat="1" ht="13.5" customHeight="1">
      <c r="A23" s="1753"/>
      <c r="B23" s="1748"/>
      <c r="C23" s="1748"/>
      <c r="D23" s="1748"/>
      <c r="E23" s="1748"/>
      <c r="F23" s="1748"/>
      <c r="G23" s="1751"/>
      <c r="H23" s="1751"/>
      <c r="I23" s="1751"/>
      <c r="J23" s="1751"/>
      <c r="K23" s="1751"/>
      <c r="L23" s="1750"/>
      <c r="M23" s="1748"/>
      <c r="N23" s="1748"/>
      <c r="O23" s="1748"/>
      <c r="P23" s="1748"/>
      <c r="Q23" s="1748"/>
      <c r="R23" s="1748"/>
      <c r="S23" s="1748"/>
      <c r="T23" s="1748"/>
      <c r="U23" s="1748"/>
      <c r="V23" s="1748"/>
      <c r="W23" s="1748"/>
      <c r="X23" s="1756"/>
      <c r="Y23" s="1756"/>
    </row>
    <row r="24" spans="1:25" s="556" customFormat="1">
      <c r="A24" s="1707"/>
      <c r="B24" s="1703"/>
      <c r="C24" s="1703"/>
      <c r="D24" s="1703"/>
      <c r="E24" s="1705"/>
      <c r="F24" s="1703"/>
      <c r="G24" s="1703"/>
      <c r="H24" s="1703"/>
      <c r="I24" s="1703"/>
      <c r="J24" s="1703"/>
      <c r="K24" s="1703"/>
      <c r="L24" s="1703"/>
      <c r="M24" s="1703"/>
      <c r="N24" s="1703"/>
      <c r="O24" s="1703"/>
      <c r="P24" s="1703"/>
      <c r="Q24" s="1703"/>
      <c r="R24" s="1703"/>
      <c r="S24" s="1703"/>
      <c r="T24" s="1703"/>
      <c r="U24" s="1703"/>
      <c r="V24" s="1703"/>
      <c r="W24" s="1703"/>
      <c r="X24" s="1703"/>
      <c r="Y24" s="1703"/>
    </row>
    <row r="25" spans="1:25" s="556" customFormat="1">
      <c r="A25" s="1707"/>
      <c r="B25" s="1703"/>
      <c r="C25" s="1703"/>
      <c r="D25" s="1703"/>
      <c r="E25" s="1705"/>
      <c r="F25" s="1703"/>
      <c r="G25" s="1703"/>
      <c r="H25" s="1703"/>
      <c r="I25" s="1703"/>
      <c r="J25" s="1703"/>
      <c r="K25" s="1703"/>
      <c r="L25" s="1703"/>
      <c r="M25" s="1703"/>
      <c r="N25" s="1703"/>
      <c r="O25" s="1703"/>
      <c r="P25" s="1703"/>
      <c r="Q25" s="1703"/>
      <c r="R25" s="1703"/>
      <c r="S25" s="1703"/>
      <c r="T25" s="1703"/>
      <c r="U25" s="1703"/>
      <c r="V25" s="1703"/>
      <c r="W25" s="1703"/>
      <c r="X25" s="1703"/>
      <c r="Y25" s="1703"/>
    </row>
  </sheetData>
  <mergeCells count="17">
    <mergeCell ref="D6:M6"/>
    <mergeCell ref="L9:M9"/>
    <mergeCell ref="O7:Q7"/>
    <mergeCell ref="O6:X6"/>
    <mergeCell ref="P9:Q9"/>
    <mergeCell ref="T9:U9"/>
    <mergeCell ref="W9:X9"/>
    <mergeCell ref="L7:M7"/>
    <mergeCell ref="B5:J5"/>
    <mergeCell ref="H7:J7"/>
    <mergeCell ref="B6:C6"/>
    <mergeCell ref="D7:G7"/>
    <mergeCell ref="E9:F9"/>
    <mergeCell ref="S7:U7"/>
    <mergeCell ref="W7:X7"/>
    <mergeCell ref="B22:J22"/>
    <mergeCell ref="I9:J9"/>
  </mergeCells>
  <hyperlinks>
    <hyperlink ref="A1" location="Sommaire!A1" display="Sommaire général" xr:uid="{12EB3CEA-B111-4154-9040-2B30172B7665}"/>
  </hyperlink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rgb="FFC06020"/>
  </sheetPr>
  <dimension ref="A1:K12"/>
  <sheetViews>
    <sheetView showGridLines="0" workbookViewId="0">
      <selection activeCell="D22" sqref="D22"/>
    </sheetView>
  </sheetViews>
  <sheetFormatPr baseColWidth="10" defaultRowHeight="15"/>
  <cols>
    <col min="1" max="1" width="4.42578125" customWidth="1"/>
    <col min="2" max="2" width="31" customWidth="1"/>
    <col min="3" max="3" width="8.85546875" customWidth="1"/>
    <col min="4" max="4" width="8.28515625" customWidth="1"/>
    <col min="5" max="5" width="8" customWidth="1"/>
    <col min="6" max="6" width="9.5703125" customWidth="1"/>
    <col min="7" max="7" width="13.85546875" customWidth="1"/>
    <col min="8" max="8" width="8" customWidth="1"/>
    <col min="9" max="9" width="8.28515625" customWidth="1"/>
    <col min="10" max="10" width="9.5703125" customWidth="1"/>
    <col min="11" max="11" width="16.140625" customWidth="1"/>
    <col min="12" max="12" width="15.5703125" customWidth="1"/>
    <col min="18" max="18" width="10.85546875" bestFit="1" customWidth="1"/>
    <col min="24" max="24" width="19.140625" bestFit="1" customWidth="1"/>
  </cols>
  <sheetData>
    <row r="1" spans="1:11" s="693" customFormat="1">
      <c r="A1" s="728" t="s">
        <v>739</v>
      </c>
    </row>
    <row r="2" spans="1:11" s="694" customFormat="1"/>
    <row r="3" spans="1:11" s="33" customFormat="1">
      <c r="A3" s="1831"/>
      <c r="B3" s="1836" t="s">
        <v>704</v>
      </c>
      <c r="C3" s="793"/>
      <c r="D3" s="792"/>
      <c r="E3" s="794"/>
      <c r="F3" s="1831"/>
      <c r="G3" s="1831"/>
      <c r="H3" s="1831"/>
      <c r="I3" s="597"/>
      <c r="J3" s="597"/>
      <c r="K3" s="597"/>
    </row>
    <row r="4" spans="1:11">
      <c r="A4" s="1831"/>
      <c r="B4" s="1845"/>
      <c r="C4" s="1846" t="s">
        <v>5</v>
      </c>
      <c r="D4" s="1846" t="s">
        <v>658</v>
      </c>
      <c r="E4" s="1846" t="s">
        <v>835</v>
      </c>
      <c r="F4" s="1847" t="s">
        <v>1118</v>
      </c>
      <c r="G4" s="1848" t="s">
        <v>1122</v>
      </c>
      <c r="H4" s="1831"/>
    </row>
    <row r="5" spans="1:11">
      <c r="A5" s="1831"/>
      <c r="B5" s="1849"/>
      <c r="C5" s="795"/>
      <c r="D5" s="795"/>
      <c r="E5" s="796"/>
      <c r="F5" s="797" t="s">
        <v>1</v>
      </c>
      <c r="G5" s="798"/>
      <c r="H5" s="1831"/>
    </row>
    <row r="6" spans="1:11">
      <c r="A6" s="1831"/>
      <c r="B6" s="1850" t="s">
        <v>167</v>
      </c>
      <c r="C6" s="1851">
        <v>15.325312327334577</v>
      </c>
      <c r="D6" s="1852">
        <v>15.354334795604784</v>
      </c>
      <c r="E6" s="1865">
        <v>15.473616173584073</v>
      </c>
      <c r="F6" s="1843">
        <v>0.77685799852060811</v>
      </c>
      <c r="G6" s="1842">
        <v>-0.30359307172739269</v>
      </c>
      <c r="H6" s="1834"/>
    </row>
    <row r="7" spans="1:11">
      <c r="A7" s="1832"/>
      <c r="B7" s="1835" t="s">
        <v>705</v>
      </c>
      <c r="C7" s="1856">
        <v>7.970261761669132</v>
      </c>
      <c r="D7" s="1854">
        <v>4.3521950099155706</v>
      </c>
      <c r="E7" s="1866">
        <v>3.937823400083504</v>
      </c>
      <c r="F7" s="1853">
        <v>-9.5209798478240852</v>
      </c>
      <c r="G7" s="1855">
        <v>-33.441967003886965</v>
      </c>
      <c r="H7" s="1833"/>
    </row>
    <row r="8" spans="1:11">
      <c r="A8" s="1832"/>
      <c r="B8" s="1849" t="s">
        <v>706</v>
      </c>
      <c r="C8" s="1860">
        <v>7.3550505656654437</v>
      </c>
      <c r="D8" s="1858">
        <v>11.002139785689211</v>
      </c>
      <c r="E8" s="1867">
        <v>11.535792773500567</v>
      </c>
      <c r="F8" s="1857">
        <v>4.8504472603183357</v>
      </c>
      <c r="G8" s="1859">
        <v>20.10995576191641</v>
      </c>
      <c r="H8" s="1833"/>
    </row>
    <row r="9" spans="1:11">
      <c r="A9" s="1832"/>
      <c r="B9" s="1835"/>
      <c r="C9" s="795"/>
      <c r="D9" s="795"/>
      <c r="E9" s="799"/>
      <c r="F9" s="797" t="s">
        <v>1</v>
      </c>
      <c r="G9" s="798"/>
      <c r="H9" s="1832"/>
    </row>
    <row r="10" spans="1:11">
      <c r="A10" s="1832"/>
      <c r="B10" s="1861" t="s">
        <v>167</v>
      </c>
      <c r="C10" s="1862">
        <v>940.26335173265659</v>
      </c>
      <c r="D10" s="1841">
        <v>940.24600444721636</v>
      </c>
      <c r="E10" s="1868">
        <v>947.24300252525427</v>
      </c>
      <c r="F10" s="1844">
        <v>0.74416674412263184</v>
      </c>
      <c r="G10" s="1841">
        <v>-0.45618597309684539</v>
      </c>
      <c r="H10" s="1832"/>
    </row>
    <row r="11" spans="1:11">
      <c r="A11" s="1837"/>
      <c r="B11" s="1838" t="s">
        <v>1123</v>
      </c>
      <c r="C11" s="1863"/>
      <c r="D11" s="1863"/>
      <c r="E11" s="1864"/>
      <c r="F11" s="1863"/>
      <c r="G11" s="1863"/>
      <c r="H11" s="1839"/>
    </row>
    <row r="12" spans="1:11">
      <c r="A12" s="1837"/>
      <c r="B12" s="1838"/>
      <c r="C12" s="1839"/>
      <c r="D12" s="1839"/>
      <c r="E12" s="1840"/>
      <c r="F12" s="1839"/>
      <c r="G12" s="1839"/>
      <c r="H12" s="1839"/>
    </row>
  </sheetData>
  <mergeCells count="5">
    <mergeCell ref="C3:E3"/>
    <mergeCell ref="C5:E5"/>
    <mergeCell ref="F5:G5"/>
    <mergeCell ref="C9:E9"/>
    <mergeCell ref="F9:G9"/>
  </mergeCells>
  <hyperlinks>
    <hyperlink ref="A1" location="Sommaire!A1" display="Sommaire général" xr:uid="{68EFAF25-B15E-46B7-987A-316F0EE60CD1}"/>
  </hyperlink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rgb="FFC06020"/>
  </sheetPr>
  <dimension ref="A1:R19"/>
  <sheetViews>
    <sheetView showGridLines="0" workbookViewId="0">
      <selection activeCell="A20" sqref="A20"/>
    </sheetView>
  </sheetViews>
  <sheetFormatPr baseColWidth="10" defaultRowHeight="15"/>
  <cols>
    <col min="1" max="1" width="11.42578125" style="25" customWidth="1"/>
    <col min="2" max="2" width="23.85546875" customWidth="1"/>
    <col min="3" max="3" width="11.5703125" customWidth="1"/>
    <col min="4" max="4" width="9.140625" customWidth="1"/>
    <col min="5" max="5" width="17" customWidth="1"/>
    <col min="6" max="6" width="9.140625" style="21" bestFit="1" customWidth="1"/>
    <col min="7" max="7" width="12.140625" style="22" customWidth="1"/>
    <col min="8" max="8" width="11.28515625" style="1" customWidth="1"/>
    <col min="9" max="9" width="22.5703125" style="1" customWidth="1"/>
    <col min="10" max="10" width="6.28515625" style="1" customWidth="1"/>
    <col min="11" max="11" width="12.42578125" style="1" customWidth="1"/>
    <col min="12" max="12" width="7.5703125" style="1" customWidth="1"/>
    <col min="13" max="13" width="2.140625" style="1" customWidth="1"/>
    <col min="14" max="14" width="10.42578125" style="1" customWidth="1"/>
    <col min="15" max="15" width="10.140625" style="1" customWidth="1"/>
    <col min="16" max="18" width="8.85546875" style="1" customWidth="1"/>
  </cols>
  <sheetData>
    <row r="1" spans="1:18" s="693" customFormat="1">
      <c r="A1" s="728" t="s">
        <v>739</v>
      </c>
    </row>
    <row r="2" spans="1:18" s="694" customFormat="1">
      <c r="A2" s="25"/>
      <c r="F2" s="21"/>
      <c r="G2" s="22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694" customFormat="1">
      <c r="A3" s="25"/>
      <c r="F3" s="21"/>
      <c r="G3" s="2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556" customFormat="1">
      <c r="A4" s="598" t="s">
        <v>696</v>
      </c>
      <c r="C4" s="599"/>
      <c r="D4" s="599"/>
      <c r="E4" s="599"/>
      <c r="F4" s="599"/>
      <c r="G4" s="599"/>
      <c r="H4" s="599"/>
      <c r="I4" s="599"/>
    </row>
    <row r="5" spans="1:18" s="29" customFormat="1" ht="18.75" customHeight="1">
      <c r="A5" s="1886"/>
      <c r="B5" s="1886"/>
      <c r="C5" s="802" t="s">
        <v>707</v>
      </c>
      <c r="D5" s="802"/>
      <c r="E5" s="802"/>
      <c r="F5" s="1887"/>
      <c r="G5" s="802" t="s">
        <v>708</v>
      </c>
      <c r="H5" s="802"/>
      <c r="I5" s="802"/>
      <c r="J5" s="1888"/>
      <c r="K5" s="802" t="s">
        <v>11</v>
      </c>
      <c r="L5" s="802"/>
      <c r="M5" s="1888"/>
      <c r="N5" s="1886"/>
      <c r="O5" s="1886"/>
      <c r="P5" s="1886"/>
    </row>
    <row r="6" spans="1:18" s="556" customFormat="1" ht="15" customHeight="1">
      <c r="A6" s="1876"/>
      <c r="B6" s="1892"/>
      <c r="C6" s="1893" t="s">
        <v>835</v>
      </c>
      <c r="D6" s="1894" t="s">
        <v>1118</v>
      </c>
      <c r="E6" s="1895" t="s">
        <v>1122</v>
      </c>
      <c r="F6" s="1876"/>
      <c r="G6" s="1880" t="s">
        <v>835</v>
      </c>
      <c r="H6" s="1879" t="s">
        <v>1118</v>
      </c>
      <c r="I6" s="1896" t="s">
        <v>1122</v>
      </c>
      <c r="J6" s="1883"/>
      <c r="K6" s="1922" t="s">
        <v>835</v>
      </c>
      <c r="L6" s="1923" t="s">
        <v>658</v>
      </c>
      <c r="M6" s="1876"/>
      <c r="N6" s="1876"/>
      <c r="O6" s="1876"/>
      <c r="P6" s="1876"/>
    </row>
    <row r="7" spans="1:18" s="556" customFormat="1" ht="15" customHeight="1">
      <c r="A7" s="1876"/>
      <c r="B7" s="1897"/>
      <c r="C7" s="1913" t="s">
        <v>165</v>
      </c>
      <c r="D7" s="1915" t="s">
        <v>1</v>
      </c>
      <c r="E7" s="1916"/>
      <c r="F7" s="1876"/>
      <c r="G7" s="1913" t="s">
        <v>165</v>
      </c>
      <c r="H7" s="1915" t="s">
        <v>1</v>
      </c>
      <c r="I7" s="1916"/>
      <c r="J7" s="1878"/>
      <c r="K7" s="801" t="s">
        <v>165</v>
      </c>
      <c r="L7" s="801"/>
      <c r="M7" s="1877"/>
      <c r="N7" s="1876"/>
      <c r="O7" s="1876"/>
      <c r="P7" s="1876"/>
    </row>
    <row r="8" spans="1:18" s="556" customFormat="1" ht="15" customHeight="1">
      <c r="A8" s="1876"/>
      <c r="B8" s="1898" t="s">
        <v>589</v>
      </c>
      <c r="C8" s="1907">
        <v>79.441123000000019</v>
      </c>
      <c r="D8" s="1899">
        <v>-3.6332621542891852</v>
      </c>
      <c r="E8" s="1900">
        <v>1.799111632317052</v>
      </c>
      <c r="F8" s="1876"/>
      <c r="G8" s="1907">
        <v>127.275468</v>
      </c>
      <c r="H8" s="1899">
        <v>11.527767328249316</v>
      </c>
      <c r="I8" s="1900">
        <v>21.276367081356007</v>
      </c>
      <c r="J8" s="1881"/>
      <c r="K8" s="1910">
        <v>-47.834344999999985</v>
      </c>
      <c r="L8" s="1919">
        <v>-31.683734000000015</v>
      </c>
      <c r="M8" s="1876"/>
      <c r="N8" s="1876"/>
      <c r="O8" s="1876"/>
      <c r="P8" s="1876"/>
    </row>
    <row r="9" spans="1:18" s="556" customFormat="1" ht="15" customHeight="1">
      <c r="A9" s="1876"/>
      <c r="B9" s="1901" t="s">
        <v>709</v>
      </c>
      <c r="C9" s="1908">
        <v>9.8164189999999998</v>
      </c>
      <c r="D9" s="1902">
        <v>-8.9796090944924032</v>
      </c>
      <c r="E9" s="1884">
        <v>-38.397199958471347</v>
      </c>
      <c r="F9" s="1876"/>
      <c r="G9" s="1907">
        <v>63.858181000000002</v>
      </c>
      <c r="H9" s="1902">
        <v>22.243678753604247</v>
      </c>
      <c r="I9" s="1884">
        <v>46.369790783751782</v>
      </c>
      <c r="J9" s="1881"/>
      <c r="K9" s="1911">
        <v>-54.041762000000006</v>
      </c>
      <c r="L9" s="1920">
        <v>-41.453574999999994</v>
      </c>
      <c r="M9" s="1876"/>
      <c r="N9" s="1876"/>
      <c r="O9" s="1876"/>
      <c r="P9" s="1876"/>
    </row>
    <row r="10" spans="1:18" s="556" customFormat="1" ht="15" customHeight="1">
      <c r="A10" s="1876"/>
      <c r="B10" s="1901" t="s">
        <v>710</v>
      </c>
      <c r="C10" s="1908">
        <v>69.624703999999994</v>
      </c>
      <c r="D10" s="1902">
        <v>-2.8285382484758648</v>
      </c>
      <c r="E10" s="1884">
        <v>12.113236031716724</v>
      </c>
      <c r="F10" s="1876"/>
      <c r="G10" s="1907">
        <v>63.417287000000002</v>
      </c>
      <c r="H10" s="1902">
        <v>2.4817364788050744</v>
      </c>
      <c r="I10" s="1884">
        <v>3.4224969614387257</v>
      </c>
      <c r="J10" s="1881"/>
      <c r="K10" s="1911">
        <v>6.2074169999999924</v>
      </c>
      <c r="L10" s="1920">
        <v>9.7698409999999924</v>
      </c>
      <c r="M10" s="1876"/>
      <c r="N10" s="1876"/>
      <c r="O10" s="1876"/>
      <c r="P10" s="1876"/>
    </row>
    <row r="11" spans="1:18" s="556" customFormat="1" ht="15" customHeight="1">
      <c r="A11" s="1876"/>
      <c r="B11" s="1898" t="s">
        <v>590</v>
      </c>
      <c r="C11" s="1907">
        <v>26.216515999999999</v>
      </c>
      <c r="D11" s="1899">
        <v>36.652651392895528</v>
      </c>
      <c r="E11" s="1900">
        <v>79.081613568446812</v>
      </c>
      <c r="F11" s="1876"/>
      <c r="G11" s="1907">
        <v>5.009366</v>
      </c>
      <c r="H11" s="1899">
        <v>51.614275942639587</v>
      </c>
      <c r="I11" s="1900">
        <v>196.54393206165207</v>
      </c>
      <c r="J11" s="1881"/>
      <c r="K11" s="1912">
        <v>21.207149999999999</v>
      </c>
      <c r="L11" s="1921">
        <v>15.880764000000001</v>
      </c>
      <c r="M11" s="1876"/>
      <c r="N11" s="1876"/>
      <c r="O11" s="1876"/>
      <c r="P11" s="1876"/>
    </row>
    <row r="12" spans="1:18" s="556" customFormat="1" ht="15" customHeight="1">
      <c r="A12" s="1876"/>
      <c r="B12" s="1903"/>
      <c r="C12" s="1914" t="s">
        <v>7</v>
      </c>
      <c r="D12" s="1917" t="s">
        <v>1</v>
      </c>
      <c r="E12" s="1918"/>
      <c r="F12" s="1876"/>
      <c r="G12" s="1914" t="s">
        <v>7</v>
      </c>
      <c r="H12" s="1917" t="s">
        <v>1</v>
      </c>
      <c r="I12" s="1918"/>
      <c r="J12" s="1884"/>
      <c r="K12" s="800" t="s">
        <v>7</v>
      </c>
      <c r="L12" s="800"/>
      <c r="M12" s="1877"/>
      <c r="N12" s="1876"/>
      <c r="O12" s="1876"/>
      <c r="P12" s="1876"/>
    </row>
    <row r="13" spans="1:18" s="556" customFormat="1" ht="15" customHeight="1">
      <c r="A13" s="1876"/>
      <c r="B13" s="1898" t="s">
        <v>589</v>
      </c>
      <c r="C13" s="1907">
        <v>153.10443399999997</v>
      </c>
      <c r="D13" s="1899">
        <v>10.888896809180014</v>
      </c>
      <c r="E13" s="1900">
        <v>29.815516787507423</v>
      </c>
      <c r="F13" s="1876"/>
      <c r="G13" s="1907">
        <v>277.24645400000003</v>
      </c>
      <c r="H13" s="1899">
        <v>54.959085890557532</v>
      </c>
      <c r="I13" s="1900">
        <v>86.92529781642979</v>
      </c>
      <c r="J13" s="1881"/>
      <c r="K13" s="1910">
        <v>-124.14202000000006</v>
      </c>
      <c r="L13" s="1919">
        <v>-40.845786000000032</v>
      </c>
      <c r="M13" s="1876"/>
      <c r="N13" s="1876"/>
      <c r="O13" s="1876"/>
      <c r="P13" s="1876"/>
    </row>
    <row r="14" spans="1:18" s="556" customFormat="1" ht="15" customHeight="1">
      <c r="A14" s="1876"/>
      <c r="B14" s="1901" t="s">
        <v>709</v>
      </c>
      <c r="C14" s="1908">
        <v>21.645676000000002</v>
      </c>
      <c r="D14" s="1902">
        <v>4.3522370261124488</v>
      </c>
      <c r="E14" s="1884">
        <v>-4.4829421791107489</v>
      </c>
      <c r="F14" s="1876"/>
      <c r="G14" s="1907">
        <v>153.82669899999999</v>
      </c>
      <c r="H14" s="1902">
        <v>68.89242149729246</v>
      </c>
      <c r="I14" s="1884">
        <v>127.34321709978799</v>
      </c>
      <c r="J14" s="1881"/>
      <c r="K14" s="1911">
        <v>-132.18102299999998</v>
      </c>
      <c r="L14" s="1920">
        <v>-70.336797000000004</v>
      </c>
      <c r="M14" s="1876"/>
      <c r="N14" s="1876"/>
      <c r="O14" s="1876"/>
      <c r="P14" s="1876"/>
    </row>
    <row r="15" spans="1:18" s="556" customFormat="1" ht="15" customHeight="1">
      <c r="A15" s="1876"/>
      <c r="B15" s="1901" t="s">
        <v>710</v>
      </c>
      <c r="C15" s="1908">
        <v>131.45875799999999</v>
      </c>
      <c r="D15" s="1902">
        <v>12.044547205475942</v>
      </c>
      <c r="E15" s="1884">
        <v>37.973263891606067</v>
      </c>
      <c r="F15" s="1876"/>
      <c r="G15" s="1907">
        <v>123.41975500000001</v>
      </c>
      <c r="H15" s="1902">
        <v>40.511241752746784</v>
      </c>
      <c r="I15" s="1884">
        <v>53.018745723754847</v>
      </c>
      <c r="J15" s="1881"/>
      <c r="K15" s="1911">
        <v>8.0390029999999797</v>
      </c>
      <c r="L15" s="1920">
        <v>29.491011000000015</v>
      </c>
      <c r="M15" s="1876"/>
      <c r="N15" s="1876"/>
      <c r="O15" s="1876"/>
      <c r="P15" s="1876"/>
    </row>
    <row r="16" spans="1:18" s="556" customFormat="1" ht="15" customHeight="1">
      <c r="A16" s="1876"/>
      <c r="B16" s="1904" t="s">
        <v>590</v>
      </c>
      <c r="C16" s="1909">
        <v>9.8512129999999996</v>
      </c>
      <c r="D16" s="1905">
        <v>-4.9001110745775289</v>
      </c>
      <c r="E16" s="1906">
        <v>15.439323551205696</v>
      </c>
      <c r="F16" s="1876"/>
      <c r="G16" s="1909">
        <v>2.7634300000000001</v>
      </c>
      <c r="H16" s="1905">
        <v>102.33731696923458</v>
      </c>
      <c r="I16" s="1906">
        <v>154.84893858054173</v>
      </c>
      <c r="J16" s="1881"/>
      <c r="K16" s="1912">
        <v>7.0877829999999999</v>
      </c>
      <c r="L16" s="1921">
        <v>8.9930520000000023</v>
      </c>
      <c r="M16" s="1876"/>
      <c r="N16" s="1876"/>
      <c r="O16" s="1876"/>
      <c r="P16" s="1876"/>
    </row>
    <row r="17" spans="1:16" s="33" customFormat="1">
      <c r="A17" s="1882"/>
      <c r="B17" s="1885" t="s">
        <v>711</v>
      </c>
      <c r="C17" s="1882"/>
      <c r="D17" s="1890"/>
      <c r="E17" s="1890"/>
      <c r="F17" s="1889"/>
      <c r="G17" s="1890"/>
      <c r="H17" s="1890"/>
      <c r="I17" s="1890"/>
      <c r="J17" s="1891"/>
      <c r="K17" s="1890"/>
      <c r="L17" s="1890"/>
      <c r="M17" s="1891"/>
      <c r="N17" s="1882"/>
      <c r="O17" s="1882"/>
      <c r="P17" s="1882"/>
    </row>
    <row r="18" spans="1:16" s="556" customFormat="1">
      <c r="A18" s="1869"/>
      <c r="B18" s="1869"/>
      <c r="C18" s="1869"/>
      <c r="D18" s="1869"/>
      <c r="E18" s="1873"/>
      <c r="F18" s="1869"/>
      <c r="G18" s="1869"/>
      <c r="H18" s="1869"/>
      <c r="I18" s="1869"/>
      <c r="J18" s="1869"/>
      <c r="K18" s="1869"/>
      <c r="L18" s="1869"/>
      <c r="M18" s="1869"/>
      <c r="N18" s="1869"/>
      <c r="O18" s="1869"/>
      <c r="P18" s="1869"/>
    </row>
    <row r="19" spans="1:16">
      <c r="A19" s="1872"/>
      <c r="B19" s="1869"/>
      <c r="C19" s="1869"/>
      <c r="D19" s="1869"/>
      <c r="E19" s="1869"/>
      <c r="F19" s="1871"/>
      <c r="G19" s="1523"/>
      <c r="H19" s="1870"/>
      <c r="I19" s="1870"/>
      <c r="J19" s="1870"/>
      <c r="K19" s="1870"/>
      <c r="L19" s="1870"/>
      <c r="M19" s="1870"/>
      <c r="N19" s="1870"/>
      <c r="O19" s="1870"/>
      <c r="P19" s="1870"/>
    </row>
  </sheetData>
  <mergeCells count="5">
    <mergeCell ref="K5:L5"/>
    <mergeCell ref="K7:L7"/>
    <mergeCell ref="K12:L12"/>
    <mergeCell ref="C5:E5"/>
    <mergeCell ref="G5:I5"/>
  </mergeCells>
  <hyperlinks>
    <hyperlink ref="A1" location="Sommaire!A1" display="Sommaire général" xr:uid="{98CA0EC2-0727-46DF-BC0D-0007101C2B4A}"/>
  </hyperlink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rgb="FFA0FFFF"/>
  </sheetPr>
  <dimension ref="A1:G39"/>
  <sheetViews>
    <sheetView zoomScaleNormal="100" workbookViewId="0">
      <selection activeCell="K21" sqref="K21"/>
    </sheetView>
  </sheetViews>
  <sheetFormatPr baseColWidth="10" defaultRowHeight="15"/>
  <cols>
    <col min="1" max="1" width="6.28515625" customWidth="1"/>
    <col min="2" max="2" width="13.42578125" customWidth="1"/>
    <col min="3" max="3" width="14.7109375" customWidth="1"/>
    <col min="4" max="4" width="17.42578125" customWidth="1"/>
    <col min="5" max="5" width="12.85546875" bestFit="1" customWidth="1"/>
    <col min="7" max="7" width="13.5703125" customWidth="1"/>
    <col min="11" max="11" width="26.5703125" customWidth="1"/>
    <col min="257" max="257" width="6.28515625" customWidth="1"/>
    <col min="258" max="258" width="13.42578125" customWidth="1"/>
    <col min="259" max="259" width="14.7109375" customWidth="1"/>
    <col min="260" max="260" width="17.42578125" customWidth="1"/>
    <col min="261" max="261" width="12.85546875" bestFit="1" customWidth="1"/>
    <col min="263" max="263" width="13.5703125" customWidth="1"/>
    <col min="267" max="267" width="26.5703125" customWidth="1"/>
    <col min="513" max="513" width="6.28515625" customWidth="1"/>
    <col min="514" max="514" width="13.42578125" customWidth="1"/>
    <col min="515" max="515" width="14.7109375" customWidth="1"/>
    <col min="516" max="516" width="17.42578125" customWidth="1"/>
    <col min="517" max="517" width="12.85546875" bestFit="1" customWidth="1"/>
    <col min="519" max="519" width="13.5703125" customWidth="1"/>
    <col min="523" max="523" width="26.5703125" customWidth="1"/>
    <col min="769" max="769" width="6.28515625" customWidth="1"/>
    <col min="770" max="770" width="13.42578125" customWidth="1"/>
    <col min="771" max="771" width="14.7109375" customWidth="1"/>
    <col min="772" max="772" width="17.42578125" customWidth="1"/>
    <col min="773" max="773" width="12.85546875" bestFit="1" customWidth="1"/>
    <col min="775" max="775" width="13.5703125" customWidth="1"/>
    <col min="779" max="779" width="26.5703125" customWidth="1"/>
    <col min="1025" max="1025" width="6.28515625" customWidth="1"/>
    <col min="1026" max="1026" width="13.42578125" customWidth="1"/>
    <col min="1027" max="1027" width="14.7109375" customWidth="1"/>
    <col min="1028" max="1028" width="17.42578125" customWidth="1"/>
    <col min="1029" max="1029" width="12.85546875" bestFit="1" customWidth="1"/>
    <col min="1031" max="1031" width="13.5703125" customWidth="1"/>
    <col min="1035" max="1035" width="26.5703125" customWidth="1"/>
    <col min="1281" max="1281" width="6.28515625" customWidth="1"/>
    <col min="1282" max="1282" width="13.42578125" customWidth="1"/>
    <col min="1283" max="1283" width="14.7109375" customWidth="1"/>
    <col min="1284" max="1284" width="17.42578125" customWidth="1"/>
    <col min="1285" max="1285" width="12.85546875" bestFit="1" customWidth="1"/>
    <col min="1287" max="1287" width="13.5703125" customWidth="1"/>
    <col min="1291" max="1291" width="26.5703125" customWidth="1"/>
    <col min="1537" max="1537" width="6.28515625" customWidth="1"/>
    <col min="1538" max="1538" width="13.42578125" customWidth="1"/>
    <col min="1539" max="1539" width="14.7109375" customWidth="1"/>
    <col min="1540" max="1540" width="17.42578125" customWidth="1"/>
    <col min="1541" max="1541" width="12.85546875" bestFit="1" customWidth="1"/>
    <col min="1543" max="1543" width="13.5703125" customWidth="1"/>
    <col min="1547" max="1547" width="26.5703125" customWidth="1"/>
    <col min="1793" max="1793" width="6.28515625" customWidth="1"/>
    <col min="1794" max="1794" width="13.42578125" customWidth="1"/>
    <col min="1795" max="1795" width="14.7109375" customWidth="1"/>
    <col min="1796" max="1796" width="17.42578125" customWidth="1"/>
    <col min="1797" max="1797" width="12.85546875" bestFit="1" customWidth="1"/>
    <col min="1799" max="1799" width="13.5703125" customWidth="1"/>
    <col min="1803" max="1803" width="26.5703125" customWidth="1"/>
    <col min="2049" max="2049" width="6.28515625" customWidth="1"/>
    <col min="2050" max="2050" width="13.42578125" customWidth="1"/>
    <col min="2051" max="2051" width="14.7109375" customWidth="1"/>
    <col min="2052" max="2052" width="17.42578125" customWidth="1"/>
    <col min="2053" max="2053" width="12.85546875" bestFit="1" customWidth="1"/>
    <col min="2055" max="2055" width="13.5703125" customWidth="1"/>
    <col min="2059" max="2059" width="26.5703125" customWidth="1"/>
    <col min="2305" max="2305" width="6.28515625" customWidth="1"/>
    <col min="2306" max="2306" width="13.42578125" customWidth="1"/>
    <col min="2307" max="2307" width="14.7109375" customWidth="1"/>
    <col min="2308" max="2308" width="17.42578125" customWidth="1"/>
    <col min="2309" max="2309" width="12.85546875" bestFit="1" customWidth="1"/>
    <col min="2311" max="2311" width="13.5703125" customWidth="1"/>
    <col min="2315" max="2315" width="26.5703125" customWidth="1"/>
    <col min="2561" max="2561" width="6.28515625" customWidth="1"/>
    <col min="2562" max="2562" width="13.42578125" customWidth="1"/>
    <col min="2563" max="2563" width="14.7109375" customWidth="1"/>
    <col min="2564" max="2564" width="17.42578125" customWidth="1"/>
    <col min="2565" max="2565" width="12.85546875" bestFit="1" customWidth="1"/>
    <col min="2567" max="2567" width="13.5703125" customWidth="1"/>
    <col min="2571" max="2571" width="26.5703125" customWidth="1"/>
    <col min="2817" max="2817" width="6.28515625" customWidth="1"/>
    <col min="2818" max="2818" width="13.42578125" customWidth="1"/>
    <col min="2819" max="2819" width="14.7109375" customWidth="1"/>
    <col min="2820" max="2820" width="17.42578125" customWidth="1"/>
    <col min="2821" max="2821" width="12.85546875" bestFit="1" customWidth="1"/>
    <col min="2823" max="2823" width="13.5703125" customWidth="1"/>
    <col min="2827" max="2827" width="26.5703125" customWidth="1"/>
    <col min="3073" max="3073" width="6.28515625" customWidth="1"/>
    <col min="3074" max="3074" width="13.42578125" customWidth="1"/>
    <col min="3075" max="3075" width="14.7109375" customWidth="1"/>
    <col min="3076" max="3076" width="17.42578125" customWidth="1"/>
    <col min="3077" max="3077" width="12.85546875" bestFit="1" customWidth="1"/>
    <col min="3079" max="3079" width="13.5703125" customWidth="1"/>
    <col min="3083" max="3083" width="26.5703125" customWidth="1"/>
    <col min="3329" max="3329" width="6.28515625" customWidth="1"/>
    <col min="3330" max="3330" width="13.42578125" customWidth="1"/>
    <col min="3331" max="3331" width="14.7109375" customWidth="1"/>
    <col min="3332" max="3332" width="17.42578125" customWidth="1"/>
    <col min="3333" max="3333" width="12.85546875" bestFit="1" customWidth="1"/>
    <col min="3335" max="3335" width="13.5703125" customWidth="1"/>
    <col min="3339" max="3339" width="26.5703125" customWidth="1"/>
    <col min="3585" max="3585" width="6.28515625" customWidth="1"/>
    <col min="3586" max="3586" width="13.42578125" customWidth="1"/>
    <col min="3587" max="3587" width="14.7109375" customWidth="1"/>
    <col min="3588" max="3588" width="17.42578125" customWidth="1"/>
    <col min="3589" max="3589" width="12.85546875" bestFit="1" customWidth="1"/>
    <col min="3591" max="3591" width="13.5703125" customWidth="1"/>
    <col min="3595" max="3595" width="26.5703125" customWidth="1"/>
    <col min="3841" max="3841" width="6.28515625" customWidth="1"/>
    <col min="3842" max="3842" width="13.42578125" customWidth="1"/>
    <col min="3843" max="3843" width="14.7109375" customWidth="1"/>
    <col min="3844" max="3844" width="17.42578125" customWidth="1"/>
    <col min="3845" max="3845" width="12.85546875" bestFit="1" customWidth="1"/>
    <col min="3847" max="3847" width="13.5703125" customWidth="1"/>
    <col min="3851" max="3851" width="26.5703125" customWidth="1"/>
    <col min="4097" max="4097" width="6.28515625" customWidth="1"/>
    <col min="4098" max="4098" width="13.42578125" customWidth="1"/>
    <col min="4099" max="4099" width="14.7109375" customWidth="1"/>
    <col min="4100" max="4100" width="17.42578125" customWidth="1"/>
    <col min="4101" max="4101" width="12.85546875" bestFit="1" customWidth="1"/>
    <col min="4103" max="4103" width="13.5703125" customWidth="1"/>
    <col min="4107" max="4107" width="26.5703125" customWidth="1"/>
    <col min="4353" max="4353" width="6.28515625" customWidth="1"/>
    <col min="4354" max="4354" width="13.42578125" customWidth="1"/>
    <col min="4355" max="4355" width="14.7109375" customWidth="1"/>
    <col min="4356" max="4356" width="17.42578125" customWidth="1"/>
    <col min="4357" max="4357" width="12.85546875" bestFit="1" customWidth="1"/>
    <col min="4359" max="4359" width="13.5703125" customWidth="1"/>
    <col min="4363" max="4363" width="26.5703125" customWidth="1"/>
    <col min="4609" max="4609" width="6.28515625" customWidth="1"/>
    <col min="4610" max="4610" width="13.42578125" customWidth="1"/>
    <col min="4611" max="4611" width="14.7109375" customWidth="1"/>
    <col min="4612" max="4612" width="17.42578125" customWidth="1"/>
    <col min="4613" max="4613" width="12.85546875" bestFit="1" customWidth="1"/>
    <col min="4615" max="4615" width="13.5703125" customWidth="1"/>
    <col min="4619" max="4619" width="26.5703125" customWidth="1"/>
    <col min="4865" max="4865" width="6.28515625" customWidth="1"/>
    <col min="4866" max="4866" width="13.42578125" customWidth="1"/>
    <col min="4867" max="4867" width="14.7109375" customWidth="1"/>
    <col min="4868" max="4868" width="17.42578125" customWidth="1"/>
    <col min="4869" max="4869" width="12.85546875" bestFit="1" customWidth="1"/>
    <col min="4871" max="4871" width="13.5703125" customWidth="1"/>
    <col min="4875" max="4875" width="26.5703125" customWidth="1"/>
    <col min="5121" max="5121" width="6.28515625" customWidth="1"/>
    <col min="5122" max="5122" width="13.42578125" customWidth="1"/>
    <col min="5123" max="5123" width="14.7109375" customWidth="1"/>
    <col min="5124" max="5124" width="17.42578125" customWidth="1"/>
    <col min="5125" max="5125" width="12.85546875" bestFit="1" customWidth="1"/>
    <col min="5127" max="5127" width="13.5703125" customWidth="1"/>
    <col min="5131" max="5131" width="26.5703125" customWidth="1"/>
    <col min="5377" max="5377" width="6.28515625" customWidth="1"/>
    <col min="5378" max="5378" width="13.42578125" customWidth="1"/>
    <col min="5379" max="5379" width="14.7109375" customWidth="1"/>
    <col min="5380" max="5380" width="17.42578125" customWidth="1"/>
    <col min="5381" max="5381" width="12.85546875" bestFit="1" customWidth="1"/>
    <col min="5383" max="5383" width="13.5703125" customWidth="1"/>
    <col min="5387" max="5387" width="26.5703125" customWidth="1"/>
    <col min="5633" max="5633" width="6.28515625" customWidth="1"/>
    <col min="5634" max="5634" width="13.42578125" customWidth="1"/>
    <col min="5635" max="5635" width="14.7109375" customWidth="1"/>
    <col min="5636" max="5636" width="17.42578125" customWidth="1"/>
    <col min="5637" max="5637" width="12.85546875" bestFit="1" customWidth="1"/>
    <col min="5639" max="5639" width="13.5703125" customWidth="1"/>
    <col min="5643" max="5643" width="26.5703125" customWidth="1"/>
    <col min="5889" max="5889" width="6.28515625" customWidth="1"/>
    <col min="5890" max="5890" width="13.42578125" customWidth="1"/>
    <col min="5891" max="5891" width="14.7109375" customWidth="1"/>
    <col min="5892" max="5892" width="17.42578125" customWidth="1"/>
    <col min="5893" max="5893" width="12.85546875" bestFit="1" customWidth="1"/>
    <col min="5895" max="5895" width="13.5703125" customWidth="1"/>
    <col min="5899" max="5899" width="26.5703125" customWidth="1"/>
    <col min="6145" max="6145" width="6.28515625" customWidth="1"/>
    <col min="6146" max="6146" width="13.42578125" customWidth="1"/>
    <col min="6147" max="6147" width="14.7109375" customWidth="1"/>
    <col min="6148" max="6148" width="17.42578125" customWidth="1"/>
    <col min="6149" max="6149" width="12.85546875" bestFit="1" customWidth="1"/>
    <col min="6151" max="6151" width="13.5703125" customWidth="1"/>
    <col min="6155" max="6155" width="26.5703125" customWidth="1"/>
    <col min="6401" max="6401" width="6.28515625" customWidth="1"/>
    <col min="6402" max="6402" width="13.42578125" customWidth="1"/>
    <col min="6403" max="6403" width="14.7109375" customWidth="1"/>
    <col min="6404" max="6404" width="17.42578125" customWidth="1"/>
    <col min="6405" max="6405" width="12.85546875" bestFit="1" customWidth="1"/>
    <col min="6407" max="6407" width="13.5703125" customWidth="1"/>
    <col min="6411" max="6411" width="26.5703125" customWidth="1"/>
    <col min="6657" max="6657" width="6.28515625" customWidth="1"/>
    <col min="6658" max="6658" width="13.42578125" customWidth="1"/>
    <col min="6659" max="6659" width="14.7109375" customWidth="1"/>
    <col min="6660" max="6660" width="17.42578125" customWidth="1"/>
    <col min="6661" max="6661" width="12.85546875" bestFit="1" customWidth="1"/>
    <col min="6663" max="6663" width="13.5703125" customWidth="1"/>
    <col min="6667" max="6667" width="26.5703125" customWidth="1"/>
    <col min="6913" max="6913" width="6.28515625" customWidth="1"/>
    <col min="6914" max="6914" width="13.42578125" customWidth="1"/>
    <col min="6915" max="6915" width="14.7109375" customWidth="1"/>
    <col min="6916" max="6916" width="17.42578125" customWidth="1"/>
    <col min="6917" max="6917" width="12.85546875" bestFit="1" customWidth="1"/>
    <col min="6919" max="6919" width="13.5703125" customWidth="1"/>
    <col min="6923" max="6923" width="26.5703125" customWidth="1"/>
    <col min="7169" max="7169" width="6.28515625" customWidth="1"/>
    <col min="7170" max="7170" width="13.42578125" customWidth="1"/>
    <col min="7171" max="7171" width="14.7109375" customWidth="1"/>
    <col min="7172" max="7172" width="17.42578125" customWidth="1"/>
    <col min="7173" max="7173" width="12.85546875" bestFit="1" customWidth="1"/>
    <col min="7175" max="7175" width="13.5703125" customWidth="1"/>
    <col min="7179" max="7179" width="26.5703125" customWidth="1"/>
    <col min="7425" max="7425" width="6.28515625" customWidth="1"/>
    <col min="7426" max="7426" width="13.42578125" customWidth="1"/>
    <col min="7427" max="7427" width="14.7109375" customWidth="1"/>
    <col min="7428" max="7428" width="17.42578125" customWidth="1"/>
    <col min="7429" max="7429" width="12.85546875" bestFit="1" customWidth="1"/>
    <col min="7431" max="7431" width="13.5703125" customWidth="1"/>
    <col min="7435" max="7435" width="26.5703125" customWidth="1"/>
    <col min="7681" max="7681" width="6.28515625" customWidth="1"/>
    <col min="7682" max="7682" width="13.42578125" customWidth="1"/>
    <col min="7683" max="7683" width="14.7109375" customWidth="1"/>
    <col min="7684" max="7684" width="17.42578125" customWidth="1"/>
    <col min="7685" max="7685" width="12.85546875" bestFit="1" customWidth="1"/>
    <col min="7687" max="7687" width="13.5703125" customWidth="1"/>
    <col min="7691" max="7691" width="26.5703125" customWidth="1"/>
    <col min="7937" max="7937" width="6.28515625" customWidth="1"/>
    <col min="7938" max="7938" width="13.42578125" customWidth="1"/>
    <col min="7939" max="7939" width="14.7109375" customWidth="1"/>
    <col min="7940" max="7940" width="17.42578125" customWidth="1"/>
    <col min="7941" max="7941" width="12.85546875" bestFit="1" customWidth="1"/>
    <col min="7943" max="7943" width="13.5703125" customWidth="1"/>
    <col min="7947" max="7947" width="26.5703125" customWidth="1"/>
    <col min="8193" max="8193" width="6.28515625" customWidth="1"/>
    <col min="8194" max="8194" width="13.42578125" customWidth="1"/>
    <col min="8195" max="8195" width="14.7109375" customWidth="1"/>
    <col min="8196" max="8196" width="17.42578125" customWidth="1"/>
    <col min="8197" max="8197" width="12.85546875" bestFit="1" customWidth="1"/>
    <col min="8199" max="8199" width="13.5703125" customWidth="1"/>
    <col min="8203" max="8203" width="26.5703125" customWidth="1"/>
    <col min="8449" max="8449" width="6.28515625" customWidth="1"/>
    <col min="8450" max="8450" width="13.42578125" customWidth="1"/>
    <col min="8451" max="8451" width="14.7109375" customWidth="1"/>
    <col min="8452" max="8452" width="17.42578125" customWidth="1"/>
    <col min="8453" max="8453" width="12.85546875" bestFit="1" customWidth="1"/>
    <col min="8455" max="8455" width="13.5703125" customWidth="1"/>
    <col min="8459" max="8459" width="26.5703125" customWidth="1"/>
    <col min="8705" max="8705" width="6.28515625" customWidth="1"/>
    <col min="8706" max="8706" width="13.42578125" customWidth="1"/>
    <col min="8707" max="8707" width="14.7109375" customWidth="1"/>
    <col min="8708" max="8708" width="17.42578125" customWidth="1"/>
    <col min="8709" max="8709" width="12.85546875" bestFit="1" customWidth="1"/>
    <col min="8711" max="8711" width="13.5703125" customWidth="1"/>
    <col min="8715" max="8715" width="26.5703125" customWidth="1"/>
    <col min="8961" max="8961" width="6.28515625" customWidth="1"/>
    <col min="8962" max="8962" width="13.42578125" customWidth="1"/>
    <col min="8963" max="8963" width="14.7109375" customWidth="1"/>
    <col min="8964" max="8964" width="17.42578125" customWidth="1"/>
    <col min="8965" max="8965" width="12.85546875" bestFit="1" customWidth="1"/>
    <col min="8967" max="8967" width="13.5703125" customWidth="1"/>
    <col min="8971" max="8971" width="26.5703125" customWidth="1"/>
    <col min="9217" max="9217" width="6.28515625" customWidth="1"/>
    <col min="9218" max="9218" width="13.42578125" customWidth="1"/>
    <col min="9219" max="9219" width="14.7109375" customWidth="1"/>
    <col min="9220" max="9220" width="17.42578125" customWidth="1"/>
    <col min="9221" max="9221" width="12.85546875" bestFit="1" customWidth="1"/>
    <col min="9223" max="9223" width="13.5703125" customWidth="1"/>
    <col min="9227" max="9227" width="26.5703125" customWidth="1"/>
    <col min="9473" max="9473" width="6.28515625" customWidth="1"/>
    <col min="9474" max="9474" width="13.42578125" customWidth="1"/>
    <col min="9475" max="9475" width="14.7109375" customWidth="1"/>
    <col min="9476" max="9476" width="17.42578125" customWidth="1"/>
    <col min="9477" max="9477" width="12.85546875" bestFit="1" customWidth="1"/>
    <col min="9479" max="9479" width="13.5703125" customWidth="1"/>
    <col min="9483" max="9483" width="26.5703125" customWidth="1"/>
    <col min="9729" max="9729" width="6.28515625" customWidth="1"/>
    <col min="9730" max="9730" width="13.42578125" customWidth="1"/>
    <col min="9731" max="9731" width="14.7109375" customWidth="1"/>
    <col min="9732" max="9732" width="17.42578125" customWidth="1"/>
    <col min="9733" max="9733" width="12.85546875" bestFit="1" customWidth="1"/>
    <col min="9735" max="9735" width="13.5703125" customWidth="1"/>
    <col min="9739" max="9739" width="26.5703125" customWidth="1"/>
    <col min="9985" max="9985" width="6.28515625" customWidth="1"/>
    <col min="9986" max="9986" width="13.42578125" customWidth="1"/>
    <col min="9987" max="9987" width="14.7109375" customWidth="1"/>
    <col min="9988" max="9988" width="17.42578125" customWidth="1"/>
    <col min="9989" max="9989" width="12.85546875" bestFit="1" customWidth="1"/>
    <col min="9991" max="9991" width="13.5703125" customWidth="1"/>
    <col min="9995" max="9995" width="26.5703125" customWidth="1"/>
    <col min="10241" max="10241" width="6.28515625" customWidth="1"/>
    <col min="10242" max="10242" width="13.42578125" customWidth="1"/>
    <col min="10243" max="10243" width="14.7109375" customWidth="1"/>
    <col min="10244" max="10244" width="17.42578125" customWidth="1"/>
    <col min="10245" max="10245" width="12.85546875" bestFit="1" customWidth="1"/>
    <col min="10247" max="10247" width="13.5703125" customWidth="1"/>
    <col min="10251" max="10251" width="26.5703125" customWidth="1"/>
    <col min="10497" max="10497" width="6.28515625" customWidth="1"/>
    <col min="10498" max="10498" width="13.42578125" customWidth="1"/>
    <col min="10499" max="10499" width="14.7109375" customWidth="1"/>
    <col min="10500" max="10500" width="17.42578125" customWidth="1"/>
    <col min="10501" max="10501" width="12.85546875" bestFit="1" customWidth="1"/>
    <col min="10503" max="10503" width="13.5703125" customWidth="1"/>
    <col min="10507" max="10507" width="26.5703125" customWidth="1"/>
    <col min="10753" max="10753" width="6.28515625" customWidth="1"/>
    <col min="10754" max="10754" width="13.42578125" customWidth="1"/>
    <col min="10755" max="10755" width="14.7109375" customWidth="1"/>
    <col min="10756" max="10756" width="17.42578125" customWidth="1"/>
    <col min="10757" max="10757" width="12.85546875" bestFit="1" customWidth="1"/>
    <col min="10759" max="10759" width="13.5703125" customWidth="1"/>
    <col min="10763" max="10763" width="26.5703125" customWidth="1"/>
    <col min="11009" max="11009" width="6.28515625" customWidth="1"/>
    <col min="11010" max="11010" width="13.42578125" customWidth="1"/>
    <col min="11011" max="11011" width="14.7109375" customWidth="1"/>
    <col min="11012" max="11012" width="17.42578125" customWidth="1"/>
    <col min="11013" max="11013" width="12.85546875" bestFit="1" customWidth="1"/>
    <col min="11015" max="11015" width="13.5703125" customWidth="1"/>
    <col min="11019" max="11019" width="26.5703125" customWidth="1"/>
    <col min="11265" max="11265" width="6.28515625" customWidth="1"/>
    <col min="11266" max="11266" width="13.42578125" customWidth="1"/>
    <col min="11267" max="11267" width="14.7109375" customWidth="1"/>
    <col min="11268" max="11268" width="17.42578125" customWidth="1"/>
    <col min="11269" max="11269" width="12.85546875" bestFit="1" customWidth="1"/>
    <col min="11271" max="11271" width="13.5703125" customWidth="1"/>
    <col min="11275" max="11275" width="26.5703125" customWidth="1"/>
    <col min="11521" max="11521" width="6.28515625" customWidth="1"/>
    <col min="11522" max="11522" width="13.42578125" customWidth="1"/>
    <col min="11523" max="11523" width="14.7109375" customWidth="1"/>
    <col min="11524" max="11524" width="17.42578125" customWidth="1"/>
    <col min="11525" max="11525" width="12.85546875" bestFit="1" customWidth="1"/>
    <col min="11527" max="11527" width="13.5703125" customWidth="1"/>
    <col min="11531" max="11531" width="26.5703125" customWidth="1"/>
    <col min="11777" max="11777" width="6.28515625" customWidth="1"/>
    <col min="11778" max="11778" width="13.42578125" customWidth="1"/>
    <col min="11779" max="11779" width="14.7109375" customWidth="1"/>
    <col min="11780" max="11780" width="17.42578125" customWidth="1"/>
    <col min="11781" max="11781" width="12.85546875" bestFit="1" customWidth="1"/>
    <col min="11783" max="11783" width="13.5703125" customWidth="1"/>
    <col min="11787" max="11787" width="26.5703125" customWidth="1"/>
    <col min="12033" max="12033" width="6.28515625" customWidth="1"/>
    <col min="12034" max="12034" width="13.42578125" customWidth="1"/>
    <col min="12035" max="12035" width="14.7109375" customWidth="1"/>
    <col min="12036" max="12036" width="17.42578125" customWidth="1"/>
    <col min="12037" max="12037" width="12.85546875" bestFit="1" customWidth="1"/>
    <col min="12039" max="12039" width="13.5703125" customWidth="1"/>
    <col min="12043" max="12043" width="26.5703125" customWidth="1"/>
    <col min="12289" max="12289" width="6.28515625" customWidth="1"/>
    <col min="12290" max="12290" width="13.42578125" customWidth="1"/>
    <col min="12291" max="12291" width="14.7109375" customWidth="1"/>
    <col min="12292" max="12292" width="17.42578125" customWidth="1"/>
    <col min="12293" max="12293" width="12.85546875" bestFit="1" customWidth="1"/>
    <col min="12295" max="12295" width="13.5703125" customWidth="1"/>
    <col min="12299" max="12299" width="26.5703125" customWidth="1"/>
    <col min="12545" max="12545" width="6.28515625" customWidth="1"/>
    <col min="12546" max="12546" width="13.42578125" customWidth="1"/>
    <col min="12547" max="12547" width="14.7109375" customWidth="1"/>
    <col min="12548" max="12548" width="17.42578125" customWidth="1"/>
    <col min="12549" max="12549" width="12.85546875" bestFit="1" customWidth="1"/>
    <col min="12551" max="12551" width="13.5703125" customWidth="1"/>
    <col min="12555" max="12555" width="26.5703125" customWidth="1"/>
    <col min="12801" max="12801" width="6.28515625" customWidth="1"/>
    <col min="12802" max="12802" width="13.42578125" customWidth="1"/>
    <col min="12803" max="12803" width="14.7109375" customWidth="1"/>
    <col min="12804" max="12804" width="17.42578125" customWidth="1"/>
    <col min="12805" max="12805" width="12.85546875" bestFit="1" customWidth="1"/>
    <col min="12807" max="12807" width="13.5703125" customWidth="1"/>
    <col min="12811" max="12811" width="26.5703125" customWidth="1"/>
    <col min="13057" max="13057" width="6.28515625" customWidth="1"/>
    <col min="13058" max="13058" width="13.42578125" customWidth="1"/>
    <col min="13059" max="13059" width="14.7109375" customWidth="1"/>
    <col min="13060" max="13060" width="17.42578125" customWidth="1"/>
    <col min="13061" max="13061" width="12.85546875" bestFit="1" customWidth="1"/>
    <col min="13063" max="13063" width="13.5703125" customWidth="1"/>
    <col min="13067" max="13067" width="26.5703125" customWidth="1"/>
    <col min="13313" max="13313" width="6.28515625" customWidth="1"/>
    <col min="13314" max="13314" width="13.42578125" customWidth="1"/>
    <col min="13315" max="13315" width="14.7109375" customWidth="1"/>
    <col min="13316" max="13316" width="17.42578125" customWidth="1"/>
    <col min="13317" max="13317" width="12.85546875" bestFit="1" customWidth="1"/>
    <col min="13319" max="13319" width="13.5703125" customWidth="1"/>
    <col min="13323" max="13323" width="26.5703125" customWidth="1"/>
    <col min="13569" max="13569" width="6.28515625" customWidth="1"/>
    <col min="13570" max="13570" width="13.42578125" customWidth="1"/>
    <col min="13571" max="13571" width="14.7109375" customWidth="1"/>
    <col min="13572" max="13572" width="17.42578125" customWidth="1"/>
    <col min="13573" max="13573" width="12.85546875" bestFit="1" customWidth="1"/>
    <col min="13575" max="13575" width="13.5703125" customWidth="1"/>
    <col min="13579" max="13579" width="26.5703125" customWidth="1"/>
    <col min="13825" max="13825" width="6.28515625" customWidth="1"/>
    <col min="13826" max="13826" width="13.42578125" customWidth="1"/>
    <col min="13827" max="13827" width="14.7109375" customWidth="1"/>
    <col min="13828" max="13828" width="17.42578125" customWidth="1"/>
    <col min="13829" max="13829" width="12.85546875" bestFit="1" customWidth="1"/>
    <col min="13831" max="13831" width="13.5703125" customWidth="1"/>
    <col min="13835" max="13835" width="26.5703125" customWidth="1"/>
    <col min="14081" max="14081" width="6.28515625" customWidth="1"/>
    <col min="14082" max="14082" width="13.42578125" customWidth="1"/>
    <col min="14083" max="14083" width="14.7109375" customWidth="1"/>
    <col min="14084" max="14084" width="17.42578125" customWidth="1"/>
    <col min="14085" max="14085" width="12.85546875" bestFit="1" customWidth="1"/>
    <col min="14087" max="14087" width="13.5703125" customWidth="1"/>
    <col min="14091" max="14091" width="26.5703125" customWidth="1"/>
    <col min="14337" max="14337" width="6.28515625" customWidth="1"/>
    <col min="14338" max="14338" width="13.42578125" customWidth="1"/>
    <col min="14339" max="14339" width="14.7109375" customWidth="1"/>
    <col min="14340" max="14340" width="17.42578125" customWidth="1"/>
    <col min="14341" max="14341" width="12.85546875" bestFit="1" customWidth="1"/>
    <col min="14343" max="14343" width="13.5703125" customWidth="1"/>
    <col min="14347" max="14347" width="26.5703125" customWidth="1"/>
    <col min="14593" max="14593" width="6.28515625" customWidth="1"/>
    <col min="14594" max="14594" width="13.42578125" customWidth="1"/>
    <col min="14595" max="14595" width="14.7109375" customWidth="1"/>
    <col min="14596" max="14596" width="17.42578125" customWidth="1"/>
    <col min="14597" max="14597" width="12.85546875" bestFit="1" customWidth="1"/>
    <col min="14599" max="14599" width="13.5703125" customWidth="1"/>
    <col min="14603" max="14603" width="26.5703125" customWidth="1"/>
    <col min="14849" max="14849" width="6.28515625" customWidth="1"/>
    <col min="14850" max="14850" width="13.42578125" customWidth="1"/>
    <col min="14851" max="14851" width="14.7109375" customWidth="1"/>
    <col min="14852" max="14852" width="17.42578125" customWidth="1"/>
    <col min="14853" max="14853" width="12.85546875" bestFit="1" customWidth="1"/>
    <col min="14855" max="14855" width="13.5703125" customWidth="1"/>
    <col min="14859" max="14859" width="26.5703125" customWidth="1"/>
    <col min="15105" max="15105" width="6.28515625" customWidth="1"/>
    <col min="15106" max="15106" width="13.42578125" customWidth="1"/>
    <col min="15107" max="15107" width="14.7109375" customWidth="1"/>
    <col min="15108" max="15108" width="17.42578125" customWidth="1"/>
    <col min="15109" max="15109" width="12.85546875" bestFit="1" customWidth="1"/>
    <col min="15111" max="15111" width="13.5703125" customWidth="1"/>
    <col min="15115" max="15115" width="26.5703125" customWidth="1"/>
    <col min="15361" max="15361" width="6.28515625" customWidth="1"/>
    <col min="15362" max="15362" width="13.42578125" customWidth="1"/>
    <col min="15363" max="15363" width="14.7109375" customWidth="1"/>
    <col min="15364" max="15364" width="17.42578125" customWidth="1"/>
    <col min="15365" max="15365" width="12.85546875" bestFit="1" customWidth="1"/>
    <col min="15367" max="15367" width="13.5703125" customWidth="1"/>
    <col min="15371" max="15371" width="26.5703125" customWidth="1"/>
    <col min="15617" max="15617" width="6.28515625" customWidth="1"/>
    <col min="15618" max="15618" width="13.42578125" customWidth="1"/>
    <col min="15619" max="15619" width="14.7109375" customWidth="1"/>
    <col min="15620" max="15620" width="17.42578125" customWidth="1"/>
    <col min="15621" max="15621" width="12.85546875" bestFit="1" customWidth="1"/>
    <col min="15623" max="15623" width="13.5703125" customWidth="1"/>
    <col min="15627" max="15627" width="26.5703125" customWidth="1"/>
    <col min="15873" max="15873" width="6.28515625" customWidth="1"/>
    <col min="15874" max="15874" width="13.42578125" customWidth="1"/>
    <col min="15875" max="15875" width="14.7109375" customWidth="1"/>
    <col min="15876" max="15876" width="17.42578125" customWidth="1"/>
    <col min="15877" max="15877" width="12.85546875" bestFit="1" customWidth="1"/>
    <col min="15879" max="15879" width="13.5703125" customWidth="1"/>
    <col min="15883" max="15883" width="26.5703125" customWidth="1"/>
    <col min="16129" max="16129" width="6.28515625" customWidth="1"/>
    <col min="16130" max="16130" width="13.42578125" customWidth="1"/>
    <col min="16131" max="16131" width="14.7109375" customWidth="1"/>
    <col min="16132" max="16132" width="17.42578125" customWidth="1"/>
    <col min="16133" max="16133" width="12.85546875" bestFit="1" customWidth="1"/>
    <col min="16135" max="16135" width="13.5703125" customWidth="1"/>
    <col min="16139" max="16139" width="26.5703125" customWidth="1"/>
  </cols>
  <sheetData>
    <row r="1" spans="1:7" s="694" customFormat="1"/>
    <row r="2" spans="1:7" s="693" customFormat="1">
      <c r="A2" s="728" t="s">
        <v>739</v>
      </c>
    </row>
    <row r="3" spans="1:7" s="694" customFormat="1"/>
    <row r="4" spans="1:7">
      <c r="A4" s="2" t="s">
        <v>588</v>
      </c>
    </row>
    <row r="5" spans="1:7">
      <c r="B5" s="14"/>
      <c r="G5" s="14"/>
    </row>
    <row r="6" spans="1:7">
      <c r="B6" s="630" t="s">
        <v>162</v>
      </c>
      <c r="C6" s="631" t="s">
        <v>163</v>
      </c>
      <c r="D6" s="632" t="s">
        <v>164</v>
      </c>
      <c r="F6" s="4"/>
      <c r="G6" s="15"/>
    </row>
    <row r="7" spans="1:7">
      <c r="B7" s="1875">
        <v>2019</v>
      </c>
      <c r="C7" s="1874">
        <v>17980.854507</v>
      </c>
      <c r="D7" s="1830">
        <v>105694</v>
      </c>
      <c r="E7" s="335"/>
      <c r="F7" s="335"/>
      <c r="G7" s="4"/>
    </row>
    <row r="8" spans="1:7">
      <c r="B8" s="1695">
        <v>2020</v>
      </c>
      <c r="C8" s="1694">
        <v>18082.130086000001</v>
      </c>
      <c r="D8" s="1693">
        <v>107122</v>
      </c>
      <c r="E8" s="336"/>
      <c r="F8" s="335"/>
      <c r="G8" s="4"/>
    </row>
    <row r="9" spans="1:7">
      <c r="B9" s="1695">
        <v>2021</v>
      </c>
      <c r="C9" s="1694">
        <v>17879.506517000002</v>
      </c>
      <c r="D9" s="1693">
        <v>107622</v>
      </c>
      <c r="E9" s="336"/>
      <c r="F9" s="335"/>
    </row>
    <row r="10" spans="1:7">
      <c r="B10" s="1695">
        <v>2022</v>
      </c>
      <c r="C10" s="1694">
        <v>17710.127449</v>
      </c>
      <c r="D10" s="1693">
        <v>107121</v>
      </c>
      <c r="E10" s="336"/>
      <c r="F10" s="335"/>
    </row>
    <row r="11" spans="1:7">
      <c r="B11" s="1695">
        <v>2023</v>
      </c>
      <c r="C11" s="1694">
        <v>17272.343018</v>
      </c>
      <c r="D11" s="1693">
        <v>107623</v>
      </c>
      <c r="E11" s="336"/>
      <c r="F11" s="335"/>
    </row>
    <row r="12" spans="1:7" s="1876" customFormat="1">
      <c r="B12" s="1686">
        <v>2024</v>
      </c>
      <c r="C12" s="1694">
        <v>17555</v>
      </c>
      <c r="D12" s="1693">
        <v>106121.44660194175</v>
      </c>
      <c r="E12" s="336"/>
      <c r="F12" s="335"/>
    </row>
    <row r="13" spans="1:7">
      <c r="B13" s="1688">
        <v>2025</v>
      </c>
      <c r="C13" s="633">
        <v>17642</v>
      </c>
      <c r="D13" s="634">
        <v>106021.72815533978</v>
      </c>
      <c r="E13" s="336"/>
      <c r="F13" s="335"/>
    </row>
    <row r="14" spans="1:7">
      <c r="B14" s="16"/>
      <c r="C14" s="3"/>
      <c r="D14" s="3"/>
    </row>
    <row r="15" spans="1:7">
      <c r="B15" s="16"/>
      <c r="C15" s="3"/>
      <c r="D15" s="3"/>
    </row>
    <row r="16" spans="1:7">
      <c r="C16" s="3"/>
      <c r="D16" s="3"/>
    </row>
    <row r="17" spans="1:4">
      <c r="A17" s="8"/>
      <c r="C17" s="337"/>
      <c r="D17" s="4"/>
    </row>
    <row r="20" spans="1:4">
      <c r="B20" s="44"/>
      <c r="C20" s="44"/>
    </row>
    <row r="21" spans="1:4">
      <c r="B21" s="44"/>
      <c r="C21" s="44"/>
    </row>
    <row r="22" spans="1:4">
      <c r="B22" s="44"/>
      <c r="C22" s="44"/>
    </row>
    <row r="23" spans="1:4">
      <c r="B23" s="44"/>
      <c r="C23" s="44"/>
    </row>
    <row r="24" spans="1:4">
      <c r="B24" s="44"/>
      <c r="C24" s="44"/>
    </row>
    <row r="25" spans="1:4">
      <c r="C25" s="44"/>
    </row>
    <row r="32" spans="1:4">
      <c r="C32" s="629" t="s">
        <v>712</v>
      </c>
    </row>
    <row r="33" spans="2:3">
      <c r="C33" s="3" t="s">
        <v>713</v>
      </c>
    </row>
    <row r="37" spans="2:3">
      <c r="B37" s="4"/>
    </row>
    <row r="38" spans="2:3">
      <c r="B38" s="4"/>
    </row>
    <row r="39" spans="2:3">
      <c r="C39" s="3"/>
    </row>
  </sheetData>
  <hyperlinks>
    <hyperlink ref="A2" location="Sommaire!A1" display="Sommaire général" xr:uid="{7CBC3ACA-086B-4E20-A4E7-0F13B3794439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rgb="FFA0FFFF"/>
  </sheetPr>
  <dimension ref="A1:BM86"/>
  <sheetViews>
    <sheetView topLeftCell="B1" workbookViewId="0">
      <selection activeCell="J25" sqref="J25"/>
    </sheetView>
  </sheetViews>
  <sheetFormatPr baseColWidth="10" defaultRowHeight="15"/>
  <cols>
    <col min="2" max="2" width="11.42578125" style="18"/>
    <col min="3" max="3" width="11.42578125" style="92"/>
  </cols>
  <sheetData>
    <row r="1" spans="1:5" s="693" customFormat="1">
      <c r="A1" s="728" t="s">
        <v>739</v>
      </c>
    </row>
    <row r="2" spans="1:5" s="694" customFormat="1">
      <c r="B2" s="612"/>
      <c r="C2" s="92"/>
    </row>
    <row r="3" spans="1:5" s="694" customFormat="1">
      <c r="B3" s="612"/>
      <c r="C3" s="92"/>
    </row>
    <row r="4" spans="1:5">
      <c r="B4" s="2" t="s">
        <v>154</v>
      </c>
    </row>
    <row r="5" spans="1:5" ht="36">
      <c r="A5" s="249"/>
      <c r="C5" s="379" t="s">
        <v>155</v>
      </c>
      <c r="D5" s="380" t="s">
        <v>587</v>
      </c>
      <c r="E5" s="381" t="s">
        <v>156</v>
      </c>
    </row>
    <row r="6" spans="1:5">
      <c r="B6" s="635">
        <v>43466</v>
      </c>
      <c r="C6" s="1217">
        <v>112.56941499999999</v>
      </c>
      <c r="D6" s="606">
        <v>90.6</v>
      </c>
      <c r="E6" s="1692">
        <v>100.03</v>
      </c>
    </row>
    <row r="7" spans="1:5">
      <c r="B7" s="635">
        <v>43497</v>
      </c>
      <c r="C7" s="1217">
        <v>112.53063999999995</v>
      </c>
      <c r="D7" s="606">
        <v>90.7</v>
      </c>
      <c r="E7" s="1692">
        <v>100.48</v>
      </c>
    </row>
    <row r="8" spans="1:5">
      <c r="B8" s="635">
        <v>43525</v>
      </c>
      <c r="C8" s="1217">
        <v>102.06005499999998</v>
      </c>
      <c r="D8" s="606">
        <v>90.7</v>
      </c>
      <c r="E8" s="1692">
        <v>100.51</v>
      </c>
    </row>
    <row r="9" spans="1:5">
      <c r="B9" s="635">
        <v>43556</v>
      </c>
      <c r="C9" s="1217">
        <v>109.07869000000005</v>
      </c>
      <c r="D9" s="606">
        <v>89.6</v>
      </c>
      <c r="E9" s="1692">
        <v>100.58</v>
      </c>
    </row>
    <row r="10" spans="1:5">
      <c r="B10" s="635">
        <v>43586</v>
      </c>
      <c r="C10" s="1217">
        <v>108.62512499999997</v>
      </c>
      <c r="D10" s="606">
        <v>89.7</v>
      </c>
      <c r="E10" s="1692">
        <v>100.25</v>
      </c>
    </row>
    <row r="11" spans="1:5">
      <c r="B11" s="635">
        <v>43617</v>
      </c>
      <c r="C11" s="1217">
        <v>112.27805000000001</v>
      </c>
      <c r="D11" s="606">
        <v>91.5</v>
      </c>
      <c r="E11" s="1692">
        <v>100.1</v>
      </c>
    </row>
    <row r="12" spans="1:5">
      <c r="B12" s="635">
        <v>43647</v>
      </c>
      <c r="C12" s="1217">
        <v>112.16038999999995</v>
      </c>
      <c r="D12" s="606">
        <v>93.6</v>
      </c>
      <c r="E12" s="1692">
        <v>99.98</v>
      </c>
    </row>
    <row r="13" spans="1:5">
      <c r="B13" s="635">
        <v>43678</v>
      </c>
      <c r="C13" s="1217">
        <v>118.89857999999998</v>
      </c>
      <c r="D13" s="606">
        <v>94.4</v>
      </c>
      <c r="E13" s="1692">
        <v>99.56</v>
      </c>
    </row>
    <row r="14" spans="1:5">
      <c r="B14" s="635">
        <v>43709</v>
      </c>
      <c r="C14" s="1217">
        <v>128.02312000000001</v>
      </c>
      <c r="D14" s="606">
        <v>94.8</v>
      </c>
      <c r="E14" s="1692">
        <v>99.84</v>
      </c>
    </row>
    <row r="15" spans="1:5">
      <c r="B15" s="635">
        <v>43739</v>
      </c>
      <c r="C15" s="1217">
        <v>126.99624</v>
      </c>
      <c r="D15" s="606">
        <v>93.7</v>
      </c>
      <c r="E15" s="1692">
        <v>99.68</v>
      </c>
    </row>
    <row r="16" spans="1:5">
      <c r="B16" s="635">
        <v>43770</v>
      </c>
      <c r="C16" s="1217">
        <v>124.12331499999999</v>
      </c>
      <c r="D16" s="606">
        <v>92.3</v>
      </c>
      <c r="E16" s="1692">
        <v>99.83</v>
      </c>
    </row>
    <row r="17" spans="2:5">
      <c r="B17" s="635">
        <v>43800</v>
      </c>
      <c r="C17" s="1217">
        <v>120.293565</v>
      </c>
      <c r="D17" s="606">
        <v>92.5</v>
      </c>
      <c r="E17" s="636">
        <v>100.33</v>
      </c>
    </row>
    <row r="18" spans="2:5">
      <c r="B18" s="635">
        <v>43831</v>
      </c>
      <c r="C18" s="1217">
        <v>117.71161499999999</v>
      </c>
      <c r="D18" s="605">
        <v>101.5</v>
      </c>
      <c r="E18" s="637">
        <v>100.43</v>
      </c>
    </row>
    <row r="19" spans="2:5">
      <c r="B19" s="635">
        <v>43862</v>
      </c>
      <c r="C19" s="1217">
        <v>114.96025000000003</v>
      </c>
      <c r="D19" s="605">
        <v>101.3</v>
      </c>
      <c r="E19" s="637">
        <v>100.5</v>
      </c>
    </row>
    <row r="20" spans="2:5">
      <c r="B20" s="635">
        <v>43891</v>
      </c>
      <c r="C20" s="1217">
        <v>113.25312000000002</v>
      </c>
      <c r="D20" s="605">
        <v>98.9</v>
      </c>
      <c r="E20" s="637">
        <v>99.84</v>
      </c>
    </row>
    <row r="21" spans="2:5">
      <c r="B21" s="635">
        <v>43922</v>
      </c>
      <c r="C21" s="1217">
        <v>106.15033500000004</v>
      </c>
      <c r="D21" s="605">
        <v>97.4</v>
      </c>
      <c r="E21" s="637">
        <v>99.47</v>
      </c>
    </row>
    <row r="22" spans="2:5">
      <c r="B22" s="635">
        <v>43952</v>
      </c>
      <c r="C22" s="1217">
        <v>101.43067000000002</v>
      </c>
      <c r="D22" s="605">
        <v>97</v>
      </c>
      <c r="E22" s="637">
        <v>98.94</v>
      </c>
    </row>
    <row r="23" spans="2:5">
      <c r="B23" s="635">
        <v>43983</v>
      </c>
      <c r="C23" s="1217">
        <v>103.19579500000003</v>
      </c>
      <c r="D23" s="605">
        <v>98</v>
      </c>
      <c r="E23" s="637">
        <v>99.19</v>
      </c>
    </row>
    <row r="24" spans="2:5">
      <c r="B24" s="635">
        <v>44013</v>
      </c>
      <c r="C24" s="1217">
        <v>105.74774500000007</v>
      </c>
      <c r="D24" s="605">
        <v>99.9</v>
      </c>
      <c r="E24" s="637">
        <v>99.09</v>
      </c>
    </row>
    <row r="25" spans="2:5">
      <c r="B25" s="635">
        <v>44044</v>
      </c>
      <c r="C25" s="1217">
        <v>109.00150500000001</v>
      </c>
      <c r="D25" s="605">
        <v>101.4</v>
      </c>
      <c r="E25" s="637">
        <v>99.41</v>
      </c>
    </row>
    <row r="26" spans="2:5">
      <c r="B26" s="635">
        <v>44075</v>
      </c>
      <c r="C26" s="1217">
        <v>118.77053000000001</v>
      </c>
      <c r="D26" s="605">
        <v>102.1</v>
      </c>
      <c r="E26" s="637">
        <v>99.46</v>
      </c>
    </row>
    <row r="27" spans="2:5">
      <c r="B27" s="635">
        <v>44105</v>
      </c>
      <c r="C27" s="1217">
        <v>123.61083500000001</v>
      </c>
      <c r="D27" s="605">
        <v>101.9</v>
      </c>
      <c r="E27" s="637">
        <v>100.47</v>
      </c>
    </row>
    <row r="28" spans="2:5">
      <c r="B28" s="635">
        <v>44136</v>
      </c>
      <c r="C28" s="1217">
        <v>113.07465000000002</v>
      </c>
      <c r="D28" s="605">
        <v>100.1</v>
      </c>
      <c r="E28" s="637">
        <v>101.3</v>
      </c>
    </row>
    <row r="29" spans="2:5">
      <c r="B29" s="635">
        <v>44166</v>
      </c>
      <c r="C29" s="1217">
        <v>112.20256000000006</v>
      </c>
      <c r="D29" s="605">
        <v>100.5</v>
      </c>
      <c r="E29" s="637">
        <v>101.92</v>
      </c>
    </row>
    <row r="30" spans="2:5">
      <c r="B30" s="635">
        <v>44197</v>
      </c>
      <c r="C30" s="1217">
        <v>103.77629000000002</v>
      </c>
      <c r="D30" s="604">
        <v>99.9</v>
      </c>
      <c r="E30" s="638">
        <v>103.78</v>
      </c>
    </row>
    <row r="31" spans="2:5">
      <c r="B31" s="635">
        <v>44228</v>
      </c>
      <c r="C31" s="1217">
        <v>95.71314000000001</v>
      </c>
      <c r="D31" s="604">
        <v>100</v>
      </c>
      <c r="E31" s="638">
        <v>105.48</v>
      </c>
    </row>
    <row r="32" spans="2:5">
      <c r="B32" s="635">
        <v>44256</v>
      </c>
      <c r="C32" s="1217">
        <v>90.592219999999941</v>
      </c>
      <c r="D32" s="604">
        <v>98.6</v>
      </c>
      <c r="E32" s="638">
        <v>106.04</v>
      </c>
    </row>
    <row r="33" spans="2:5">
      <c r="B33" s="635">
        <v>44287</v>
      </c>
      <c r="C33" s="1217">
        <v>99.088710000000049</v>
      </c>
      <c r="D33" s="604">
        <v>99.8</v>
      </c>
      <c r="E33" s="638">
        <v>106.22</v>
      </c>
    </row>
    <row r="34" spans="2:5">
      <c r="B34" s="635">
        <v>44317</v>
      </c>
      <c r="C34" s="1217">
        <v>96.144475</v>
      </c>
      <c r="D34" s="604">
        <v>100.6</v>
      </c>
      <c r="E34" s="638">
        <v>106.95</v>
      </c>
    </row>
    <row r="35" spans="2:5">
      <c r="B35" s="635">
        <v>44348</v>
      </c>
      <c r="C35" s="1217">
        <v>100.43946</v>
      </c>
      <c r="D35" s="604">
        <v>103.7</v>
      </c>
      <c r="E35" s="638">
        <v>107.72</v>
      </c>
    </row>
    <row r="36" spans="2:5">
      <c r="B36" s="635">
        <v>44378</v>
      </c>
      <c r="C36" s="1217">
        <v>105.54698000000002</v>
      </c>
      <c r="D36" s="604">
        <v>107</v>
      </c>
      <c r="E36" s="638">
        <v>108.36</v>
      </c>
    </row>
    <row r="37" spans="2:5">
      <c r="B37" s="635">
        <v>44409</v>
      </c>
      <c r="C37" s="1217">
        <v>112.48859499999998</v>
      </c>
      <c r="D37" s="604">
        <v>108.2</v>
      </c>
      <c r="E37" s="638">
        <v>108.79</v>
      </c>
    </row>
    <row r="38" spans="2:5">
      <c r="B38" s="635">
        <v>44440</v>
      </c>
      <c r="C38" s="1217">
        <v>115.67753499999992</v>
      </c>
      <c r="D38" s="604">
        <v>109.1</v>
      </c>
      <c r="E38" s="638">
        <v>109.87</v>
      </c>
    </row>
    <row r="39" spans="2:5">
      <c r="B39" s="635">
        <v>44470</v>
      </c>
      <c r="C39" s="1217">
        <v>114.76761499999998</v>
      </c>
      <c r="D39" s="604">
        <v>108.5</v>
      </c>
      <c r="E39" s="638">
        <v>112.43</v>
      </c>
    </row>
    <row r="40" spans="2:5">
      <c r="B40" s="635">
        <v>44501</v>
      </c>
      <c r="C40" s="1217">
        <v>113.79505000000006</v>
      </c>
      <c r="D40" s="604">
        <v>107.6</v>
      </c>
      <c r="E40" s="638">
        <v>114.1</v>
      </c>
    </row>
    <row r="41" spans="2:5">
      <c r="B41" s="635">
        <v>44531</v>
      </c>
      <c r="C41" s="1217">
        <v>114.73048</v>
      </c>
      <c r="D41" s="604">
        <v>109</v>
      </c>
      <c r="E41" s="638">
        <v>115.36</v>
      </c>
    </row>
    <row r="42" spans="2:5">
      <c r="B42" s="635">
        <v>44562</v>
      </c>
      <c r="C42" s="1217">
        <v>115.68905500000005</v>
      </c>
      <c r="D42" s="603">
        <v>112.7</v>
      </c>
      <c r="E42" s="639">
        <v>118.51</v>
      </c>
    </row>
    <row r="43" spans="2:5">
      <c r="B43" s="635">
        <v>44593</v>
      </c>
      <c r="C43" s="1217">
        <v>120.83946999999995</v>
      </c>
      <c r="D43" s="603">
        <v>114.5</v>
      </c>
      <c r="E43" s="639">
        <v>120.54</v>
      </c>
    </row>
    <row r="44" spans="2:5">
      <c r="B44" s="635">
        <v>44621</v>
      </c>
      <c r="C44" s="1217">
        <v>115.17600499999998</v>
      </c>
      <c r="D44" s="603">
        <v>116.9</v>
      </c>
      <c r="E44" s="639">
        <v>128.41</v>
      </c>
    </row>
    <row r="45" spans="2:5">
      <c r="B45" s="635">
        <v>44652</v>
      </c>
      <c r="C45" s="1217">
        <v>122.71558499999998</v>
      </c>
      <c r="D45" s="603">
        <v>119</v>
      </c>
      <c r="E45" s="639">
        <v>129.97</v>
      </c>
    </row>
    <row r="46" spans="2:5">
      <c r="B46" s="635">
        <v>44682</v>
      </c>
      <c r="C46" s="1217">
        <v>131.64018000000004</v>
      </c>
      <c r="D46" s="603">
        <v>122.2</v>
      </c>
      <c r="E46" s="639">
        <v>130.76</v>
      </c>
    </row>
    <row r="47" spans="2:5">
      <c r="B47" s="635">
        <v>44713</v>
      </c>
      <c r="C47" s="1217">
        <v>131.09527500000002</v>
      </c>
      <c r="D47" s="603">
        <v>125.2</v>
      </c>
      <c r="E47" s="639">
        <v>132.55000000000001</v>
      </c>
    </row>
    <row r="48" spans="2:5">
      <c r="B48" s="635">
        <v>44743</v>
      </c>
      <c r="C48" s="1217">
        <v>140.17580500000003</v>
      </c>
      <c r="D48" s="603">
        <v>128.69999999999999</v>
      </c>
      <c r="E48" s="639">
        <v>132.01</v>
      </c>
    </row>
    <row r="49" spans="2:13">
      <c r="B49" s="635">
        <v>44774</v>
      </c>
      <c r="C49" s="1217">
        <v>139.29391000000004</v>
      </c>
      <c r="D49" s="603">
        <v>128.6</v>
      </c>
      <c r="E49" s="639">
        <v>132.62</v>
      </c>
    </row>
    <row r="50" spans="2:13">
      <c r="B50" s="635">
        <v>44805</v>
      </c>
      <c r="C50" s="1217">
        <v>154.11572000000001</v>
      </c>
      <c r="D50" s="603">
        <v>130.9</v>
      </c>
      <c r="E50" s="639">
        <v>133.04</v>
      </c>
    </row>
    <row r="51" spans="2:13">
      <c r="B51" s="635">
        <v>44835</v>
      </c>
      <c r="C51" s="1217">
        <v>166.64028500000001</v>
      </c>
      <c r="D51" s="603">
        <v>134.6</v>
      </c>
      <c r="E51" s="639">
        <v>135.37</v>
      </c>
    </row>
    <row r="52" spans="2:13">
      <c r="B52" s="635">
        <v>44866</v>
      </c>
      <c r="C52" s="1217">
        <v>170.50672000000003</v>
      </c>
      <c r="D52" s="603">
        <v>135.4</v>
      </c>
      <c r="E52" s="639">
        <v>135.04</v>
      </c>
    </row>
    <row r="53" spans="2:13">
      <c r="B53" s="635">
        <v>44896</v>
      </c>
      <c r="C53" s="1217">
        <v>181.07168000000007</v>
      </c>
      <c r="D53" s="603">
        <v>135.80000000000001</v>
      </c>
      <c r="E53" s="639">
        <v>133.76</v>
      </c>
    </row>
    <row r="54" spans="2:13">
      <c r="B54" s="635">
        <v>44927</v>
      </c>
      <c r="C54" s="1217">
        <v>180.69159500000006</v>
      </c>
      <c r="D54" s="602">
        <v>138.5</v>
      </c>
      <c r="E54" s="640">
        <v>134.79</v>
      </c>
    </row>
    <row r="55" spans="2:13">
      <c r="B55" s="635">
        <v>44958</v>
      </c>
      <c r="C55" s="1217">
        <v>181.90037000000001</v>
      </c>
      <c r="D55" s="602">
        <v>138.1</v>
      </c>
      <c r="E55" s="640">
        <v>134.34</v>
      </c>
    </row>
    <row r="56" spans="2:13">
      <c r="B56" s="635">
        <v>44986</v>
      </c>
      <c r="C56" s="1217">
        <v>175.43246000000005</v>
      </c>
      <c r="D56" s="602">
        <v>134.9</v>
      </c>
      <c r="E56" s="640">
        <v>133.72</v>
      </c>
    </row>
    <row r="57" spans="2:13">
      <c r="B57" s="635">
        <v>45017</v>
      </c>
      <c r="C57" s="1217">
        <v>163.82009500000004</v>
      </c>
      <c r="D57" s="602">
        <v>130.5</v>
      </c>
      <c r="E57" s="640">
        <v>131.79</v>
      </c>
      <c r="F57" s="333"/>
      <c r="G57" s="333"/>
      <c r="H57" s="333"/>
      <c r="I57" s="333"/>
      <c r="J57" s="333"/>
      <c r="K57" s="333"/>
      <c r="L57" s="333"/>
      <c r="M57" s="333"/>
    </row>
    <row r="58" spans="2:13">
      <c r="B58" s="635">
        <v>45047</v>
      </c>
      <c r="C58" s="1217">
        <v>155.39436000000001</v>
      </c>
      <c r="D58" s="602">
        <v>128.6</v>
      </c>
      <c r="E58" s="640">
        <v>129.52000000000001</v>
      </c>
      <c r="F58" s="334"/>
      <c r="G58" s="334"/>
      <c r="H58" s="334"/>
      <c r="I58" s="334"/>
      <c r="J58" s="334"/>
      <c r="K58" s="334"/>
      <c r="L58" s="334"/>
      <c r="M58" s="334"/>
    </row>
    <row r="59" spans="2:13">
      <c r="B59" s="635">
        <v>45078</v>
      </c>
      <c r="C59" s="1217">
        <v>154.64185500000002</v>
      </c>
      <c r="D59" s="602">
        <v>128.9</v>
      </c>
      <c r="E59" s="640">
        <v>128.11000000000001</v>
      </c>
      <c r="F59" s="334"/>
      <c r="G59" s="334"/>
      <c r="H59" s="334"/>
      <c r="I59" s="334"/>
      <c r="J59" s="334"/>
      <c r="K59" s="334"/>
      <c r="L59" s="334"/>
      <c r="M59" s="334"/>
    </row>
    <row r="60" spans="2:13">
      <c r="B60" s="635">
        <v>45108</v>
      </c>
      <c r="C60" s="1217">
        <v>162.27063000000004</v>
      </c>
      <c r="D60" s="602">
        <v>131.69999999999999</v>
      </c>
      <c r="E60" s="640">
        <v>127.66</v>
      </c>
      <c r="F60" s="334"/>
      <c r="G60" s="334"/>
      <c r="H60" s="334"/>
      <c r="I60" s="334"/>
      <c r="J60" s="334"/>
      <c r="K60" s="334"/>
      <c r="L60" s="334"/>
      <c r="M60" s="334"/>
    </row>
    <row r="61" spans="2:13">
      <c r="B61" s="635">
        <v>45139</v>
      </c>
      <c r="C61" s="1217">
        <v>162.99464000000012</v>
      </c>
      <c r="D61" s="602">
        <v>132.5</v>
      </c>
      <c r="E61" s="640">
        <v>128.47999999999999</v>
      </c>
      <c r="F61" s="334"/>
      <c r="G61" s="334"/>
      <c r="H61" s="334"/>
      <c r="I61" s="334"/>
      <c r="J61" s="334"/>
      <c r="K61" s="334"/>
      <c r="L61" s="334"/>
      <c r="M61" s="334"/>
    </row>
    <row r="62" spans="2:13">
      <c r="B62" s="635">
        <v>45170</v>
      </c>
      <c r="C62" s="1217">
        <v>166.91171499999996</v>
      </c>
      <c r="D62" s="601">
        <v>133.1</v>
      </c>
      <c r="E62" s="640">
        <v>128.63</v>
      </c>
      <c r="F62" s="334"/>
      <c r="G62" s="334"/>
      <c r="H62" s="334"/>
      <c r="I62" s="334"/>
      <c r="J62" s="334"/>
      <c r="K62" s="334"/>
      <c r="L62" s="334"/>
      <c r="M62" s="334"/>
    </row>
    <row r="63" spans="2:13">
      <c r="B63" s="635">
        <v>45200</v>
      </c>
      <c r="C63" s="1217">
        <v>170.22419500000007</v>
      </c>
      <c r="D63" s="602">
        <v>131.19999999999999</v>
      </c>
      <c r="E63" s="640">
        <v>127.99</v>
      </c>
      <c r="F63" s="334"/>
      <c r="G63" s="334"/>
      <c r="H63" s="334"/>
      <c r="I63" s="334"/>
      <c r="J63" s="334"/>
      <c r="K63" s="334"/>
      <c r="L63" s="334"/>
      <c r="M63" s="334"/>
    </row>
    <row r="64" spans="2:13">
      <c r="B64" s="635">
        <v>45231</v>
      </c>
      <c r="C64" s="1217">
        <v>166.16926500000005</v>
      </c>
      <c r="D64" s="602">
        <v>130.1</v>
      </c>
      <c r="E64" s="640">
        <v>127.73</v>
      </c>
      <c r="F64" s="334"/>
      <c r="G64" s="334"/>
      <c r="H64" s="334"/>
      <c r="I64" s="334"/>
      <c r="J64" s="334"/>
      <c r="K64" s="334"/>
      <c r="L64" s="334"/>
      <c r="M64" s="334"/>
    </row>
    <row r="65" spans="2:65">
      <c r="B65" s="635">
        <v>45261</v>
      </c>
      <c r="C65" s="1217">
        <v>160.94506000000007</v>
      </c>
      <c r="D65" s="602">
        <v>129.5</v>
      </c>
      <c r="E65" s="640">
        <v>126.92</v>
      </c>
      <c r="F65" s="334"/>
      <c r="G65" s="334"/>
      <c r="H65" s="334"/>
      <c r="I65" s="334"/>
      <c r="J65" s="334"/>
      <c r="K65" s="334"/>
      <c r="L65" s="334"/>
      <c r="M65" s="334"/>
    </row>
    <row r="66" spans="2:65">
      <c r="B66" s="635">
        <v>45292</v>
      </c>
      <c r="C66" s="1217">
        <v>164.99929500000002</v>
      </c>
      <c r="D66" s="600">
        <v>129.5</v>
      </c>
      <c r="E66" s="641">
        <v>126.19</v>
      </c>
      <c r="F66" s="334"/>
      <c r="G66" s="334"/>
      <c r="H66" s="334"/>
      <c r="I66" s="334"/>
      <c r="J66" s="334"/>
      <c r="K66" s="334"/>
      <c r="L66" s="334"/>
      <c r="M66" s="334"/>
    </row>
    <row r="67" spans="2:65">
      <c r="B67" s="635">
        <v>45323</v>
      </c>
      <c r="C67" s="1217">
        <v>164.808515</v>
      </c>
      <c r="D67" s="600">
        <v>130.6</v>
      </c>
      <c r="E67" s="641">
        <v>126.23</v>
      </c>
      <c r="F67" s="334"/>
      <c r="G67" s="334"/>
      <c r="H67" s="334"/>
      <c r="I67" s="334"/>
      <c r="J67" s="334"/>
      <c r="K67" s="334"/>
      <c r="L67" s="334"/>
      <c r="M67" s="334"/>
    </row>
    <row r="68" spans="2:65">
      <c r="B68" s="635">
        <v>45352</v>
      </c>
      <c r="C68" s="1217">
        <v>166.57319500000006</v>
      </c>
      <c r="D68" s="600">
        <v>129.30000000000001</v>
      </c>
      <c r="E68" s="641">
        <v>125.99</v>
      </c>
      <c r="F68" s="334"/>
      <c r="G68" s="334"/>
      <c r="H68" s="334"/>
      <c r="I68" s="334"/>
      <c r="J68" s="334"/>
      <c r="K68" s="334"/>
      <c r="L68" s="334"/>
      <c r="M68" s="334"/>
    </row>
    <row r="69" spans="2:65">
      <c r="B69" s="635">
        <v>45383</v>
      </c>
      <c r="C69" s="1217">
        <v>166.81158000000011</v>
      </c>
      <c r="D69" s="600">
        <v>128.5</v>
      </c>
      <c r="E69" s="641">
        <v>125.56</v>
      </c>
      <c r="F69" s="334"/>
      <c r="G69" s="334"/>
      <c r="H69" s="334"/>
      <c r="I69" s="334"/>
      <c r="J69" s="334"/>
      <c r="K69" s="334"/>
      <c r="L69" s="334"/>
      <c r="M69" s="334"/>
    </row>
    <row r="70" spans="2:65">
      <c r="B70" s="635">
        <v>45413</v>
      </c>
      <c r="C70" s="1217">
        <v>166.60912999999999</v>
      </c>
      <c r="D70" s="600">
        <v>128.5</v>
      </c>
      <c r="E70" s="641">
        <v>124.66</v>
      </c>
      <c r="F70" s="334"/>
      <c r="G70" s="334"/>
      <c r="H70" s="334"/>
      <c r="I70" s="334"/>
      <c r="J70" s="334"/>
      <c r="K70" s="334"/>
      <c r="L70" s="334"/>
      <c r="M70" s="334"/>
    </row>
    <row r="71" spans="2:65">
      <c r="B71" s="635">
        <v>45444</v>
      </c>
      <c r="C71" s="1217">
        <v>165.00400500000012</v>
      </c>
      <c r="D71" s="600">
        <v>130.1</v>
      </c>
      <c r="E71" s="641">
        <v>124.41</v>
      </c>
      <c r="F71" s="334"/>
      <c r="G71" s="334"/>
      <c r="H71" s="334"/>
      <c r="I71" s="334"/>
      <c r="J71" s="334"/>
      <c r="K71" s="334"/>
      <c r="L71" s="334"/>
      <c r="M71" s="334"/>
    </row>
    <row r="72" spans="2:65">
      <c r="B72" s="635">
        <v>45474</v>
      </c>
      <c r="C72" s="1217">
        <v>176.85141499999997</v>
      </c>
      <c r="D72" s="600">
        <v>132.69999999999999</v>
      </c>
      <c r="E72" s="641">
        <v>124.03</v>
      </c>
      <c r="F72" s="334"/>
      <c r="G72" s="334"/>
      <c r="H72" s="334"/>
      <c r="I72" s="334"/>
      <c r="J72" s="334"/>
      <c r="K72" s="334"/>
      <c r="L72" s="334"/>
      <c r="M72" s="334"/>
    </row>
    <row r="73" spans="2:65">
      <c r="B73" s="635">
        <v>45505</v>
      </c>
      <c r="C73" s="1217">
        <v>183.671695</v>
      </c>
      <c r="D73" s="600">
        <v>134.1</v>
      </c>
      <c r="E73" s="641">
        <v>122.99</v>
      </c>
    </row>
    <row r="74" spans="2:65">
      <c r="B74" s="635">
        <v>45536</v>
      </c>
      <c r="C74" s="1217">
        <v>194.39695999999998</v>
      </c>
      <c r="D74" s="600">
        <v>135.30000000000001</v>
      </c>
      <c r="E74" s="641">
        <v>122.72</v>
      </c>
    </row>
    <row r="75" spans="2:65">
      <c r="B75" s="635">
        <v>45566</v>
      </c>
      <c r="C75" s="1217">
        <v>198.05462</v>
      </c>
      <c r="D75" s="600">
        <v>136</v>
      </c>
      <c r="E75" s="641">
        <v>122.84</v>
      </c>
    </row>
    <row r="76" spans="2:65">
      <c r="B76" s="635">
        <v>45597</v>
      </c>
      <c r="C76" s="1217">
        <v>209.6308600000001</v>
      </c>
      <c r="D76" s="600">
        <v>137.30000000000001</v>
      </c>
      <c r="E76" s="641">
        <v>122.52</v>
      </c>
    </row>
    <row r="77" spans="2:65">
      <c r="B77" s="635">
        <v>45627</v>
      </c>
      <c r="C77" s="1217">
        <v>212.041695</v>
      </c>
      <c r="D77" s="600">
        <v>137.9</v>
      </c>
      <c r="E77" s="641">
        <v>122.99</v>
      </c>
    </row>
    <row r="78" spans="2:65">
      <c r="B78" s="635">
        <v>45658</v>
      </c>
      <c r="C78" s="1217">
        <v>215.07063499999998</v>
      </c>
      <c r="D78" s="600">
        <v>138.69999999999999</v>
      </c>
      <c r="E78" s="641">
        <v>124.07</v>
      </c>
    </row>
    <row r="79" spans="2:65">
      <c r="B79" s="635">
        <v>45689</v>
      </c>
      <c r="C79" s="1217">
        <v>224.14941000000005</v>
      </c>
      <c r="D79" s="600">
        <v>139.30000000000001</v>
      </c>
      <c r="E79" s="641">
        <v>123.62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</row>
    <row r="80" spans="2:65">
      <c r="B80" s="635">
        <v>45717</v>
      </c>
      <c r="C80" s="1217">
        <v>229.66681999999997</v>
      </c>
      <c r="D80" s="600">
        <v>138.9</v>
      </c>
      <c r="E80" s="641">
        <v>123.24</v>
      </c>
    </row>
    <row r="81" spans="2:5">
      <c r="B81" s="635">
        <v>45748</v>
      </c>
      <c r="C81" s="1217">
        <v>234.92203000000006</v>
      </c>
      <c r="D81" s="600">
        <v>138.1</v>
      </c>
      <c r="E81" s="641">
        <v>122.46</v>
      </c>
    </row>
    <row r="82" spans="2:5">
      <c r="B82" s="635">
        <v>45778</v>
      </c>
      <c r="C82" s="1217">
        <v>239.94509499999992</v>
      </c>
      <c r="D82" s="600">
        <v>138.19999999999999</v>
      </c>
      <c r="E82" s="641">
        <v>121.79</v>
      </c>
    </row>
    <row r="83" spans="2:5">
      <c r="B83" s="635">
        <v>45809</v>
      </c>
      <c r="C83" s="1217">
        <v>242.53314499999993</v>
      </c>
      <c r="D83" s="600">
        <v>142</v>
      </c>
      <c r="E83" s="641">
        <v>121.89</v>
      </c>
    </row>
    <row r="84" spans="2:5">
      <c r="B84" s="635">
        <v>45839</v>
      </c>
      <c r="C84" s="1217">
        <v>247.75333999999998</v>
      </c>
      <c r="D84" s="600">
        <v>140.4</v>
      </c>
      <c r="E84" s="641">
        <v>121.88</v>
      </c>
    </row>
    <row r="85" spans="2:5">
      <c r="B85" s="635">
        <v>45870</v>
      </c>
      <c r="C85" s="1217">
        <v>257.29601500000001</v>
      </c>
      <c r="D85" s="600">
        <v>140.9</v>
      </c>
      <c r="E85" s="641">
        <v>121.23</v>
      </c>
    </row>
    <row r="86" spans="2:5">
      <c r="B86" s="635">
        <v>45901</v>
      </c>
      <c r="C86" s="1217">
        <v>275.34089</v>
      </c>
      <c r="D86" s="600">
        <v>140.9</v>
      </c>
      <c r="E86" s="641">
        <v>120.98</v>
      </c>
    </row>
  </sheetData>
  <hyperlinks>
    <hyperlink ref="A1" location="Sommaire!A1" display="Sommaire général" xr:uid="{C8F3EDF7-419D-4C34-B4D2-BE26631D3550}"/>
  </hyperlinks>
  <pageMargins left="0.7" right="0.7" top="0.75" bottom="0.75" header="0.3" footer="0.3"/>
  <pageSetup paperSize="9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A0FFFF"/>
  </sheetPr>
  <dimension ref="A1:Q87"/>
  <sheetViews>
    <sheetView topLeftCell="A7" workbookViewId="0">
      <selection activeCell="F33" sqref="F33"/>
    </sheetView>
  </sheetViews>
  <sheetFormatPr baseColWidth="10" defaultRowHeight="15"/>
  <cols>
    <col min="12" max="12" width="14.28515625" customWidth="1"/>
    <col min="13" max="13" width="20.28515625" customWidth="1"/>
    <col min="14" max="14" width="17.7109375" customWidth="1"/>
    <col min="16" max="16" width="15" customWidth="1"/>
    <col min="268" max="268" width="14.28515625" customWidth="1"/>
    <col min="269" max="269" width="20.28515625" customWidth="1"/>
    <col min="270" max="270" width="17.7109375" customWidth="1"/>
    <col min="272" max="272" width="15" customWidth="1"/>
    <col min="524" max="524" width="14.28515625" customWidth="1"/>
    <col min="525" max="525" width="20.28515625" customWidth="1"/>
    <col min="526" max="526" width="17.7109375" customWidth="1"/>
    <col min="528" max="528" width="15" customWidth="1"/>
    <col min="780" max="780" width="14.28515625" customWidth="1"/>
    <col min="781" max="781" width="20.28515625" customWidth="1"/>
    <col min="782" max="782" width="17.7109375" customWidth="1"/>
    <col min="784" max="784" width="15" customWidth="1"/>
    <col min="1036" max="1036" width="14.28515625" customWidth="1"/>
    <col min="1037" max="1037" width="20.28515625" customWidth="1"/>
    <col min="1038" max="1038" width="17.7109375" customWidth="1"/>
    <col min="1040" max="1040" width="15" customWidth="1"/>
    <col min="1292" max="1292" width="14.28515625" customWidth="1"/>
    <col min="1293" max="1293" width="20.28515625" customWidth="1"/>
    <col min="1294" max="1294" width="17.7109375" customWidth="1"/>
    <col min="1296" max="1296" width="15" customWidth="1"/>
    <col min="1548" max="1548" width="14.28515625" customWidth="1"/>
    <col min="1549" max="1549" width="20.28515625" customWidth="1"/>
    <col min="1550" max="1550" width="17.7109375" customWidth="1"/>
    <col min="1552" max="1552" width="15" customWidth="1"/>
    <col min="1804" max="1804" width="14.28515625" customWidth="1"/>
    <col min="1805" max="1805" width="20.28515625" customWidth="1"/>
    <col min="1806" max="1806" width="17.7109375" customWidth="1"/>
    <col min="1808" max="1808" width="15" customWidth="1"/>
    <col min="2060" max="2060" width="14.28515625" customWidth="1"/>
    <col min="2061" max="2061" width="20.28515625" customWidth="1"/>
    <col min="2062" max="2062" width="17.7109375" customWidth="1"/>
    <col min="2064" max="2064" width="15" customWidth="1"/>
    <col min="2316" max="2316" width="14.28515625" customWidth="1"/>
    <col min="2317" max="2317" width="20.28515625" customWidth="1"/>
    <col min="2318" max="2318" width="17.7109375" customWidth="1"/>
    <col min="2320" max="2320" width="15" customWidth="1"/>
    <col min="2572" max="2572" width="14.28515625" customWidth="1"/>
    <col min="2573" max="2573" width="20.28515625" customWidth="1"/>
    <col min="2574" max="2574" width="17.7109375" customWidth="1"/>
    <col min="2576" max="2576" width="15" customWidth="1"/>
    <col min="2828" max="2828" width="14.28515625" customWidth="1"/>
    <col min="2829" max="2829" width="20.28515625" customWidth="1"/>
    <col min="2830" max="2830" width="17.7109375" customWidth="1"/>
    <col min="2832" max="2832" width="15" customWidth="1"/>
    <col min="3084" max="3084" width="14.28515625" customWidth="1"/>
    <col min="3085" max="3085" width="20.28515625" customWidth="1"/>
    <col min="3086" max="3086" width="17.7109375" customWidth="1"/>
    <col min="3088" max="3088" width="15" customWidth="1"/>
    <col min="3340" max="3340" width="14.28515625" customWidth="1"/>
    <col min="3341" max="3341" width="20.28515625" customWidth="1"/>
    <col min="3342" max="3342" width="17.7109375" customWidth="1"/>
    <col min="3344" max="3344" width="15" customWidth="1"/>
    <col min="3596" max="3596" width="14.28515625" customWidth="1"/>
    <col min="3597" max="3597" width="20.28515625" customWidth="1"/>
    <col min="3598" max="3598" width="17.7109375" customWidth="1"/>
    <col min="3600" max="3600" width="15" customWidth="1"/>
    <col min="3852" max="3852" width="14.28515625" customWidth="1"/>
    <col min="3853" max="3853" width="20.28515625" customWidth="1"/>
    <col min="3854" max="3854" width="17.7109375" customWidth="1"/>
    <col min="3856" max="3856" width="15" customWidth="1"/>
    <col min="4108" max="4108" width="14.28515625" customWidth="1"/>
    <col min="4109" max="4109" width="20.28515625" customWidth="1"/>
    <col min="4110" max="4110" width="17.7109375" customWidth="1"/>
    <col min="4112" max="4112" width="15" customWidth="1"/>
    <col min="4364" max="4364" width="14.28515625" customWidth="1"/>
    <col min="4365" max="4365" width="20.28515625" customWidth="1"/>
    <col min="4366" max="4366" width="17.7109375" customWidth="1"/>
    <col min="4368" max="4368" width="15" customWidth="1"/>
    <col min="4620" max="4620" width="14.28515625" customWidth="1"/>
    <col min="4621" max="4621" width="20.28515625" customWidth="1"/>
    <col min="4622" max="4622" width="17.7109375" customWidth="1"/>
    <col min="4624" max="4624" width="15" customWidth="1"/>
    <col min="4876" max="4876" width="14.28515625" customWidth="1"/>
    <col min="4877" max="4877" width="20.28515625" customWidth="1"/>
    <col min="4878" max="4878" width="17.7109375" customWidth="1"/>
    <col min="4880" max="4880" width="15" customWidth="1"/>
    <col min="5132" max="5132" width="14.28515625" customWidth="1"/>
    <col min="5133" max="5133" width="20.28515625" customWidth="1"/>
    <col min="5134" max="5134" width="17.7109375" customWidth="1"/>
    <col min="5136" max="5136" width="15" customWidth="1"/>
    <col min="5388" max="5388" width="14.28515625" customWidth="1"/>
    <col min="5389" max="5389" width="20.28515625" customWidth="1"/>
    <col min="5390" max="5390" width="17.7109375" customWidth="1"/>
    <col min="5392" max="5392" width="15" customWidth="1"/>
    <col min="5644" max="5644" width="14.28515625" customWidth="1"/>
    <col min="5645" max="5645" width="20.28515625" customWidth="1"/>
    <col min="5646" max="5646" width="17.7109375" customWidth="1"/>
    <col min="5648" max="5648" width="15" customWidth="1"/>
    <col min="5900" max="5900" width="14.28515625" customWidth="1"/>
    <col min="5901" max="5901" width="20.28515625" customWidth="1"/>
    <col min="5902" max="5902" width="17.7109375" customWidth="1"/>
    <col min="5904" max="5904" width="15" customWidth="1"/>
    <col min="6156" max="6156" width="14.28515625" customWidth="1"/>
    <col min="6157" max="6157" width="20.28515625" customWidth="1"/>
    <col min="6158" max="6158" width="17.7109375" customWidth="1"/>
    <col min="6160" max="6160" width="15" customWidth="1"/>
    <col min="6412" max="6412" width="14.28515625" customWidth="1"/>
    <col min="6413" max="6413" width="20.28515625" customWidth="1"/>
    <col min="6414" max="6414" width="17.7109375" customWidth="1"/>
    <col min="6416" max="6416" width="15" customWidth="1"/>
    <col min="6668" max="6668" width="14.28515625" customWidth="1"/>
    <col min="6669" max="6669" width="20.28515625" customWidth="1"/>
    <col min="6670" max="6670" width="17.7109375" customWidth="1"/>
    <col min="6672" max="6672" width="15" customWidth="1"/>
    <col min="6924" max="6924" width="14.28515625" customWidth="1"/>
    <col min="6925" max="6925" width="20.28515625" customWidth="1"/>
    <col min="6926" max="6926" width="17.7109375" customWidth="1"/>
    <col min="6928" max="6928" width="15" customWidth="1"/>
    <col min="7180" max="7180" width="14.28515625" customWidth="1"/>
    <col min="7181" max="7181" width="20.28515625" customWidth="1"/>
    <col min="7182" max="7182" width="17.7109375" customWidth="1"/>
    <col min="7184" max="7184" width="15" customWidth="1"/>
    <col min="7436" max="7436" width="14.28515625" customWidth="1"/>
    <col min="7437" max="7437" width="20.28515625" customWidth="1"/>
    <col min="7438" max="7438" width="17.7109375" customWidth="1"/>
    <col min="7440" max="7440" width="15" customWidth="1"/>
    <col min="7692" max="7692" width="14.28515625" customWidth="1"/>
    <col min="7693" max="7693" width="20.28515625" customWidth="1"/>
    <col min="7694" max="7694" width="17.7109375" customWidth="1"/>
    <col min="7696" max="7696" width="15" customWidth="1"/>
    <col min="7948" max="7948" width="14.28515625" customWidth="1"/>
    <col min="7949" max="7949" width="20.28515625" customWidth="1"/>
    <col min="7950" max="7950" width="17.7109375" customWidth="1"/>
    <col min="7952" max="7952" width="15" customWidth="1"/>
    <col min="8204" max="8204" width="14.28515625" customWidth="1"/>
    <col min="8205" max="8205" width="20.28515625" customWidth="1"/>
    <col min="8206" max="8206" width="17.7109375" customWidth="1"/>
    <col min="8208" max="8208" width="15" customWidth="1"/>
    <col min="8460" max="8460" width="14.28515625" customWidth="1"/>
    <col min="8461" max="8461" width="20.28515625" customWidth="1"/>
    <col min="8462" max="8462" width="17.7109375" customWidth="1"/>
    <col min="8464" max="8464" width="15" customWidth="1"/>
    <col min="8716" max="8716" width="14.28515625" customWidth="1"/>
    <col min="8717" max="8717" width="20.28515625" customWidth="1"/>
    <col min="8718" max="8718" width="17.7109375" customWidth="1"/>
    <col min="8720" max="8720" width="15" customWidth="1"/>
    <col min="8972" max="8972" width="14.28515625" customWidth="1"/>
    <col min="8973" max="8973" width="20.28515625" customWidth="1"/>
    <col min="8974" max="8974" width="17.7109375" customWidth="1"/>
    <col min="8976" max="8976" width="15" customWidth="1"/>
    <col min="9228" max="9228" width="14.28515625" customWidth="1"/>
    <col min="9229" max="9229" width="20.28515625" customWidth="1"/>
    <col min="9230" max="9230" width="17.7109375" customWidth="1"/>
    <col min="9232" max="9232" width="15" customWidth="1"/>
    <col min="9484" max="9484" width="14.28515625" customWidth="1"/>
    <col min="9485" max="9485" width="20.28515625" customWidth="1"/>
    <col min="9486" max="9486" width="17.7109375" customWidth="1"/>
    <col min="9488" max="9488" width="15" customWidth="1"/>
    <col min="9740" max="9740" width="14.28515625" customWidth="1"/>
    <col min="9741" max="9741" width="20.28515625" customWidth="1"/>
    <col min="9742" max="9742" width="17.7109375" customWidth="1"/>
    <col min="9744" max="9744" width="15" customWidth="1"/>
    <col min="9996" max="9996" width="14.28515625" customWidth="1"/>
    <col min="9997" max="9997" width="20.28515625" customWidth="1"/>
    <col min="9998" max="9998" width="17.7109375" customWidth="1"/>
    <col min="10000" max="10000" width="15" customWidth="1"/>
    <col min="10252" max="10252" width="14.28515625" customWidth="1"/>
    <col min="10253" max="10253" width="20.28515625" customWidth="1"/>
    <col min="10254" max="10254" width="17.7109375" customWidth="1"/>
    <col min="10256" max="10256" width="15" customWidth="1"/>
    <col min="10508" max="10508" width="14.28515625" customWidth="1"/>
    <col min="10509" max="10509" width="20.28515625" customWidth="1"/>
    <col min="10510" max="10510" width="17.7109375" customWidth="1"/>
    <col min="10512" max="10512" width="15" customWidth="1"/>
    <col min="10764" max="10764" width="14.28515625" customWidth="1"/>
    <col min="10765" max="10765" width="20.28515625" customWidth="1"/>
    <col min="10766" max="10766" width="17.7109375" customWidth="1"/>
    <col min="10768" max="10768" width="15" customWidth="1"/>
    <col min="11020" max="11020" width="14.28515625" customWidth="1"/>
    <col min="11021" max="11021" width="20.28515625" customWidth="1"/>
    <col min="11022" max="11022" width="17.7109375" customWidth="1"/>
    <col min="11024" max="11024" width="15" customWidth="1"/>
    <col min="11276" max="11276" width="14.28515625" customWidth="1"/>
    <col min="11277" max="11277" width="20.28515625" customWidth="1"/>
    <col min="11278" max="11278" width="17.7109375" customWidth="1"/>
    <col min="11280" max="11280" width="15" customWidth="1"/>
    <col min="11532" max="11532" width="14.28515625" customWidth="1"/>
    <col min="11533" max="11533" width="20.28515625" customWidth="1"/>
    <col min="11534" max="11534" width="17.7109375" customWidth="1"/>
    <col min="11536" max="11536" width="15" customWidth="1"/>
    <col min="11788" max="11788" width="14.28515625" customWidth="1"/>
    <col min="11789" max="11789" width="20.28515625" customWidth="1"/>
    <col min="11790" max="11790" width="17.7109375" customWidth="1"/>
    <col min="11792" max="11792" width="15" customWidth="1"/>
    <col min="12044" max="12044" width="14.28515625" customWidth="1"/>
    <col min="12045" max="12045" width="20.28515625" customWidth="1"/>
    <col min="12046" max="12046" width="17.7109375" customWidth="1"/>
    <col min="12048" max="12048" width="15" customWidth="1"/>
    <col min="12300" max="12300" width="14.28515625" customWidth="1"/>
    <col min="12301" max="12301" width="20.28515625" customWidth="1"/>
    <col min="12302" max="12302" width="17.7109375" customWidth="1"/>
    <col min="12304" max="12304" width="15" customWidth="1"/>
    <col min="12556" max="12556" width="14.28515625" customWidth="1"/>
    <col min="12557" max="12557" width="20.28515625" customWidth="1"/>
    <col min="12558" max="12558" width="17.7109375" customWidth="1"/>
    <col min="12560" max="12560" width="15" customWidth="1"/>
    <col min="12812" max="12812" width="14.28515625" customWidth="1"/>
    <col min="12813" max="12813" width="20.28515625" customWidth="1"/>
    <col min="12814" max="12814" width="17.7109375" customWidth="1"/>
    <col min="12816" max="12816" width="15" customWidth="1"/>
    <col min="13068" max="13068" width="14.28515625" customWidth="1"/>
    <col min="13069" max="13069" width="20.28515625" customWidth="1"/>
    <col min="13070" max="13070" width="17.7109375" customWidth="1"/>
    <col min="13072" max="13072" width="15" customWidth="1"/>
    <col min="13324" max="13324" width="14.28515625" customWidth="1"/>
    <col min="13325" max="13325" width="20.28515625" customWidth="1"/>
    <col min="13326" max="13326" width="17.7109375" customWidth="1"/>
    <col min="13328" max="13328" width="15" customWidth="1"/>
    <col min="13580" max="13580" width="14.28515625" customWidth="1"/>
    <col min="13581" max="13581" width="20.28515625" customWidth="1"/>
    <col min="13582" max="13582" width="17.7109375" customWidth="1"/>
    <col min="13584" max="13584" width="15" customWidth="1"/>
    <col min="13836" max="13836" width="14.28515625" customWidth="1"/>
    <col min="13837" max="13837" width="20.28515625" customWidth="1"/>
    <col min="13838" max="13838" width="17.7109375" customWidth="1"/>
    <col min="13840" max="13840" width="15" customWidth="1"/>
    <col min="14092" max="14092" width="14.28515625" customWidth="1"/>
    <col min="14093" max="14093" width="20.28515625" customWidth="1"/>
    <col min="14094" max="14094" width="17.7109375" customWidth="1"/>
    <col min="14096" max="14096" width="15" customWidth="1"/>
    <col min="14348" max="14348" width="14.28515625" customWidth="1"/>
    <col min="14349" max="14349" width="20.28515625" customWidth="1"/>
    <col min="14350" max="14350" width="17.7109375" customWidth="1"/>
    <col min="14352" max="14352" width="15" customWidth="1"/>
    <col min="14604" max="14604" width="14.28515625" customWidth="1"/>
    <col min="14605" max="14605" width="20.28515625" customWidth="1"/>
    <col min="14606" max="14606" width="17.7109375" customWidth="1"/>
    <col min="14608" max="14608" width="15" customWidth="1"/>
    <col min="14860" max="14860" width="14.28515625" customWidth="1"/>
    <col min="14861" max="14861" width="20.28515625" customWidth="1"/>
    <col min="14862" max="14862" width="17.7109375" customWidth="1"/>
    <col min="14864" max="14864" width="15" customWidth="1"/>
    <col min="15116" max="15116" width="14.28515625" customWidth="1"/>
    <col min="15117" max="15117" width="20.28515625" customWidth="1"/>
    <col min="15118" max="15118" width="17.7109375" customWidth="1"/>
    <col min="15120" max="15120" width="15" customWidth="1"/>
    <col min="15372" max="15372" width="14.28515625" customWidth="1"/>
    <col min="15373" max="15373" width="20.28515625" customWidth="1"/>
    <col min="15374" max="15374" width="17.7109375" customWidth="1"/>
    <col min="15376" max="15376" width="15" customWidth="1"/>
    <col min="15628" max="15628" width="14.28515625" customWidth="1"/>
    <col min="15629" max="15629" width="20.28515625" customWidth="1"/>
    <col min="15630" max="15630" width="17.7109375" customWidth="1"/>
    <col min="15632" max="15632" width="15" customWidth="1"/>
    <col min="15884" max="15884" width="14.28515625" customWidth="1"/>
    <col min="15885" max="15885" width="20.28515625" customWidth="1"/>
    <col min="15886" max="15886" width="17.7109375" customWidth="1"/>
    <col min="15888" max="15888" width="15" customWidth="1"/>
    <col min="16140" max="16140" width="14.28515625" customWidth="1"/>
    <col min="16141" max="16141" width="20.28515625" customWidth="1"/>
    <col min="16142" max="16142" width="17.7109375" customWidth="1"/>
    <col min="16144" max="16144" width="15" customWidth="1"/>
  </cols>
  <sheetData>
    <row r="1" spans="1:17" s="693" customFormat="1">
      <c r="A1" s="728" t="s">
        <v>739</v>
      </c>
    </row>
    <row r="2" spans="1:17" s="694" customFormat="1"/>
    <row r="3" spans="1:17" s="694" customFormat="1"/>
    <row r="4" spans="1:17">
      <c r="K4" s="607"/>
      <c r="L4" s="613" t="s">
        <v>161</v>
      </c>
      <c r="M4" s="613" t="s">
        <v>585</v>
      </c>
      <c r="N4" s="613" t="s">
        <v>714</v>
      </c>
      <c r="O4" s="628"/>
      <c r="P4" s="35"/>
    </row>
    <row r="5" spans="1:17">
      <c r="A5" s="2" t="s">
        <v>160</v>
      </c>
      <c r="B5" s="4"/>
      <c r="C5" s="4"/>
      <c r="D5" s="4"/>
      <c r="E5" s="4"/>
      <c r="K5" s="607"/>
      <c r="L5" s="621">
        <v>345.51346999999998</v>
      </c>
      <c r="M5" s="621">
        <v>370.42926</v>
      </c>
      <c r="N5" s="621">
        <v>478.35619000000003</v>
      </c>
      <c r="O5" s="628"/>
    </row>
    <row r="6" spans="1:17">
      <c r="K6" s="607"/>
      <c r="L6" s="621">
        <v>346.11052000000001</v>
      </c>
      <c r="M6" s="621">
        <v>369.93797000000001</v>
      </c>
      <c r="N6" s="621">
        <v>474.35325999999998</v>
      </c>
      <c r="O6" s="628"/>
    </row>
    <row r="7" spans="1:17">
      <c r="K7" s="607"/>
      <c r="L7" s="621">
        <v>346.45330000000001</v>
      </c>
      <c r="M7" s="621">
        <v>359.99421999999998</v>
      </c>
      <c r="N7" s="621">
        <v>465.66874000000001</v>
      </c>
      <c r="O7" s="628"/>
    </row>
    <row r="8" spans="1:17">
      <c r="K8" s="607"/>
      <c r="L8" s="621">
        <v>342.24646999999999</v>
      </c>
      <c r="M8" s="621">
        <v>364.7731</v>
      </c>
      <c r="N8" s="621">
        <v>411.01539000000002</v>
      </c>
      <c r="O8" s="628"/>
    </row>
    <row r="9" spans="1:17">
      <c r="G9" s="146"/>
      <c r="K9" s="607"/>
      <c r="L9" s="621">
        <v>343.10455999999999</v>
      </c>
      <c r="M9" s="621">
        <v>365.21292999999997</v>
      </c>
      <c r="N9" s="621">
        <v>412.19637</v>
      </c>
      <c r="O9" s="628"/>
    </row>
    <row r="10" spans="1:17">
      <c r="K10" s="607">
        <v>2019</v>
      </c>
      <c r="L10" s="621">
        <v>350.11005</v>
      </c>
      <c r="M10" s="621">
        <v>366.65471000000002</v>
      </c>
      <c r="N10" s="621">
        <v>432.00812000000002</v>
      </c>
      <c r="O10" s="628"/>
    </row>
    <row r="11" spans="1:17">
      <c r="K11" s="607"/>
      <c r="L11" s="621">
        <v>357.10633000000001</v>
      </c>
      <c r="M11" s="621">
        <v>368.04120999999998</v>
      </c>
      <c r="N11" s="621">
        <v>472.10088000000002</v>
      </c>
      <c r="O11" s="628"/>
    </row>
    <row r="12" spans="1:17">
      <c r="K12" s="607"/>
      <c r="L12" s="621">
        <v>359.86178000000001</v>
      </c>
      <c r="M12" s="621">
        <v>376.38634000000002</v>
      </c>
      <c r="N12" s="621">
        <v>478.44731000000002</v>
      </c>
      <c r="O12" s="628"/>
    </row>
    <row r="13" spans="1:17">
      <c r="K13" s="607"/>
      <c r="L13" s="621">
        <v>361.58640000000003</v>
      </c>
      <c r="M13" s="621">
        <v>387.95902000000001</v>
      </c>
      <c r="N13" s="621">
        <v>488.47739999999999</v>
      </c>
      <c r="O13" s="628"/>
      <c r="Q13" s="13"/>
    </row>
    <row r="14" spans="1:17">
      <c r="K14" s="607"/>
      <c r="L14" s="621">
        <v>356.97404</v>
      </c>
      <c r="M14" s="621">
        <v>389.2328</v>
      </c>
      <c r="N14" s="621">
        <v>486.27551</v>
      </c>
      <c r="O14" s="628"/>
      <c r="Q14" s="13"/>
    </row>
    <row r="15" spans="1:17">
      <c r="K15" s="607"/>
      <c r="L15" s="621">
        <v>352.15929999999997</v>
      </c>
      <c r="M15" s="621">
        <v>387.77235999999999</v>
      </c>
      <c r="N15" s="621">
        <v>484.04782</v>
      </c>
      <c r="O15" s="628"/>
      <c r="Q15" s="13"/>
    </row>
    <row r="16" spans="1:17">
      <c r="K16" s="607"/>
      <c r="L16" s="621">
        <v>353.38002</v>
      </c>
      <c r="M16" s="621">
        <v>385.99997000000002</v>
      </c>
      <c r="N16" s="621">
        <v>481.68045000000001</v>
      </c>
      <c r="O16" s="628"/>
      <c r="Q16" s="13"/>
    </row>
    <row r="17" spans="1:17">
      <c r="K17" s="607"/>
      <c r="L17" s="622">
        <v>353.20267000000001</v>
      </c>
      <c r="M17" s="622">
        <v>382.04574000000002</v>
      </c>
      <c r="N17" s="622">
        <v>479.55014999999997</v>
      </c>
      <c r="O17" s="628"/>
      <c r="Q17" s="13"/>
    </row>
    <row r="18" spans="1:17">
      <c r="K18" s="607"/>
      <c r="L18" s="622">
        <v>352.68950999999998</v>
      </c>
      <c r="M18" s="622">
        <v>378.70884000000001</v>
      </c>
      <c r="N18" s="622">
        <v>475.31439</v>
      </c>
      <c r="O18" s="628"/>
      <c r="Q18" s="13"/>
    </row>
    <row r="19" spans="1:17">
      <c r="K19" s="607"/>
      <c r="L19" s="622">
        <v>344.68067000000002</v>
      </c>
      <c r="M19" s="622">
        <v>373.11948000000001</v>
      </c>
      <c r="N19" s="622">
        <v>464.29001</v>
      </c>
      <c r="O19" s="628"/>
      <c r="Q19" s="13"/>
    </row>
    <row r="20" spans="1:17">
      <c r="K20" s="607"/>
      <c r="L20" s="622">
        <v>338.98405000000002</v>
      </c>
      <c r="M20" s="622">
        <v>363.26603999999998</v>
      </c>
      <c r="N20" s="622">
        <v>408.25202999999999</v>
      </c>
      <c r="O20" s="628"/>
      <c r="Q20" s="13"/>
    </row>
    <row r="21" spans="1:17">
      <c r="K21" s="607">
        <v>2020</v>
      </c>
      <c r="L21" s="622">
        <v>338.10527000000002</v>
      </c>
      <c r="M21" s="622">
        <v>359.17608000000001</v>
      </c>
      <c r="N21" s="622">
        <v>411.17723000000001</v>
      </c>
      <c r="O21" s="628"/>
      <c r="Q21" s="13"/>
    </row>
    <row r="22" spans="1:17">
      <c r="K22" s="607"/>
      <c r="L22" s="622">
        <v>341.04248999999999</v>
      </c>
      <c r="M22" s="622">
        <v>359.84732000000002</v>
      </c>
      <c r="N22" s="622">
        <v>430.28624000000002</v>
      </c>
      <c r="O22" s="628"/>
    </row>
    <row r="23" spans="1:17">
      <c r="A23" s="3" t="s">
        <v>483</v>
      </c>
      <c r="K23" s="607"/>
      <c r="L23" s="622">
        <v>346.93124999999998</v>
      </c>
      <c r="M23" s="622">
        <v>363.77472</v>
      </c>
      <c r="N23" s="622">
        <v>475.50796000000003</v>
      </c>
      <c r="O23" s="628"/>
    </row>
    <row r="24" spans="1:17">
      <c r="A24" s="3" t="s">
        <v>1124</v>
      </c>
      <c r="K24" s="607"/>
      <c r="L24" s="622">
        <v>351.93288999999999</v>
      </c>
      <c r="M24" s="622">
        <v>367.34079000000003</v>
      </c>
      <c r="N24" s="622">
        <v>479.84293000000002</v>
      </c>
      <c r="O24" s="628"/>
    </row>
    <row r="25" spans="1:17">
      <c r="A25" s="3" t="s">
        <v>586</v>
      </c>
      <c r="B25" s="4"/>
      <c r="K25" s="607"/>
      <c r="L25" s="622">
        <v>354.35320000000002</v>
      </c>
      <c r="M25" s="622">
        <v>379.42728</v>
      </c>
      <c r="N25" s="622">
        <v>492.39841999999999</v>
      </c>
      <c r="O25" s="628"/>
    </row>
    <row r="26" spans="1:17">
      <c r="K26" s="607"/>
      <c r="L26" s="622">
        <v>353.77701999999999</v>
      </c>
      <c r="M26" s="622">
        <v>389.33645000000001</v>
      </c>
      <c r="N26" s="622">
        <v>491.55480999999997</v>
      </c>
      <c r="O26" s="628"/>
    </row>
    <row r="27" spans="1:17">
      <c r="E27" s="247"/>
      <c r="K27" s="607"/>
      <c r="L27" s="622">
        <v>347.75689999999997</v>
      </c>
      <c r="M27" s="622">
        <v>382.15095000000002</v>
      </c>
      <c r="N27" s="622">
        <v>486.63909999999998</v>
      </c>
      <c r="O27" s="628"/>
    </row>
    <row r="28" spans="1:17">
      <c r="K28" s="607"/>
      <c r="L28" s="622">
        <v>349.47714999999999</v>
      </c>
      <c r="M28" s="622">
        <v>383.1404</v>
      </c>
      <c r="N28" s="622">
        <v>483.94256999999999</v>
      </c>
      <c r="O28" s="628"/>
    </row>
    <row r="29" spans="1:17">
      <c r="K29" s="607"/>
      <c r="L29" s="623">
        <v>347.99223000000001</v>
      </c>
      <c r="M29" s="623">
        <v>380.30050999999997</v>
      </c>
      <c r="N29" s="623">
        <v>477.08366999999998</v>
      </c>
      <c r="O29" s="628"/>
    </row>
    <row r="30" spans="1:17">
      <c r="K30" s="607"/>
      <c r="L30" s="623">
        <v>348.51585999999998</v>
      </c>
      <c r="M30" s="623">
        <v>375.98262999999997</v>
      </c>
      <c r="N30" s="623">
        <v>472.51323000000002</v>
      </c>
      <c r="O30" s="628"/>
    </row>
    <row r="31" spans="1:17">
      <c r="K31" s="607"/>
      <c r="L31" s="623">
        <v>343.65706999999998</v>
      </c>
      <c r="M31" s="623">
        <v>370.79820000000001</v>
      </c>
      <c r="N31" s="623">
        <v>457.35383000000002</v>
      </c>
      <c r="O31" s="628"/>
    </row>
    <row r="32" spans="1:17">
      <c r="K32" s="607">
        <v>2021</v>
      </c>
      <c r="L32" s="623">
        <v>348.50187</v>
      </c>
      <c r="M32" s="623">
        <v>376.00193999999999</v>
      </c>
      <c r="N32" s="623">
        <v>406.59257000000002</v>
      </c>
      <c r="O32" s="628"/>
    </row>
    <row r="33" spans="2:15">
      <c r="K33" s="607"/>
      <c r="L33" s="623">
        <v>351.46156999999999</v>
      </c>
      <c r="M33" s="623">
        <v>377.27472999999998</v>
      </c>
      <c r="N33" s="623">
        <v>407.94859000000002</v>
      </c>
      <c r="O33" s="628"/>
    </row>
    <row r="34" spans="2:15">
      <c r="K34" s="607"/>
      <c r="L34" s="623">
        <v>361.81898000000001</v>
      </c>
      <c r="M34" s="623">
        <v>380.14325000000002</v>
      </c>
      <c r="N34" s="623">
        <v>431.69227999999998</v>
      </c>
      <c r="O34" s="628"/>
    </row>
    <row r="35" spans="2:15">
      <c r="K35" s="607"/>
      <c r="L35" s="623">
        <v>372.30883</v>
      </c>
      <c r="M35" s="623">
        <v>388.09240999999997</v>
      </c>
      <c r="N35" s="623">
        <v>475.45832999999999</v>
      </c>
      <c r="O35" s="628"/>
    </row>
    <row r="36" spans="2:15">
      <c r="K36" s="607"/>
      <c r="L36" s="623">
        <v>376.01209999999998</v>
      </c>
      <c r="M36" s="623">
        <v>395.60982999999999</v>
      </c>
      <c r="N36" s="623">
        <v>480.20483999999999</v>
      </c>
      <c r="O36" s="628"/>
    </row>
    <row r="37" spans="2:15">
      <c r="K37" s="607"/>
      <c r="L37" s="623">
        <v>379.18570999999997</v>
      </c>
      <c r="M37" s="623">
        <v>402.38513</v>
      </c>
      <c r="N37" s="623">
        <v>488.03289000000001</v>
      </c>
      <c r="O37" s="628"/>
    </row>
    <row r="38" spans="2:15">
      <c r="K38" s="607"/>
      <c r="L38" s="623">
        <v>377.38614000000001</v>
      </c>
      <c r="M38" s="623">
        <v>409.86948000000001</v>
      </c>
      <c r="N38" s="623">
        <v>483.26488000000001</v>
      </c>
      <c r="O38" s="628"/>
    </row>
    <row r="39" spans="2:15">
      <c r="K39" s="607"/>
      <c r="L39" s="623">
        <v>373.94159000000002</v>
      </c>
      <c r="M39" s="623">
        <v>410.98989</v>
      </c>
      <c r="N39" s="623">
        <v>477.96872000000002</v>
      </c>
      <c r="O39" s="628"/>
    </row>
    <row r="40" spans="2:15">
      <c r="K40" s="607"/>
      <c r="L40" s="623">
        <v>379.11086999999998</v>
      </c>
      <c r="M40" s="623">
        <v>413.83569</v>
      </c>
      <c r="N40" s="623">
        <v>475.90528999999998</v>
      </c>
      <c r="O40" s="628"/>
    </row>
    <row r="41" spans="2:15">
      <c r="K41" s="607"/>
      <c r="L41" s="624">
        <v>392.26319999999998</v>
      </c>
      <c r="M41" s="624">
        <v>420.38159000000002</v>
      </c>
      <c r="N41" s="624">
        <v>473.63294999999999</v>
      </c>
      <c r="O41" s="628"/>
    </row>
    <row r="42" spans="2:15">
      <c r="K42" s="607"/>
      <c r="L42" s="624">
        <v>398.45645000000002</v>
      </c>
      <c r="M42" s="624">
        <v>425.11144999999999</v>
      </c>
      <c r="N42" s="624">
        <v>470.60268000000002</v>
      </c>
      <c r="O42" s="628"/>
    </row>
    <row r="43" spans="2:15">
      <c r="K43" s="607"/>
      <c r="L43" s="624">
        <v>407.24703</v>
      </c>
      <c r="M43" s="624">
        <v>432.50929000000002</v>
      </c>
      <c r="N43" s="624">
        <v>454.27091000000001</v>
      </c>
      <c r="O43" s="628"/>
    </row>
    <row r="44" spans="2:15">
      <c r="B44" s="13"/>
      <c r="K44" s="607">
        <v>2022</v>
      </c>
      <c r="L44" s="624">
        <v>414.75770999999997</v>
      </c>
      <c r="M44" s="624">
        <v>439.11885999999998</v>
      </c>
      <c r="N44" s="624">
        <v>403.98048</v>
      </c>
      <c r="O44" s="628"/>
    </row>
    <row r="45" spans="2:15">
      <c r="K45" s="607"/>
      <c r="L45" s="624">
        <v>426.57603999999998</v>
      </c>
      <c r="M45" s="624">
        <v>445.88693000000001</v>
      </c>
      <c r="N45" s="624">
        <v>405.65433000000002</v>
      </c>
      <c r="O45" s="628"/>
    </row>
    <row r="46" spans="2:15">
      <c r="K46" s="607"/>
      <c r="L46" s="624">
        <v>436.35120000000001</v>
      </c>
      <c r="M46" s="624">
        <v>450.96406000000002</v>
      </c>
      <c r="N46" s="624">
        <v>431.45573000000002</v>
      </c>
      <c r="O46" s="628"/>
    </row>
    <row r="47" spans="2:15">
      <c r="K47" s="607"/>
      <c r="L47" s="624">
        <v>447.98081000000002</v>
      </c>
      <c r="M47" s="624">
        <v>459.96352999999999</v>
      </c>
      <c r="N47" s="624">
        <v>478.25857999999999</v>
      </c>
      <c r="O47" s="628"/>
    </row>
    <row r="48" spans="2:15">
      <c r="K48" s="607"/>
      <c r="L48" s="624">
        <v>446.92613</v>
      </c>
      <c r="M48" s="624">
        <v>461.73333000000002</v>
      </c>
      <c r="N48" s="624">
        <v>494.84294999999997</v>
      </c>
      <c r="O48" s="628"/>
    </row>
    <row r="49" spans="2:15">
      <c r="K49" s="607"/>
      <c r="L49" s="624">
        <v>455.26733000000002</v>
      </c>
      <c r="M49" s="624">
        <v>480.57562999999999</v>
      </c>
      <c r="N49" s="624">
        <v>500.98509000000001</v>
      </c>
      <c r="O49" s="628"/>
    </row>
    <row r="50" spans="2:15">
      <c r="G50" s="8"/>
      <c r="H50" s="8"/>
      <c r="K50" s="607"/>
      <c r="L50" s="624">
        <v>468.6069</v>
      </c>
      <c r="M50" s="624">
        <v>500.07799</v>
      </c>
      <c r="N50" s="624">
        <v>499.32693999999998</v>
      </c>
      <c r="O50" s="628"/>
    </row>
    <row r="51" spans="2:15">
      <c r="G51" s="8"/>
      <c r="H51" s="8"/>
      <c r="K51" s="607"/>
      <c r="L51" s="624">
        <v>471.36398000000003</v>
      </c>
      <c r="M51" s="624">
        <v>502.89541000000003</v>
      </c>
      <c r="N51" s="624">
        <v>497.70332000000002</v>
      </c>
      <c r="O51" s="628"/>
    </row>
    <row r="52" spans="2:15">
      <c r="K52" s="607"/>
      <c r="L52" s="624">
        <v>473.16124000000002</v>
      </c>
      <c r="M52" s="624">
        <v>511.73522000000003</v>
      </c>
      <c r="N52" s="624">
        <v>494.25234999999998</v>
      </c>
      <c r="O52" s="628"/>
    </row>
    <row r="53" spans="2:15">
      <c r="K53" s="607"/>
      <c r="L53" s="614">
        <v>482.37400000000002</v>
      </c>
      <c r="M53" s="614">
        <v>512.66</v>
      </c>
      <c r="N53" s="614">
        <v>504.59717000000001</v>
      </c>
      <c r="O53" s="628"/>
    </row>
    <row r="54" spans="2:15">
      <c r="B54" s="13"/>
      <c r="K54" s="607">
        <v>2023</v>
      </c>
      <c r="L54" s="614">
        <v>480.91914000000003</v>
      </c>
      <c r="M54" s="614">
        <v>511.85</v>
      </c>
      <c r="N54" s="614">
        <v>499.22019999999998</v>
      </c>
      <c r="O54" s="628"/>
    </row>
    <row r="55" spans="2:15">
      <c r="B55" s="13"/>
      <c r="K55" s="607"/>
      <c r="L55" s="614">
        <v>470.13990000000001</v>
      </c>
      <c r="M55" s="614">
        <v>499.03</v>
      </c>
      <c r="N55" s="614">
        <v>482.10554000000002</v>
      </c>
      <c r="O55" s="628"/>
    </row>
    <row r="56" spans="2:15">
      <c r="K56" s="608"/>
      <c r="L56" s="614">
        <v>455.23710999999997</v>
      </c>
      <c r="M56" s="614">
        <v>482.3</v>
      </c>
      <c r="N56" s="614">
        <v>439.42563999999999</v>
      </c>
      <c r="O56" s="628"/>
    </row>
    <row r="57" spans="2:15">
      <c r="B57" s="13"/>
      <c r="K57" s="608"/>
      <c r="L57" s="614">
        <v>449.31411000000003</v>
      </c>
      <c r="M57" s="614">
        <v>471.67</v>
      </c>
      <c r="N57" s="614">
        <v>436.24164999999999</v>
      </c>
      <c r="O57" s="628"/>
    </row>
    <row r="58" spans="2:15">
      <c r="K58" s="607"/>
      <c r="L58" s="614">
        <v>449.56751000000003</v>
      </c>
      <c r="M58" s="614">
        <v>466.36</v>
      </c>
      <c r="N58" s="614">
        <v>460.76868000000002</v>
      </c>
      <c r="O58" s="628"/>
    </row>
    <row r="59" spans="2:15">
      <c r="K59" s="607"/>
      <c r="L59" s="614">
        <v>458.15777000000003</v>
      </c>
      <c r="M59" s="614">
        <v>474.96</v>
      </c>
      <c r="N59" s="614">
        <v>502.75729000000001</v>
      </c>
      <c r="O59" s="628"/>
    </row>
    <row r="60" spans="2:15">
      <c r="F60" s="8"/>
      <c r="G60" s="8"/>
      <c r="K60" s="607"/>
      <c r="L60" s="614">
        <v>460.60642999999999</v>
      </c>
      <c r="M60" s="614">
        <v>481.05</v>
      </c>
      <c r="N60" s="614">
        <v>512.43888000000004</v>
      </c>
      <c r="O60" s="628"/>
    </row>
    <row r="61" spans="2:15">
      <c r="I61" s="13"/>
      <c r="J61" s="13"/>
      <c r="K61" s="607"/>
      <c r="L61" s="614">
        <v>462.65059000000002</v>
      </c>
      <c r="M61" s="614">
        <v>484.88</v>
      </c>
      <c r="N61" s="614">
        <v>515.08605</v>
      </c>
      <c r="O61" s="628"/>
    </row>
    <row r="62" spans="2:15">
      <c r="D62" s="331"/>
      <c r="E62" s="332"/>
      <c r="I62" s="13"/>
      <c r="J62" s="13"/>
      <c r="K62" s="607"/>
      <c r="L62" s="614">
        <v>456.18826999999999</v>
      </c>
      <c r="M62" s="614">
        <v>491.72</v>
      </c>
      <c r="N62" s="614">
        <v>517.07291999999995</v>
      </c>
      <c r="O62" s="628"/>
    </row>
    <row r="63" spans="2:15">
      <c r="D63" s="331"/>
      <c r="E63" s="332"/>
      <c r="I63" s="13"/>
      <c r="J63" s="13"/>
      <c r="K63" s="607"/>
      <c r="L63" s="614">
        <v>451.98315000000002</v>
      </c>
      <c r="M63" s="614">
        <v>491.21</v>
      </c>
      <c r="N63" s="614">
        <v>515.02476999999999</v>
      </c>
      <c r="O63" s="628"/>
    </row>
    <row r="64" spans="2:15">
      <c r="D64" s="331"/>
      <c r="E64" s="332"/>
      <c r="G64" s="248"/>
      <c r="I64" s="13"/>
      <c r="J64" s="13"/>
      <c r="K64" s="607"/>
      <c r="L64" s="614">
        <v>450.60070999999999</v>
      </c>
      <c r="M64" s="614">
        <v>487.64</v>
      </c>
      <c r="N64" s="614">
        <v>512.88635999999997</v>
      </c>
      <c r="O64" s="628"/>
    </row>
    <row r="65" spans="4:15">
      <c r="D65" s="331"/>
      <c r="E65" s="332"/>
      <c r="G65" s="248"/>
      <c r="H65" s="8"/>
      <c r="I65" s="13"/>
      <c r="J65" s="13"/>
      <c r="K65" s="607"/>
      <c r="L65" s="626">
        <v>451.42</v>
      </c>
      <c r="M65" s="625">
        <v>486.45</v>
      </c>
      <c r="N65" s="625">
        <v>503.41</v>
      </c>
      <c r="O65" s="628"/>
    </row>
    <row r="66" spans="4:15">
      <c r="D66" s="331"/>
      <c r="E66" s="332"/>
      <c r="G66" s="248"/>
      <c r="H66" s="8"/>
      <c r="I66" s="13"/>
      <c r="J66" s="13"/>
      <c r="K66" s="607">
        <v>2024</v>
      </c>
      <c r="L66" s="626">
        <v>455.23</v>
      </c>
      <c r="M66" s="625">
        <v>484.55</v>
      </c>
      <c r="N66" s="625">
        <v>498.99</v>
      </c>
      <c r="O66" s="628"/>
    </row>
    <row r="67" spans="4:15">
      <c r="D67" s="331"/>
      <c r="E67" s="332"/>
      <c r="G67" s="248"/>
      <c r="H67" s="8"/>
      <c r="I67" s="13"/>
      <c r="J67" s="13"/>
      <c r="K67" s="607"/>
      <c r="L67" s="626">
        <v>451.13</v>
      </c>
      <c r="M67" s="625">
        <v>480.91</v>
      </c>
      <c r="N67" s="625">
        <v>479.43</v>
      </c>
      <c r="O67" s="628"/>
    </row>
    <row r="68" spans="4:15">
      <c r="D68" s="331"/>
      <c r="E68" s="332"/>
      <c r="G68" s="248"/>
      <c r="H68" s="8"/>
      <c r="I68" s="13"/>
      <c r="J68" s="13"/>
      <c r="K68" s="607"/>
      <c r="L68" s="626">
        <v>448.45</v>
      </c>
      <c r="M68" s="625">
        <v>476.86</v>
      </c>
      <c r="N68" s="625">
        <v>441.88</v>
      </c>
      <c r="O68" s="628"/>
    </row>
    <row r="69" spans="4:15">
      <c r="D69" s="331"/>
      <c r="E69" s="332"/>
      <c r="G69" s="248"/>
      <c r="H69" s="8"/>
      <c r="I69" s="13"/>
      <c r="J69" s="13"/>
      <c r="K69" s="607"/>
      <c r="L69" s="626">
        <v>448.93</v>
      </c>
      <c r="M69" s="625">
        <v>473.37</v>
      </c>
      <c r="N69" s="625">
        <v>439.49</v>
      </c>
      <c r="O69" s="628"/>
    </row>
    <row r="70" spans="4:15">
      <c r="D70" s="331"/>
      <c r="E70" s="332"/>
      <c r="G70" s="248"/>
      <c r="H70" s="8"/>
      <c r="I70" s="8"/>
      <c r="J70" s="1"/>
      <c r="K70" s="607"/>
      <c r="L70" s="626">
        <v>453.5</v>
      </c>
      <c r="M70" s="625">
        <v>473.58</v>
      </c>
      <c r="N70" s="625">
        <v>460.47</v>
      </c>
      <c r="O70" s="628"/>
    </row>
    <row r="71" spans="4:15">
      <c r="E71" s="8"/>
      <c r="G71" s="248"/>
      <c r="H71" s="8"/>
      <c r="I71" s="8"/>
      <c r="J71" s="1"/>
      <c r="K71" s="607"/>
      <c r="L71" s="626">
        <v>462.02</v>
      </c>
      <c r="M71" s="625">
        <v>480.3</v>
      </c>
      <c r="N71" s="625">
        <v>501.13</v>
      </c>
      <c r="O71" s="628"/>
    </row>
    <row r="72" spans="4:15">
      <c r="G72" s="248"/>
      <c r="H72" s="8"/>
      <c r="I72" s="8"/>
      <c r="J72" s="1"/>
      <c r="K72" s="608"/>
      <c r="L72" s="626">
        <v>466.2</v>
      </c>
      <c r="M72" s="625">
        <v>482.98</v>
      </c>
      <c r="N72" s="625">
        <v>511.26</v>
      </c>
      <c r="O72" s="628"/>
    </row>
    <row r="73" spans="4:15">
      <c r="G73" s="248"/>
      <c r="H73" s="8"/>
      <c r="I73" s="8"/>
      <c r="J73" s="1"/>
      <c r="K73" s="607"/>
      <c r="L73" s="626">
        <v>470.32</v>
      </c>
      <c r="M73" s="626">
        <v>498.84</v>
      </c>
      <c r="N73" s="625">
        <v>519.14</v>
      </c>
      <c r="O73" s="628"/>
    </row>
    <row r="74" spans="4:15">
      <c r="H74" s="8"/>
      <c r="I74" s="8"/>
      <c r="J74" s="1"/>
      <c r="L74" s="626">
        <v>472.87</v>
      </c>
      <c r="M74" s="626">
        <v>507.04</v>
      </c>
      <c r="N74" s="625">
        <v>522.1</v>
      </c>
    </row>
    <row r="75" spans="4:15">
      <c r="L75" s="626">
        <v>477.5</v>
      </c>
      <c r="M75" s="626">
        <v>513.66</v>
      </c>
      <c r="N75" s="625">
        <v>520.51</v>
      </c>
    </row>
    <row r="76" spans="4:15">
      <c r="L76" s="626">
        <v>479.62</v>
      </c>
      <c r="M76" s="626">
        <v>514.96</v>
      </c>
      <c r="N76" s="625">
        <v>518.77</v>
      </c>
    </row>
    <row r="77" spans="4:15">
      <c r="F77" s="8"/>
      <c r="L77" s="1685">
        <v>483.00393000000003</v>
      </c>
      <c r="M77" s="1691">
        <v>517.00368000000003</v>
      </c>
      <c r="N77" s="1691">
        <v>516.13717999999994</v>
      </c>
      <c r="O77" s="1"/>
    </row>
    <row r="78" spans="4:15">
      <c r="F78" s="8"/>
      <c r="L78" s="1685">
        <v>485.42766</v>
      </c>
      <c r="M78" s="1691">
        <v>516.79231000000004</v>
      </c>
      <c r="N78" s="1691">
        <v>509.62695000000002</v>
      </c>
    </row>
    <row r="79" spans="4:15">
      <c r="F79" s="8"/>
      <c r="L79" s="1685">
        <v>484.07794999999999</v>
      </c>
      <c r="M79" s="1691">
        <v>512.47380999999996</v>
      </c>
      <c r="N79" s="1691">
        <v>494.47573</v>
      </c>
    </row>
    <row r="80" spans="4:15">
      <c r="F80" s="8"/>
      <c r="K80">
        <v>2025</v>
      </c>
      <c r="L80" s="1685">
        <v>481.85057999999998</v>
      </c>
      <c r="M80" s="1691">
        <v>507.24741999999998</v>
      </c>
      <c r="N80" s="1691">
        <v>469.15267</v>
      </c>
    </row>
    <row r="81" spans="6:14">
      <c r="F81" s="8"/>
      <c r="L81" s="1685">
        <v>482.78206</v>
      </c>
      <c r="M81" s="1691">
        <v>504.50276000000002</v>
      </c>
      <c r="N81" s="1691">
        <v>480.47751</v>
      </c>
    </row>
    <row r="82" spans="6:14">
      <c r="F82" s="8"/>
      <c r="L82" s="1685">
        <v>487.24734999999998</v>
      </c>
      <c r="M82" s="1691">
        <v>504.23707999999999</v>
      </c>
      <c r="N82" s="1691">
        <v>491.60203000000001</v>
      </c>
    </row>
    <row r="83" spans="6:14">
      <c r="L83" s="1685">
        <v>490.2765</v>
      </c>
      <c r="M83" s="1691">
        <v>504.78683999999998</v>
      </c>
      <c r="N83" s="1691">
        <v>518.08844999999997</v>
      </c>
    </row>
    <row r="84" spans="6:14">
      <c r="L84" s="1685">
        <v>494.82686999999999</v>
      </c>
      <c r="M84" s="1691">
        <v>513.69335999999998</v>
      </c>
      <c r="N84" s="1691">
        <v>528.41472999999996</v>
      </c>
    </row>
    <row r="85" spans="6:14">
      <c r="L85" s="1685">
        <v>496.48840999999999</v>
      </c>
      <c r="M85" s="1829">
        <v>526.98797999999999</v>
      </c>
      <c r="N85" s="1691">
        <v>535.82257000000004</v>
      </c>
    </row>
    <row r="86" spans="6:14">
      <c r="I86" s="8"/>
    </row>
    <row r="87" spans="6:14">
      <c r="I87" s="8"/>
    </row>
  </sheetData>
  <hyperlinks>
    <hyperlink ref="A1" location="Sommaire!A1" display="Sommaire général" xr:uid="{832650E7-6B16-485D-8B60-639BEDC12880}"/>
  </hyperlinks>
  <pageMargins left="0.7" right="0.7" top="0.75" bottom="0.75" header="0.3" footer="0.3"/>
  <pageSetup paperSize="9" orientation="landscape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rgb="FFA0FFFF"/>
  </sheetPr>
  <dimension ref="A1:L53"/>
  <sheetViews>
    <sheetView topLeftCell="A7" workbookViewId="0">
      <selection activeCell="H23" sqref="H23"/>
    </sheetView>
  </sheetViews>
  <sheetFormatPr baseColWidth="10" defaultRowHeight="15"/>
  <cols>
    <col min="1" max="1" width="18.7109375" customWidth="1"/>
    <col min="2" max="2" width="16.7109375" customWidth="1"/>
    <col min="3" max="3" width="15.5703125" customWidth="1"/>
    <col min="4" max="4" width="17.7109375" customWidth="1"/>
    <col min="7" max="7" width="18" customWidth="1"/>
    <col min="8" max="8" width="24.5703125" customWidth="1"/>
    <col min="257" max="257" width="18.7109375" customWidth="1"/>
    <col min="258" max="258" width="16.7109375" customWidth="1"/>
    <col min="259" max="259" width="15.5703125" customWidth="1"/>
    <col min="260" max="260" width="17.7109375" customWidth="1"/>
    <col min="263" max="263" width="18" customWidth="1"/>
    <col min="264" max="264" width="24.5703125" customWidth="1"/>
    <col min="513" max="513" width="18.7109375" customWidth="1"/>
    <col min="514" max="514" width="16.7109375" customWidth="1"/>
    <col min="515" max="515" width="15.5703125" customWidth="1"/>
    <col min="516" max="516" width="17.7109375" customWidth="1"/>
    <col min="519" max="519" width="18" customWidth="1"/>
    <col min="520" max="520" width="24.5703125" customWidth="1"/>
    <col min="769" max="769" width="18.7109375" customWidth="1"/>
    <col min="770" max="770" width="16.7109375" customWidth="1"/>
    <col min="771" max="771" width="15.5703125" customWidth="1"/>
    <col min="772" max="772" width="17.7109375" customWidth="1"/>
    <col min="775" max="775" width="18" customWidth="1"/>
    <col min="776" max="776" width="24.5703125" customWidth="1"/>
    <col min="1025" max="1025" width="18.7109375" customWidth="1"/>
    <col min="1026" max="1026" width="16.7109375" customWidth="1"/>
    <col min="1027" max="1027" width="15.5703125" customWidth="1"/>
    <col min="1028" max="1028" width="17.7109375" customWidth="1"/>
    <col min="1031" max="1031" width="18" customWidth="1"/>
    <col min="1032" max="1032" width="24.5703125" customWidth="1"/>
    <col min="1281" max="1281" width="18.7109375" customWidth="1"/>
    <col min="1282" max="1282" width="16.7109375" customWidth="1"/>
    <col min="1283" max="1283" width="15.5703125" customWidth="1"/>
    <col min="1284" max="1284" width="17.7109375" customWidth="1"/>
    <col min="1287" max="1287" width="18" customWidth="1"/>
    <col min="1288" max="1288" width="24.5703125" customWidth="1"/>
    <col min="1537" max="1537" width="18.7109375" customWidth="1"/>
    <col min="1538" max="1538" width="16.7109375" customWidth="1"/>
    <col min="1539" max="1539" width="15.5703125" customWidth="1"/>
    <col min="1540" max="1540" width="17.7109375" customWidth="1"/>
    <col min="1543" max="1543" width="18" customWidth="1"/>
    <col min="1544" max="1544" width="24.5703125" customWidth="1"/>
    <col min="1793" max="1793" width="18.7109375" customWidth="1"/>
    <col min="1794" max="1794" width="16.7109375" customWidth="1"/>
    <col min="1795" max="1795" width="15.5703125" customWidth="1"/>
    <col min="1796" max="1796" width="17.7109375" customWidth="1"/>
    <col min="1799" max="1799" width="18" customWidth="1"/>
    <col min="1800" max="1800" width="24.5703125" customWidth="1"/>
    <col min="2049" max="2049" width="18.7109375" customWidth="1"/>
    <col min="2050" max="2050" width="16.7109375" customWidth="1"/>
    <col min="2051" max="2051" width="15.5703125" customWidth="1"/>
    <col min="2052" max="2052" width="17.7109375" customWidth="1"/>
    <col min="2055" max="2055" width="18" customWidth="1"/>
    <col min="2056" max="2056" width="24.5703125" customWidth="1"/>
    <col min="2305" max="2305" width="18.7109375" customWidth="1"/>
    <col min="2306" max="2306" width="16.7109375" customWidth="1"/>
    <col min="2307" max="2307" width="15.5703125" customWidth="1"/>
    <col min="2308" max="2308" width="17.7109375" customWidth="1"/>
    <col min="2311" max="2311" width="18" customWidth="1"/>
    <col min="2312" max="2312" width="24.5703125" customWidth="1"/>
    <col min="2561" max="2561" width="18.7109375" customWidth="1"/>
    <col min="2562" max="2562" width="16.7109375" customWidth="1"/>
    <col min="2563" max="2563" width="15.5703125" customWidth="1"/>
    <col min="2564" max="2564" width="17.7109375" customWidth="1"/>
    <col min="2567" max="2567" width="18" customWidth="1"/>
    <col min="2568" max="2568" width="24.5703125" customWidth="1"/>
    <col min="2817" max="2817" width="18.7109375" customWidth="1"/>
    <col min="2818" max="2818" width="16.7109375" customWidth="1"/>
    <col min="2819" max="2819" width="15.5703125" customWidth="1"/>
    <col min="2820" max="2820" width="17.7109375" customWidth="1"/>
    <col min="2823" max="2823" width="18" customWidth="1"/>
    <col min="2824" max="2824" width="24.5703125" customWidth="1"/>
    <col min="3073" max="3073" width="18.7109375" customWidth="1"/>
    <col min="3074" max="3074" width="16.7109375" customWidth="1"/>
    <col min="3075" max="3075" width="15.5703125" customWidth="1"/>
    <col min="3076" max="3076" width="17.7109375" customWidth="1"/>
    <col min="3079" max="3079" width="18" customWidth="1"/>
    <col min="3080" max="3080" width="24.5703125" customWidth="1"/>
    <col min="3329" max="3329" width="18.7109375" customWidth="1"/>
    <col min="3330" max="3330" width="16.7109375" customWidth="1"/>
    <col min="3331" max="3331" width="15.5703125" customWidth="1"/>
    <col min="3332" max="3332" width="17.7109375" customWidth="1"/>
    <col min="3335" max="3335" width="18" customWidth="1"/>
    <col min="3336" max="3336" width="24.5703125" customWidth="1"/>
    <col min="3585" max="3585" width="18.7109375" customWidth="1"/>
    <col min="3586" max="3586" width="16.7109375" customWidth="1"/>
    <col min="3587" max="3587" width="15.5703125" customWidth="1"/>
    <col min="3588" max="3588" width="17.7109375" customWidth="1"/>
    <col min="3591" max="3591" width="18" customWidth="1"/>
    <col min="3592" max="3592" width="24.5703125" customWidth="1"/>
    <col min="3841" max="3841" width="18.7109375" customWidth="1"/>
    <col min="3842" max="3842" width="16.7109375" customWidth="1"/>
    <col min="3843" max="3843" width="15.5703125" customWidth="1"/>
    <col min="3844" max="3844" width="17.7109375" customWidth="1"/>
    <col min="3847" max="3847" width="18" customWidth="1"/>
    <col min="3848" max="3848" width="24.5703125" customWidth="1"/>
    <col min="4097" max="4097" width="18.7109375" customWidth="1"/>
    <col min="4098" max="4098" width="16.7109375" customWidth="1"/>
    <col min="4099" max="4099" width="15.5703125" customWidth="1"/>
    <col min="4100" max="4100" width="17.7109375" customWidth="1"/>
    <col min="4103" max="4103" width="18" customWidth="1"/>
    <col min="4104" max="4104" width="24.5703125" customWidth="1"/>
    <col min="4353" max="4353" width="18.7109375" customWidth="1"/>
    <col min="4354" max="4354" width="16.7109375" customWidth="1"/>
    <col min="4355" max="4355" width="15.5703125" customWidth="1"/>
    <col min="4356" max="4356" width="17.7109375" customWidth="1"/>
    <col min="4359" max="4359" width="18" customWidth="1"/>
    <col min="4360" max="4360" width="24.5703125" customWidth="1"/>
    <col min="4609" max="4609" width="18.7109375" customWidth="1"/>
    <col min="4610" max="4610" width="16.7109375" customWidth="1"/>
    <col min="4611" max="4611" width="15.5703125" customWidth="1"/>
    <col min="4612" max="4612" width="17.7109375" customWidth="1"/>
    <col min="4615" max="4615" width="18" customWidth="1"/>
    <col min="4616" max="4616" width="24.5703125" customWidth="1"/>
    <col min="4865" max="4865" width="18.7109375" customWidth="1"/>
    <col min="4866" max="4866" width="16.7109375" customWidth="1"/>
    <col min="4867" max="4867" width="15.5703125" customWidth="1"/>
    <col min="4868" max="4868" width="17.7109375" customWidth="1"/>
    <col min="4871" max="4871" width="18" customWidth="1"/>
    <col min="4872" max="4872" width="24.5703125" customWidth="1"/>
    <col min="5121" max="5121" width="18.7109375" customWidth="1"/>
    <col min="5122" max="5122" width="16.7109375" customWidth="1"/>
    <col min="5123" max="5123" width="15.5703125" customWidth="1"/>
    <col min="5124" max="5124" width="17.7109375" customWidth="1"/>
    <col min="5127" max="5127" width="18" customWidth="1"/>
    <col min="5128" max="5128" width="24.5703125" customWidth="1"/>
    <col min="5377" max="5377" width="18.7109375" customWidth="1"/>
    <col min="5378" max="5378" width="16.7109375" customWidth="1"/>
    <col min="5379" max="5379" width="15.5703125" customWidth="1"/>
    <col min="5380" max="5380" width="17.7109375" customWidth="1"/>
    <col min="5383" max="5383" width="18" customWidth="1"/>
    <col min="5384" max="5384" width="24.5703125" customWidth="1"/>
    <col min="5633" max="5633" width="18.7109375" customWidth="1"/>
    <col min="5634" max="5634" width="16.7109375" customWidth="1"/>
    <col min="5635" max="5635" width="15.5703125" customWidth="1"/>
    <col min="5636" max="5636" width="17.7109375" customWidth="1"/>
    <col min="5639" max="5639" width="18" customWidth="1"/>
    <col min="5640" max="5640" width="24.5703125" customWidth="1"/>
    <col min="5889" max="5889" width="18.7109375" customWidth="1"/>
    <col min="5890" max="5890" width="16.7109375" customWidth="1"/>
    <col min="5891" max="5891" width="15.5703125" customWidth="1"/>
    <col min="5892" max="5892" width="17.7109375" customWidth="1"/>
    <col min="5895" max="5895" width="18" customWidth="1"/>
    <col min="5896" max="5896" width="24.5703125" customWidth="1"/>
    <col min="6145" max="6145" width="18.7109375" customWidth="1"/>
    <col min="6146" max="6146" width="16.7109375" customWidth="1"/>
    <col min="6147" max="6147" width="15.5703125" customWidth="1"/>
    <col min="6148" max="6148" width="17.7109375" customWidth="1"/>
    <col min="6151" max="6151" width="18" customWidth="1"/>
    <col min="6152" max="6152" width="24.5703125" customWidth="1"/>
    <col min="6401" max="6401" width="18.7109375" customWidth="1"/>
    <col min="6402" max="6402" width="16.7109375" customWidth="1"/>
    <col min="6403" max="6403" width="15.5703125" customWidth="1"/>
    <col min="6404" max="6404" width="17.7109375" customWidth="1"/>
    <col min="6407" max="6407" width="18" customWidth="1"/>
    <col min="6408" max="6408" width="24.5703125" customWidth="1"/>
    <col min="6657" max="6657" width="18.7109375" customWidth="1"/>
    <col min="6658" max="6658" width="16.7109375" customWidth="1"/>
    <col min="6659" max="6659" width="15.5703125" customWidth="1"/>
    <col min="6660" max="6660" width="17.7109375" customWidth="1"/>
    <col min="6663" max="6663" width="18" customWidth="1"/>
    <col min="6664" max="6664" width="24.5703125" customWidth="1"/>
    <col min="6913" max="6913" width="18.7109375" customWidth="1"/>
    <col min="6914" max="6914" width="16.7109375" customWidth="1"/>
    <col min="6915" max="6915" width="15.5703125" customWidth="1"/>
    <col min="6916" max="6916" width="17.7109375" customWidth="1"/>
    <col min="6919" max="6919" width="18" customWidth="1"/>
    <col min="6920" max="6920" width="24.5703125" customWidth="1"/>
    <col min="7169" max="7169" width="18.7109375" customWidth="1"/>
    <col min="7170" max="7170" width="16.7109375" customWidth="1"/>
    <col min="7171" max="7171" width="15.5703125" customWidth="1"/>
    <col min="7172" max="7172" width="17.7109375" customWidth="1"/>
    <col min="7175" max="7175" width="18" customWidth="1"/>
    <col min="7176" max="7176" width="24.5703125" customWidth="1"/>
    <col min="7425" max="7425" width="18.7109375" customWidth="1"/>
    <col min="7426" max="7426" width="16.7109375" customWidth="1"/>
    <col min="7427" max="7427" width="15.5703125" customWidth="1"/>
    <col min="7428" max="7428" width="17.7109375" customWidth="1"/>
    <col min="7431" max="7431" width="18" customWidth="1"/>
    <col min="7432" max="7432" width="24.5703125" customWidth="1"/>
    <col min="7681" max="7681" width="18.7109375" customWidth="1"/>
    <col min="7682" max="7682" width="16.7109375" customWidth="1"/>
    <col min="7683" max="7683" width="15.5703125" customWidth="1"/>
    <col min="7684" max="7684" width="17.7109375" customWidth="1"/>
    <col min="7687" max="7687" width="18" customWidth="1"/>
    <col min="7688" max="7688" width="24.5703125" customWidth="1"/>
    <col min="7937" max="7937" width="18.7109375" customWidth="1"/>
    <col min="7938" max="7938" width="16.7109375" customWidth="1"/>
    <col min="7939" max="7939" width="15.5703125" customWidth="1"/>
    <col min="7940" max="7940" width="17.7109375" customWidth="1"/>
    <col min="7943" max="7943" width="18" customWidth="1"/>
    <col min="7944" max="7944" width="24.5703125" customWidth="1"/>
    <col min="8193" max="8193" width="18.7109375" customWidth="1"/>
    <col min="8194" max="8194" width="16.7109375" customWidth="1"/>
    <col min="8195" max="8195" width="15.5703125" customWidth="1"/>
    <col min="8196" max="8196" width="17.7109375" customWidth="1"/>
    <col min="8199" max="8199" width="18" customWidth="1"/>
    <col min="8200" max="8200" width="24.5703125" customWidth="1"/>
    <col min="8449" max="8449" width="18.7109375" customWidth="1"/>
    <col min="8450" max="8450" width="16.7109375" customWidth="1"/>
    <col min="8451" max="8451" width="15.5703125" customWidth="1"/>
    <col min="8452" max="8452" width="17.7109375" customWidth="1"/>
    <col min="8455" max="8455" width="18" customWidth="1"/>
    <col min="8456" max="8456" width="24.5703125" customWidth="1"/>
    <col min="8705" max="8705" width="18.7109375" customWidth="1"/>
    <col min="8706" max="8706" width="16.7109375" customWidth="1"/>
    <col min="8707" max="8707" width="15.5703125" customWidth="1"/>
    <col min="8708" max="8708" width="17.7109375" customWidth="1"/>
    <col min="8711" max="8711" width="18" customWidth="1"/>
    <col min="8712" max="8712" width="24.5703125" customWidth="1"/>
    <col min="8961" max="8961" width="18.7109375" customWidth="1"/>
    <col min="8962" max="8962" width="16.7109375" customWidth="1"/>
    <col min="8963" max="8963" width="15.5703125" customWidth="1"/>
    <col min="8964" max="8964" width="17.7109375" customWidth="1"/>
    <col min="8967" max="8967" width="18" customWidth="1"/>
    <col min="8968" max="8968" width="24.5703125" customWidth="1"/>
    <col min="9217" max="9217" width="18.7109375" customWidth="1"/>
    <col min="9218" max="9218" width="16.7109375" customWidth="1"/>
    <col min="9219" max="9219" width="15.5703125" customWidth="1"/>
    <col min="9220" max="9220" width="17.7109375" customWidth="1"/>
    <col min="9223" max="9223" width="18" customWidth="1"/>
    <col min="9224" max="9224" width="24.5703125" customWidth="1"/>
    <col min="9473" max="9473" width="18.7109375" customWidth="1"/>
    <col min="9474" max="9474" width="16.7109375" customWidth="1"/>
    <col min="9475" max="9475" width="15.5703125" customWidth="1"/>
    <col min="9476" max="9476" width="17.7109375" customWidth="1"/>
    <col min="9479" max="9479" width="18" customWidth="1"/>
    <col min="9480" max="9480" width="24.5703125" customWidth="1"/>
    <col min="9729" max="9729" width="18.7109375" customWidth="1"/>
    <col min="9730" max="9730" width="16.7109375" customWidth="1"/>
    <col min="9731" max="9731" width="15.5703125" customWidth="1"/>
    <col min="9732" max="9732" width="17.7109375" customWidth="1"/>
    <col min="9735" max="9735" width="18" customWidth="1"/>
    <col min="9736" max="9736" width="24.5703125" customWidth="1"/>
    <col min="9985" max="9985" width="18.7109375" customWidth="1"/>
    <col min="9986" max="9986" width="16.7109375" customWidth="1"/>
    <col min="9987" max="9987" width="15.5703125" customWidth="1"/>
    <col min="9988" max="9988" width="17.7109375" customWidth="1"/>
    <col min="9991" max="9991" width="18" customWidth="1"/>
    <col min="9992" max="9992" width="24.5703125" customWidth="1"/>
    <col min="10241" max="10241" width="18.7109375" customWidth="1"/>
    <col min="10242" max="10242" width="16.7109375" customWidth="1"/>
    <col min="10243" max="10243" width="15.5703125" customWidth="1"/>
    <col min="10244" max="10244" width="17.7109375" customWidth="1"/>
    <col min="10247" max="10247" width="18" customWidth="1"/>
    <col min="10248" max="10248" width="24.5703125" customWidth="1"/>
    <col min="10497" max="10497" width="18.7109375" customWidth="1"/>
    <col min="10498" max="10498" width="16.7109375" customWidth="1"/>
    <col min="10499" max="10499" width="15.5703125" customWidth="1"/>
    <col min="10500" max="10500" width="17.7109375" customWidth="1"/>
    <col min="10503" max="10503" width="18" customWidth="1"/>
    <col min="10504" max="10504" width="24.5703125" customWidth="1"/>
    <col min="10753" max="10753" width="18.7109375" customWidth="1"/>
    <col min="10754" max="10754" width="16.7109375" customWidth="1"/>
    <col min="10755" max="10755" width="15.5703125" customWidth="1"/>
    <col min="10756" max="10756" width="17.7109375" customWidth="1"/>
    <col min="10759" max="10759" width="18" customWidth="1"/>
    <col min="10760" max="10760" width="24.5703125" customWidth="1"/>
    <col min="11009" max="11009" width="18.7109375" customWidth="1"/>
    <col min="11010" max="11010" width="16.7109375" customWidth="1"/>
    <col min="11011" max="11011" width="15.5703125" customWidth="1"/>
    <col min="11012" max="11012" width="17.7109375" customWidth="1"/>
    <col min="11015" max="11015" width="18" customWidth="1"/>
    <col min="11016" max="11016" width="24.5703125" customWidth="1"/>
    <col min="11265" max="11265" width="18.7109375" customWidth="1"/>
    <col min="11266" max="11266" width="16.7109375" customWidth="1"/>
    <col min="11267" max="11267" width="15.5703125" customWidth="1"/>
    <col min="11268" max="11268" width="17.7109375" customWidth="1"/>
    <col min="11271" max="11271" width="18" customWidth="1"/>
    <col min="11272" max="11272" width="24.5703125" customWidth="1"/>
    <col min="11521" max="11521" width="18.7109375" customWidth="1"/>
    <col min="11522" max="11522" width="16.7109375" customWidth="1"/>
    <col min="11523" max="11523" width="15.5703125" customWidth="1"/>
    <col min="11524" max="11524" width="17.7109375" customWidth="1"/>
    <col min="11527" max="11527" width="18" customWidth="1"/>
    <col min="11528" max="11528" width="24.5703125" customWidth="1"/>
    <col min="11777" max="11777" width="18.7109375" customWidth="1"/>
    <col min="11778" max="11778" width="16.7109375" customWidth="1"/>
    <col min="11779" max="11779" width="15.5703125" customWidth="1"/>
    <col min="11780" max="11780" width="17.7109375" customWidth="1"/>
    <col min="11783" max="11783" width="18" customWidth="1"/>
    <col min="11784" max="11784" width="24.5703125" customWidth="1"/>
    <col min="12033" max="12033" width="18.7109375" customWidth="1"/>
    <col min="12034" max="12034" width="16.7109375" customWidth="1"/>
    <col min="12035" max="12035" width="15.5703125" customWidth="1"/>
    <col min="12036" max="12036" width="17.7109375" customWidth="1"/>
    <col min="12039" max="12039" width="18" customWidth="1"/>
    <col min="12040" max="12040" width="24.5703125" customWidth="1"/>
    <col min="12289" max="12289" width="18.7109375" customWidth="1"/>
    <col min="12290" max="12290" width="16.7109375" customWidth="1"/>
    <col min="12291" max="12291" width="15.5703125" customWidth="1"/>
    <col min="12292" max="12292" width="17.7109375" customWidth="1"/>
    <col min="12295" max="12295" width="18" customWidth="1"/>
    <col min="12296" max="12296" width="24.5703125" customWidth="1"/>
    <col min="12545" max="12545" width="18.7109375" customWidth="1"/>
    <col min="12546" max="12546" width="16.7109375" customWidth="1"/>
    <col min="12547" max="12547" width="15.5703125" customWidth="1"/>
    <col min="12548" max="12548" width="17.7109375" customWidth="1"/>
    <col min="12551" max="12551" width="18" customWidth="1"/>
    <col min="12552" max="12552" width="24.5703125" customWidth="1"/>
    <col min="12801" max="12801" width="18.7109375" customWidth="1"/>
    <col min="12802" max="12802" width="16.7109375" customWidth="1"/>
    <col min="12803" max="12803" width="15.5703125" customWidth="1"/>
    <col min="12804" max="12804" width="17.7109375" customWidth="1"/>
    <col min="12807" max="12807" width="18" customWidth="1"/>
    <col min="12808" max="12808" width="24.5703125" customWidth="1"/>
    <col min="13057" max="13057" width="18.7109375" customWidth="1"/>
    <col min="13058" max="13058" width="16.7109375" customWidth="1"/>
    <col min="13059" max="13059" width="15.5703125" customWidth="1"/>
    <col min="13060" max="13060" width="17.7109375" customWidth="1"/>
    <col min="13063" max="13063" width="18" customWidth="1"/>
    <col min="13064" max="13064" width="24.5703125" customWidth="1"/>
    <col min="13313" max="13313" width="18.7109375" customWidth="1"/>
    <col min="13314" max="13314" width="16.7109375" customWidth="1"/>
    <col min="13315" max="13315" width="15.5703125" customWidth="1"/>
    <col min="13316" max="13316" width="17.7109375" customWidth="1"/>
    <col min="13319" max="13319" width="18" customWidth="1"/>
    <col min="13320" max="13320" width="24.5703125" customWidth="1"/>
    <col min="13569" max="13569" width="18.7109375" customWidth="1"/>
    <col min="13570" max="13570" width="16.7109375" customWidth="1"/>
    <col min="13571" max="13571" width="15.5703125" customWidth="1"/>
    <col min="13572" max="13572" width="17.7109375" customWidth="1"/>
    <col min="13575" max="13575" width="18" customWidth="1"/>
    <col min="13576" max="13576" width="24.5703125" customWidth="1"/>
    <col min="13825" max="13825" width="18.7109375" customWidth="1"/>
    <col min="13826" max="13826" width="16.7109375" customWidth="1"/>
    <col min="13827" max="13827" width="15.5703125" customWidth="1"/>
    <col min="13828" max="13828" width="17.7109375" customWidth="1"/>
    <col min="13831" max="13831" width="18" customWidth="1"/>
    <col min="13832" max="13832" width="24.5703125" customWidth="1"/>
    <col min="14081" max="14081" width="18.7109375" customWidth="1"/>
    <col min="14082" max="14082" width="16.7109375" customWidth="1"/>
    <col min="14083" max="14083" width="15.5703125" customWidth="1"/>
    <col min="14084" max="14084" width="17.7109375" customWidth="1"/>
    <col min="14087" max="14087" width="18" customWidth="1"/>
    <col min="14088" max="14088" width="24.5703125" customWidth="1"/>
    <col min="14337" max="14337" width="18.7109375" customWidth="1"/>
    <col min="14338" max="14338" width="16.7109375" customWidth="1"/>
    <col min="14339" max="14339" width="15.5703125" customWidth="1"/>
    <col min="14340" max="14340" width="17.7109375" customWidth="1"/>
    <col min="14343" max="14343" width="18" customWidth="1"/>
    <col min="14344" max="14344" width="24.5703125" customWidth="1"/>
    <col min="14593" max="14593" width="18.7109375" customWidth="1"/>
    <col min="14594" max="14594" width="16.7109375" customWidth="1"/>
    <col min="14595" max="14595" width="15.5703125" customWidth="1"/>
    <col min="14596" max="14596" width="17.7109375" customWidth="1"/>
    <col min="14599" max="14599" width="18" customWidth="1"/>
    <col min="14600" max="14600" width="24.5703125" customWidth="1"/>
    <col min="14849" max="14849" width="18.7109375" customWidth="1"/>
    <col min="14850" max="14850" width="16.7109375" customWidth="1"/>
    <col min="14851" max="14851" width="15.5703125" customWidth="1"/>
    <col min="14852" max="14852" width="17.7109375" customWidth="1"/>
    <col min="14855" max="14855" width="18" customWidth="1"/>
    <col min="14856" max="14856" width="24.5703125" customWidth="1"/>
    <col min="15105" max="15105" width="18.7109375" customWidth="1"/>
    <col min="15106" max="15106" width="16.7109375" customWidth="1"/>
    <col min="15107" max="15107" width="15.5703125" customWidth="1"/>
    <col min="15108" max="15108" width="17.7109375" customWidth="1"/>
    <col min="15111" max="15111" width="18" customWidth="1"/>
    <col min="15112" max="15112" width="24.5703125" customWidth="1"/>
    <col min="15361" max="15361" width="18.7109375" customWidth="1"/>
    <col min="15362" max="15362" width="16.7109375" customWidth="1"/>
    <col min="15363" max="15363" width="15.5703125" customWidth="1"/>
    <col min="15364" max="15364" width="17.7109375" customWidth="1"/>
    <col min="15367" max="15367" width="18" customWidth="1"/>
    <col min="15368" max="15368" width="24.5703125" customWidth="1"/>
    <col min="15617" max="15617" width="18.7109375" customWidth="1"/>
    <col min="15618" max="15618" width="16.7109375" customWidth="1"/>
    <col min="15619" max="15619" width="15.5703125" customWidth="1"/>
    <col min="15620" max="15620" width="17.7109375" customWidth="1"/>
    <col min="15623" max="15623" width="18" customWidth="1"/>
    <col min="15624" max="15624" width="24.5703125" customWidth="1"/>
    <col min="15873" max="15873" width="18.7109375" customWidth="1"/>
    <col min="15874" max="15874" width="16.7109375" customWidth="1"/>
    <col min="15875" max="15875" width="15.5703125" customWidth="1"/>
    <col min="15876" max="15876" width="17.7109375" customWidth="1"/>
    <col min="15879" max="15879" width="18" customWidth="1"/>
    <col min="15880" max="15880" width="24.5703125" customWidth="1"/>
    <col min="16129" max="16129" width="18.7109375" customWidth="1"/>
    <col min="16130" max="16130" width="16.7109375" customWidth="1"/>
    <col min="16131" max="16131" width="15.5703125" customWidth="1"/>
    <col min="16132" max="16132" width="17.7109375" customWidth="1"/>
    <col min="16135" max="16135" width="18" customWidth="1"/>
    <col min="16136" max="16136" width="24.5703125" customWidth="1"/>
  </cols>
  <sheetData>
    <row r="1" spans="1:12" s="693" customFormat="1">
      <c r="A1" s="728" t="s">
        <v>739</v>
      </c>
    </row>
    <row r="2" spans="1:12" s="694" customFormat="1"/>
    <row r="3" spans="1:12" s="694" customFormat="1"/>
    <row r="4" spans="1:12">
      <c r="A4" s="611" t="s">
        <v>157</v>
      </c>
      <c r="B4" s="607"/>
      <c r="C4" s="607"/>
      <c r="D4" s="607"/>
      <c r="E4" s="607"/>
      <c r="F4" s="607"/>
      <c r="G4" s="607"/>
      <c r="H4" s="607"/>
      <c r="I4" s="607"/>
      <c r="J4" s="607"/>
      <c r="K4" s="607"/>
      <c r="L4" s="607"/>
    </row>
    <row r="6" spans="1:12">
      <c r="A6" s="607"/>
      <c r="B6" s="610"/>
      <c r="C6" s="610"/>
      <c r="D6" s="610"/>
      <c r="E6" s="610" t="s">
        <v>158</v>
      </c>
      <c r="F6" s="321"/>
      <c r="G6" s="607"/>
      <c r="H6" s="15"/>
      <c r="I6" s="15"/>
      <c r="J6" s="15"/>
      <c r="K6" s="15"/>
      <c r="L6" s="15"/>
    </row>
    <row r="7" spans="1:12">
      <c r="A7" s="615" t="s">
        <v>582</v>
      </c>
      <c r="B7" s="377" t="s">
        <v>159</v>
      </c>
      <c r="C7" s="377" t="s">
        <v>128</v>
      </c>
      <c r="D7" s="377" t="s">
        <v>583</v>
      </c>
      <c r="E7" s="377" t="s">
        <v>130</v>
      </c>
      <c r="F7" s="322"/>
      <c r="G7" s="607"/>
      <c r="H7" s="323"/>
      <c r="I7" s="323"/>
      <c r="J7" s="324"/>
      <c r="K7" s="324"/>
      <c r="L7" s="324"/>
    </row>
    <row r="8" spans="1:12">
      <c r="A8" s="620">
        <v>2019</v>
      </c>
      <c r="B8" s="1630">
        <v>132.00840300000002</v>
      </c>
      <c r="C8" s="1630">
        <v>-290.34527699999995</v>
      </c>
      <c r="D8" s="1630">
        <v>938.95139899999992</v>
      </c>
      <c r="E8" s="642">
        <v>563.73587100000009</v>
      </c>
      <c r="F8" s="618"/>
      <c r="G8" s="607"/>
      <c r="H8" s="323"/>
      <c r="I8" s="323"/>
      <c r="J8" s="325"/>
      <c r="K8" s="325"/>
      <c r="L8" s="325"/>
    </row>
    <row r="9" spans="1:12">
      <c r="A9" s="619">
        <v>2020</v>
      </c>
      <c r="B9" s="1215">
        <v>150.659435</v>
      </c>
      <c r="C9" s="1215">
        <v>-203.32717499999998</v>
      </c>
      <c r="D9" s="1215">
        <v>784.51270399999987</v>
      </c>
      <c r="E9" s="643">
        <v>494.6</v>
      </c>
      <c r="F9" s="618"/>
      <c r="G9" s="607"/>
      <c r="H9" s="615"/>
      <c r="I9" s="803"/>
      <c r="J9" s="804"/>
      <c r="K9" s="804"/>
      <c r="L9" s="804"/>
    </row>
    <row r="10" spans="1:12">
      <c r="A10" s="619">
        <v>2021</v>
      </c>
      <c r="B10" s="1215">
        <v>139.79302000000001</v>
      </c>
      <c r="C10" s="1215">
        <v>-196.33991000000003</v>
      </c>
      <c r="D10" s="1215">
        <v>767.75825500000008</v>
      </c>
      <c r="E10" s="643">
        <v>446.94295100000005</v>
      </c>
      <c r="F10" s="618"/>
      <c r="G10" s="607"/>
      <c r="H10" s="326"/>
      <c r="I10" s="616"/>
      <c r="J10" s="616"/>
      <c r="K10" s="37"/>
      <c r="L10" s="37"/>
    </row>
    <row r="11" spans="1:12">
      <c r="A11" s="619">
        <v>2022</v>
      </c>
      <c r="B11" s="1215">
        <v>146.06718299999997</v>
      </c>
      <c r="C11" s="1215">
        <v>-525.74401400000011</v>
      </c>
      <c r="D11" s="1215">
        <v>625.6093410000002</v>
      </c>
      <c r="E11" s="643">
        <v>483.80630500000001</v>
      </c>
      <c r="F11" s="618"/>
      <c r="G11" s="607"/>
      <c r="H11" s="616"/>
      <c r="I11" s="617"/>
      <c r="J11" s="617"/>
      <c r="K11" s="617"/>
      <c r="L11" s="617"/>
    </row>
    <row r="12" spans="1:12">
      <c r="A12" s="619">
        <v>2023</v>
      </c>
      <c r="B12" s="1215">
        <v>90.029893000000001</v>
      </c>
      <c r="C12" s="1215">
        <v>-456.98954499999996</v>
      </c>
      <c r="D12" s="1215">
        <v>587.144948</v>
      </c>
      <c r="E12" s="643">
        <v>599.52622600000007</v>
      </c>
      <c r="F12" s="618"/>
      <c r="G12" s="607"/>
      <c r="H12" s="616"/>
      <c r="I12" s="617"/>
      <c r="J12" s="617"/>
      <c r="K12" s="617"/>
      <c r="L12" s="617"/>
    </row>
    <row r="13" spans="1:12" s="1876" customFormat="1">
      <c r="A13" s="1631">
        <v>2024</v>
      </c>
      <c r="B13" s="1215">
        <v>89.758185000000012</v>
      </c>
      <c r="C13" s="1215">
        <v>-419.20985399999995</v>
      </c>
      <c r="D13" s="1215">
        <v>601.62862999999982</v>
      </c>
      <c r="E13" s="643">
        <v>559.641977</v>
      </c>
      <c r="F13" s="618"/>
      <c r="H13" s="1629"/>
      <c r="I13" s="617"/>
      <c r="J13" s="617"/>
      <c r="K13" s="617"/>
      <c r="L13" s="617"/>
    </row>
    <row r="14" spans="1:12">
      <c r="A14" s="627">
        <v>2025</v>
      </c>
      <c r="B14" s="644">
        <f>[11]Synthèse!$H$23/1000</f>
        <v>-128.79850499999998</v>
      </c>
      <c r="C14" s="644">
        <f>+[11]Synthèse!$H$24/1000</f>
        <v>-642.62162599999988</v>
      </c>
      <c r="D14" s="644">
        <f>+[11]Synthèse!$H$25/1000</f>
        <v>430.05357499999974</v>
      </c>
      <c r="E14" s="645">
        <f>+[11]Synthèse!$H$26/1000</f>
        <v>369.58515900000003</v>
      </c>
      <c r="F14" s="618"/>
      <c r="G14" s="607"/>
      <c r="H14" s="37"/>
      <c r="I14" s="617"/>
      <c r="J14" s="617"/>
      <c r="K14" s="617"/>
      <c r="L14" s="617"/>
    </row>
    <row r="15" spans="1:12">
      <c r="A15" s="609" t="s">
        <v>584</v>
      </c>
      <c r="B15" s="607"/>
      <c r="C15" s="607"/>
      <c r="D15" s="607"/>
      <c r="E15" s="607"/>
      <c r="F15" s="607"/>
      <c r="G15" s="607"/>
      <c r="H15" s="37"/>
      <c r="I15" s="617"/>
      <c r="J15" s="617"/>
      <c r="K15" s="617"/>
      <c r="L15" s="617"/>
    </row>
    <row r="16" spans="1:12">
      <c r="H16" s="321"/>
      <c r="I16" s="328"/>
      <c r="J16" s="328"/>
      <c r="K16" s="328"/>
      <c r="L16" s="328"/>
    </row>
    <row r="17" spans="1:12">
      <c r="H17" s="329"/>
      <c r="I17" s="327"/>
      <c r="J17" s="327"/>
      <c r="K17" s="327"/>
      <c r="L17" s="327"/>
    </row>
    <row r="19" spans="1:12">
      <c r="H19" s="330"/>
    </row>
    <row r="20" spans="1:12">
      <c r="H20" s="15"/>
      <c r="I20" s="15"/>
      <c r="J20" s="15"/>
      <c r="K20" s="15"/>
      <c r="L20" s="15"/>
    </row>
    <row r="29" spans="1:12" ht="12" customHeight="1"/>
    <row r="31" spans="1:12">
      <c r="A31" s="11"/>
      <c r="B31" s="5"/>
      <c r="C31" s="5"/>
      <c r="D31" s="5"/>
    </row>
    <row r="32" spans="1:12">
      <c r="A32" s="1"/>
      <c r="B32" s="1"/>
      <c r="C32" s="5"/>
    </row>
    <row r="33" spans="1:4">
      <c r="A33" s="11"/>
      <c r="B33" s="5"/>
      <c r="C33" s="5"/>
      <c r="D33" s="5"/>
    </row>
    <row r="34" spans="1:4">
      <c r="A34" s="11"/>
      <c r="B34" s="5"/>
      <c r="C34" s="5"/>
      <c r="D34" s="5"/>
    </row>
    <row r="35" spans="1:4">
      <c r="A35" s="11"/>
      <c r="B35" s="5"/>
      <c r="C35" s="5"/>
      <c r="D35" s="5"/>
    </row>
    <row r="36" spans="1:4">
      <c r="B36" s="5"/>
      <c r="C36" s="5"/>
      <c r="D36" s="5"/>
    </row>
    <row r="47" spans="1:4">
      <c r="A47" s="12"/>
      <c r="B47" s="12"/>
      <c r="C47" s="12"/>
      <c r="D47" s="12"/>
    </row>
    <row r="48" spans="1:4">
      <c r="A48" s="12"/>
      <c r="B48" s="12"/>
      <c r="C48" s="12"/>
      <c r="D48" s="12"/>
    </row>
    <row r="49" spans="1:4">
      <c r="A49" s="12"/>
      <c r="B49" s="12"/>
      <c r="C49" s="12"/>
      <c r="D49" s="12"/>
    </row>
    <row r="50" spans="1:4">
      <c r="A50" s="12"/>
      <c r="B50" s="12"/>
      <c r="C50" s="12"/>
      <c r="D50" s="12"/>
    </row>
    <row r="51" spans="1:4">
      <c r="A51" s="12"/>
      <c r="B51" s="12"/>
      <c r="C51" s="12"/>
      <c r="D51" s="12"/>
    </row>
    <row r="52" spans="1:4">
      <c r="A52" s="12"/>
      <c r="B52" s="12"/>
      <c r="C52" s="12"/>
      <c r="D52" s="12"/>
    </row>
    <row r="53" spans="1:4">
      <c r="A53" s="12"/>
      <c r="B53" s="12"/>
      <c r="C53" s="12"/>
      <c r="D53" s="12"/>
    </row>
  </sheetData>
  <mergeCells count="1">
    <mergeCell ref="I9:L9"/>
  </mergeCells>
  <hyperlinks>
    <hyperlink ref="A1" location="Sommaire!A1" display="Sommaire général" xr:uid="{6EF5E3C3-DCF9-4438-92C8-26E9F20CDDAB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A0FFFF"/>
  </sheetPr>
  <dimension ref="A1:N28"/>
  <sheetViews>
    <sheetView showGridLines="0" workbookViewId="0">
      <selection activeCell="K33" sqref="K33"/>
    </sheetView>
  </sheetViews>
  <sheetFormatPr baseColWidth="10" defaultRowHeight="12.75"/>
  <cols>
    <col min="1" max="1" width="15.42578125" style="99" customWidth="1"/>
    <col min="2" max="2" width="11.42578125" style="99"/>
    <col min="3" max="3" width="10.5703125" style="99" customWidth="1"/>
    <col min="4" max="4" width="11" style="129" customWidth="1"/>
    <col min="5" max="5" width="12" style="99" customWidth="1"/>
    <col min="6" max="6" width="10.85546875" style="99" customWidth="1"/>
    <col min="7" max="256" width="11.42578125" style="99"/>
    <col min="257" max="257" width="15.42578125" style="99" customWidth="1"/>
    <col min="258" max="258" width="11.42578125" style="99"/>
    <col min="259" max="259" width="10.5703125" style="99" customWidth="1"/>
    <col min="260" max="260" width="11" style="99" customWidth="1"/>
    <col min="261" max="261" width="12" style="99" customWidth="1"/>
    <col min="262" max="262" width="10.85546875" style="99" customWidth="1"/>
    <col min="263" max="512" width="11.42578125" style="99"/>
    <col min="513" max="513" width="15.42578125" style="99" customWidth="1"/>
    <col min="514" max="514" width="11.42578125" style="99"/>
    <col min="515" max="515" width="10.5703125" style="99" customWidth="1"/>
    <col min="516" max="516" width="11" style="99" customWidth="1"/>
    <col min="517" max="517" width="12" style="99" customWidth="1"/>
    <col min="518" max="518" width="10.85546875" style="99" customWidth="1"/>
    <col min="519" max="768" width="11.42578125" style="99"/>
    <col min="769" max="769" width="15.42578125" style="99" customWidth="1"/>
    <col min="770" max="770" width="11.42578125" style="99"/>
    <col min="771" max="771" width="10.5703125" style="99" customWidth="1"/>
    <col min="772" max="772" width="11" style="99" customWidth="1"/>
    <col min="773" max="773" width="12" style="99" customWidth="1"/>
    <col min="774" max="774" width="10.85546875" style="99" customWidth="1"/>
    <col min="775" max="1024" width="11.42578125" style="99"/>
    <col min="1025" max="1025" width="15.42578125" style="99" customWidth="1"/>
    <col min="1026" max="1026" width="11.42578125" style="99"/>
    <col min="1027" max="1027" width="10.5703125" style="99" customWidth="1"/>
    <col min="1028" max="1028" width="11" style="99" customWidth="1"/>
    <col min="1029" max="1029" width="12" style="99" customWidth="1"/>
    <col min="1030" max="1030" width="10.85546875" style="99" customWidth="1"/>
    <col min="1031" max="1280" width="11.42578125" style="99"/>
    <col min="1281" max="1281" width="15.42578125" style="99" customWidth="1"/>
    <col min="1282" max="1282" width="11.42578125" style="99"/>
    <col min="1283" max="1283" width="10.5703125" style="99" customWidth="1"/>
    <col min="1284" max="1284" width="11" style="99" customWidth="1"/>
    <col min="1285" max="1285" width="12" style="99" customWidth="1"/>
    <col min="1286" max="1286" width="10.85546875" style="99" customWidth="1"/>
    <col min="1287" max="1536" width="11.42578125" style="99"/>
    <col min="1537" max="1537" width="15.42578125" style="99" customWidth="1"/>
    <col min="1538" max="1538" width="11.42578125" style="99"/>
    <col min="1539" max="1539" width="10.5703125" style="99" customWidth="1"/>
    <col min="1540" max="1540" width="11" style="99" customWidth="1"/>
    <col min="1541" max="1541" width="12" style="99" customWidth="1"/>
    <col min="1542" max="1542" width="10.85546875" style="99" customWidth="1"/>
    <col min="1543" max="1792" width="11.42578125" style="99"/>
    <col min="1793" max="1793" width="15.42578125" style="99" customWidth="1"/>
    <col min="1794" max="1794" width="11.42578125" style="99"/>
    <col min="1795" max="1795" width="10.5703125" style="99" customWidth="1"/>
    <col min="1796" max="1796" width="11" style="99" customWidth="1"/>
    <col min="1797" max="1797" width="12" style="99" customWidth="1"/>
    <col min="1798" max="1798" width="10.85546875" style="99" customWidth="1"/>
    <col min="1799" max="2048" width="11.42578125" style="99"/>
    <col min="2049" max="2049" width="15.42578125" style="99" customWidth="1"/>
    <col min="2050" max="2050" width="11.42578125" style="99"/>
    <col min="2051" max="2051" width="10.5703125" style="99" customWidth="1"/>
    <col min="2052" max="2052" width="11" style="99" customWidth="1"/>
    <col min="2053" max="2053" width="12" style="99" customWidth="1"/>
    <col min="2054" max="2054" width="10.85546875" style="99" customWidth="1"/>
    <col min="2055" max="2304" width="11.42578125" style="99"/>
    <col min="2305" max="2305" width="15.42578125" style="99" customWidth="1"/>
    <col min="2306" max="2306" width="11.42578125" style="99"/>
    <col min="2307" max="2307" width="10.5703125" style="99" customWidth="1"/>
    <col min="2308" max="2308" width="11" style="99" customWidth="1"/>
    <col min="2309" max="2309" width="12" style="99" customWidth="1"/>
    <col min="2310" max="2310" width="10.85546875" style="99" customWidth="1"/>
    <col min="2311" max="2560" width="11.42578125" style="99"/>
    <col min="2561" max="2561" width="15.42578125" style="99" customWidth="1"/>
    <col min="2562" max="2562" width="11.42578125" style="99"/>
    <col min="2563" max="2563" width="10.5703125" style="99" customWidth="1"/>
    <col min="2564" max="2564" width="11" style="99" customWidth="1"/>
    <col min="2565" max="2565" width="12" style="99" customWidth="1"/>
    <col min="2566" max="2566" width="10.85546875" style="99" customWidth="1"/>
    <col min="2567" max="2816" width="11.42578125" style="99"/>
    <col min="2817" max="2817" width="15.42578125" style="99" customWidth="1"/>
    <col min="2818" max="2818" width="11.42578125" style="99"/>
    <col min="2819" max="2819" width="10.5703125" style="99" customWidth="1"/>
    <col min="2820" max="2820" width="11" style="99" customWidth="1"/>
    <col min="2821" max="2821" width="12" style="99" customWidth="1"/>
    <col min="2822" max="2822" width="10.85546875" style="99" customWidth="1"/>
    <col min="2823" max="3072" width="11.42578125" style="99"/>
    <col min="3073" max="3073" width="15.42578125" style="99" customWidth="1"/>
    <col min="3074" max="3074" width="11.42578125" style="99"/>
    <col min="3075" max="3075" width="10.5703125" style="99" customWidth="1"/>
    <col min="3076" max="3076" width="11" style="99" customWidth="1"/>
    <col min="3077" max="3077" width="12" style="99" customWidth="1"/>
    <col min="3078" max="3078" width="10.85546875" style="99" customWidth="1"/>
    <col min="3079" max="3328" width="11.42578125" style="99"/>
    <col min="3329" max="3329" width="15.42578125" style="99" customWidth="1"/>
    <col min="3330" max="3330" width="11.42578125" style="99"/>
    <col min="3331" max="3331" width="10.5703125" style="99" customWidth="1"/>
    <col min="3332" max="3332" width="11" style="99" customWidth="1"/>
    <col min="3333" max="3333" width="12" style="99" customWidth="1"/>
    <col min="3334" max="3334" width="10.85546875" style="99" customWidth="1"/>
    <col min="3335" max="3584" width="11.42578125" style="99"/>
    <col min="3585" max="3585" width="15.42578125" style="99" customWidth="1"/>
    <col min="3586" max="3586" width="11.42578125" style="99"/>
    <col min="3587" max="3587" width="10.5703125" style="99" customWidth="1"/>
    <col min="3588" max="3588" width="11" style="99" customWidth="1"/>
    <col min="3589" max="3589" width="12" style="99" customWidth="1"/>
    <col min="3590" max="3590" width="10.85546875" style="99" customWidth="1"/>
    <col min="3591" max="3840" width="11.42578125" style="99"/>
    <col min="3841" max="3841" width="15.42578125" style="99" customWidth="1"/>
    <col min="3842" max="3842" width="11.42578125" style="99"/>
    <col min="3843" max="3843" width="10.5703125" style="99" customWidth="1"/>
    <col min="3844" max="3844" width="11" style="99" customWidth="1"/>
    <col min="3845" max="3845" width="12" style="99" customWidth="1"/>
    <col min="3846" max="3846" width="10.85546875" style="99" customWidth="1"/>
    <col min="3847" max="4096" width="11.42578125" style="99"/>
    <col min="4097" max="4097" width="15.42578125" style="99" customWidth="1"/>
    <col min="4098" max="4098" width="11.42578125" style="99"/>
    <col min="4099" max="4099" width="10.5703125" style="99" customWidth="1"/>
    <col min="4100" max="4100" width="11" style="99" customWidth="1"/>
    <col min="4101" max="4101" width="12" style="99" customWidth="1"/>
    <col min="4102" max="4102" width="10.85546875" style="99" customWidth="1"/>
    <col min="4103" max="4352" width="11.42578125" style="99"/>
    <col min="4353" max="4353" width="15.42578125" style="99" customWidth="1"/>
    <col min="4354" max="4354" width="11.42578125" style="99"/>
    <col min="4355" max="4355" width="10.5703125" style="99" customWidth="1"/>
    <col min="4356" max="4356" width="11" style="99" customWidth="1"/>
    <col min="4357" max="4357" width="12" style="99" customWidth="1"/>
    <col min="4358" max="4358" width="10.85546875" style="99" customWidth="1"/>
    <col min="4359" max="4608" width="11.42578125" style="99"/>
    <col min="4609" max="4609" width="15.42578125" style="99" customWidth="1"/>
    <col min="4610" max="4610" width="11.42578125" style="99"/>
    <col min="4611" max="4611" width="10.5703125" style="99" customWidth="1"/>
    <col min="4612" max="4612" width="11" style="99" customWidth="1"/>
    <col min="4613" max="4613" width="12" style="99" customWidth="1"/>
    <col min="4614" max="4614" width="10.85546875" style="99" customWidth="1"/>
    <col min="4615" max="4864" width="11.42578125" style="99"/>
    <col min="4865" max="4865" width="15.42578125" style="99" customWidth="1"/>
    <col min="4866" max="4866" width="11.42578125" style="99"/>
    <col min="4867" max="4867" width="10.5703125" style="99" customWidth="1"/>
    <col min="4868" max="4868" width="11" style="99" customWidth="1"/>
    <col min="4869" max="4869" width="12" style="99" customWidth="1"/>
    <col min="4870" max="4870" width="10.85546875" style="99" customWidth="1"/>
    <col min="4871" max="5120" width="11.42578125" style="99"/>
    <col min="5121" max="5121" width="15.42578125" style="99" customWidth="1"/>
    <col min="5122" max="5122" width="11.42578125" style="99"/>
    <col min="5123" max="5123" width="10.5703125" style="99" customWidth="1"/>
    <col min="5124" max="5124" width="11" style="99" customWidth="1"/>
    <col min="5125" max="5125" width="12" style="99" customWidth="1"/>
    <col min="5126" max="5126" width="10.85546875" style="99" customWidth="1"/>
    <col min="5127" max="5376" width="11.42578125" style="99"/>
    <col min="5377" max="5377" width="15.42578125" style="99" customWidth="1"/>
    <col min="5378" max="5378" width="11.42578125" style="99"/>
    <col min="5379" max="5379" width="10.5703125" style="99" customWidth="1"/>
    <col min="5380" max="5380" width="11" style="99" customWidth="1"/>
    <col min="5381" max="5381" width="12" style="99" customWidth="1"/>
    <col min="5382" max="5382" width="10.85546875" style="99" customWidth="1"/>
    <col min="5383" max="5632" width="11.42578125" style="99"/>
    <col min="5633" max="5633" width="15.42578125" style="99" customWidth="1"/>
    <col min="5634" max="5634" width="11.42578125" style="99"/>
    <col min="5635" max="5635" width="10.5703125" style="99" customWidth="1"/>
    <col min="5636" max="5636" width="11" style="99" customWidth="1"/>
    <col min="5637" max="5637" width="12" style="99" customWidth="1"/>
    <col min="5638" max="5638" width="10.85546875" style="99" customWidth="1"/>
    <col min="5639" max="5888" width="11.42578125" style="99"/>
    <col min="5889" max="5889" width="15.42578125" style="99" customWidth="1"/>
    <col min="5890" max="5890" width="11.42578125" style="99"/>
    <col min="5891" max="5891" width="10.5703125" style="99" customWidth="1"/>
    <col min="5892" max="5892" width="11" style="99" customWidth="1"/>
    <col min="5893" max="5893" width="12" style="99" customWidth="1"/>
    <col min="5894" max="5894" width="10.85546875" style="99" customWidth="1"/>
    <col min="5895" max="6144" width="11.42578125" style="99"/>
    <col min="6145" max="6145" width="15.42578125" style="99" customWidth="1"/>
    <col min="6146" max="6146" width="11.42578125" style="99"/>
    <col min="6147" max="6147" width="10.5703125" style="99" customWidth="1"/>
    <col min="6148" max="6148" width="11" style="99" customWidth="1"/>
    <col min="6149" max="6149" width="12" style="99" customWidth="1"/>
    <col min="6150" max="6150" width="10.85546875" style="99" customWidth="1"/>
    <col min="6151" max="6400" width="11.42578125" style="99"/>
    <col min="6401" max="6401" width="15.42578125" style="99" customWidth="1"/>
    <col min="6402" max="6402" width="11.42578125" style="99"/>
    <col min="6403" max="6403" width="10.5703125" style="99" customWidth="1"/>
    <col min="6404" max="6404" width="11" style="99" customWidth="1"/>
    <col min="6405" max="6405" width="12" style="99" customWidth="1"/>
    <col min="6406" max="6406" width="10.85546875" style="99" customWidth="1"/>
    <col min="6407" max="6656" width="11.42578125" style="99"/>
    <col min="6657" max="6657" width="15.42578125" style="99" customWidth="1"/>
    <col min="6658" max="6658" width="11.42578125" style="99"/>
    <col min="6659" max="6659" width="10.5703125" style="99" customWidth="1"/>
    <col min="6660" max="6660" width="11" style="99" customWidth="1"/>
    <col min="6661" max="6661" width="12" style="99" customWidth="1"/>
    <col min="6662" max="6662" width="10.85546875" style="99" customWidth="1"/>
    <col min="6663" max="6912" width="11.42578125" style="99"/>
    <col min="6913" max="6913" width="15.42578125" style="99" customWidth="1"/>
    <col min="6914" max="6914" width="11.42578125" style="99"/>
    <col min="6915" max="6915" width="10.5703125" style="99" customWidth="1"/>
    <col min="6916" max="6916" width="11" style="99" customWidth="1"/>
    <col min="6917" max="6917" width="12" style="99" customWidth="1"/>
    <col min="6918" max="6918" width="10.85546875" style="99" customWidth="1"/>
    <col min="6919" max="7168" width="11.42578125" style="99"/>
    <col min="7169" max="7169" width="15.42578125" style="99" customWidth="1"/>
    <col min="7170" max="7170" width="11.42578125" style="99"/>
    <col min="7171" max="7171" width="10.5703125" style="99" customWidth="1"/>
    <col min="7172" max="7172" width="11" style="99" customWidth="1"/>
    <col min="7173" max="7173" width="12" style="99" customWidth="1"/>
    <col min="7174" max="7174" width="10.85546875" style="99" customWidth="1"/>
    <col min="7175" max="7424" width="11.42578125" style="99"/>
    <col min="7425" max="7425" width="15.42578125" style="99" customWidth="1"/>
    <col min="7426" max="7426" width="11.42578125" style="99"/>
    <col min="7427" max="7427" width="10.5703125" style="99" customWidth="1"/>
    <col min="7428" max="7428" width="11" style="99" customWidth="1"/>
    <col min="7429" max="7429" width="12" style="99" customWidth="1"/>
    <col min="7430" max="7430" width="10.85546875" style="99" customWidth="1"/>
    <col min="7431" max="7680" width="11.42578125" style="99"/>
    <col min="7681" max="7681" width="15.42578125" style="99" customWidth="1"/>
    <col min="7682" max="7682" width="11.42578125" style="99"/>
    <col min="7683" max="7683" width="10.5703125" style="99" customWidth="1"/>
    <col min="7684" max="7684" width="11" style="99" customWidth="1"/>
    <col min="7685" max="7685" width="12" style="99" customWidth="1"/>
    <col min="7686" max="7686" width="10.85546875" style="99" customWidth="1"/>
    <col min="7687" max="7936" width="11.42578125" style="99"/>
    <col min="7937" max="7937" width="15.42578125" style="99" customWidth="1"/>
    <col min="7938" max="7938" width="11.42578125" style="99"/>
    <col min="7939" max="7939" width="10.5703125" style="99" customWidth="1"/>
    <col min="7940" max="7940" width="11" style="99" customWidth="1"/>
    <col min="7941" max="7941" width="12" style="99" customWidth="1"/>
    <col min="7942" max="7942" width="10.85546875" style="99" customWidth="1"/>
    <col min="7943" max="8192" width="11.42578125" style="99"/>
    <col min="8193" max="8193" width="15.42578125" style="99" customWidth="1"/>
    <col min="8194" max="8194" width="11.42578125" style="99"/>
    <col min="8195" max="8195" width="10.5703125" style="99" customWidth="1"/>
    <col min="8196" max="8196" width="11" style="99" customWidth="1"/>
    <col min="8197" max="8197" width="12" style="99" customWidth="1"/>
    <col min="8198" max="8198" width="10.85546875" style="99" customWidth="1"/>
    <col min="8199" max="8448" width="11.42578125" style="99"/>
    <col min="8449" max="8449" width="15.42578125" style="99" customWidth="1"/>
    <col min="8450" max="8450" width="11.42578125" style="99"/>
    <col min="8451" max="8451" width="10.5703125" style="99" customWidth="1"/>
    <col min="8452" max="8452" width="11" style="99" customWidth="1"/>
    <col min="8453" max="8453" width="12" style="99" customWidth="1"/>
    <col min="8454" max="8454" width="10.85546875" style="99" customWidth="1"/>
    <col min="8455" max="8704" width="11.42578125" style="99"/>
    <col min="8705" max="8705" width="15.42578125" style="99" customWidth="1"/>
    <col min="8706" max="8706" width="11.42578125" style="99"/>
    <col min="8707" max="8707" width="10.5703125" style="99" customWidth="1"/>
    <col min="8708" max="8708" width="11" style="99" customWidth="1"/>
    <col min="8709" max="8709" width="12" style="99" customWidth="1"/>
    <col min="8710" max="8710" width="10.85546875" style="99" customWidth="1"/>
    <col min="8711" max="8960" width="11.42578125" style="99"/>
    <col min="8961" max="8961" width="15.42578125" style="99" customWidth="1"/>
    <col min="8962" max="8962" width="11.42578125" style="99"/>
    <col min="8963" max="8963" width="10.5703125" style="99" customWidth="1"/>
    <col min="8964" max="8964" width="11" style="99" customWidth="1"/>
    <col min="8965" max="8965" width="12" style="99" customWidth="1"/>
    <col min="8966" max="8966" width="10.85546875" style="99" customWidth="1"/>
    <col min="8967" max="9216" width="11.42578125" style="99"/>
    <col min="9217" max="9217" width="15.42578125" style="99" customWidth="1"/>
    <col min="9218" max="9218" width="11.42578125" style="99"/>
    <col min="9219" max="9219" width="10.5703125" style="99" customWidth="1"/>
    <col min="9220" max="9220" width="11" style="99" customWidth="1"/>
    <col min="9221" max="9221" width="12" style="99" customWidth="1"/>
    <col min="9222" max="9222" width="10.85546875" style="99" customWidth="1"/>
    <col min="9223" max="9472" width="11.42578125" style="99"/>
    <col min="9473" max="9473" width="15.42578125" style="99" customWidth="1"/>
    <col min="9474" max="9474" width="11.42578125" style="99"/>
    <col min="9475" max="9475" width="10.5703125" style="99" customWidth="1"/>
    <col min="9476" max="9476" width="11" style="99" customWidth="1"/>
    <col min="9477" max="9477" width="12" style="99" customWidth="1"/>
    <col min="9478" max="9478" width="10.85546875" style="99" customWidth="1"/>
    <col min="9479" max="9728" width="11.42578125" style="99"/>
    <col min="9729" max="9729" width="15.42578125" style="99" customWidth="1"/>
    <col min="9730" max="9730" width="11.42578125" style="99"/>
    <col min="9731" max="9731" width="10.5703125" style="99" customWidth="1"/>
    <col min="9732" max="9732" width="11" style="99" customWidth="1"/>
    <col min="9733" max="9733" width="12" style="99" customWidth="1"/>
    <col min="9734" max="9734" width="10.85546875" style="99" customWidth="1"/>
    <col min="9735" max="9984" width="11.42578125" style="99"/>
    <col min="9985" max="9985" width="15.42578125" style="99" customWidth="1"/>
    <col min="9986" max="9986" width="11.42578125" style="99"/>
    <col min="9987" max="9987" width="10.5703125" style="99" customWidth="1"/>
    <col min="9988" max="9988" width="11" style="99" customWidth="1"/>
    <col min="9989" max="9989" width="12" style="99" customWidth="1"/>
    <col min="9990" max="9990" width="10.85546875" style="99" customWidth="1"/>
    <col min="9991" max="10240" width="11.42578125" style="99"/>
    <col min="10241" max="10241" width="15.42578125" style="99" customWidth="1"/>
    <col min="10242" max="10242" width="11.42578125" style="99"/>
    <col min="10243" max="10243" width="10.5703125" style="99" customWidth="1"/>
    <col min="10244" max="10244" width="11" style="99" customWidth="1"/>
    <col min="10245" max="10245" width="12" style="99" customWidth="1"/>
    <col min="10246" max="10246" width="10.85546875" style="99" customWidth="1"/>
    <col min="10247" max="10496" width="11.42578125" style="99"/>
    <col min="10497" max="10497" width="15.42578125" style="99" customWidth="1"/>
    <col min="10498" max="10498" width="11.42578125" style="99"/>
    <col min="10499" max="10499" width="10.5703125" style="99" customWidth="1"/>
    <col min="10500" max="10500" width="11" style="99" customWidth="1"/>
    <col min="10501" max="10501" width="12" style="99" customWidth="1"/>
    <col min="10502" max="10502" width="10.85546875" style="99" customWidth="1"/>
    <col min="10503" max="10752" width="11.42578125" style="99"/>
    <col min="10753" max="10753" width="15.42578125" style="99" customWidth="1"/>
    <col min="10754" max="10754" width="11.42578125" style="99"/>
    <col min="10755" max="10755" width="10.5703125" style="99" customWidth="1"/>
    <col min="10756" max="10756" width="11" style="99" customWidth="1"/>
    <col min="10757" max="10757" width="12" style="99" customWidth="1"/>
    <col min="10758" max="10758" width="10.85546875" style="99" customWidth="1"/>
    <col min="10759" max="11008" width="11.42578125" style="99"/>
    <col min="11009" max="11009" width="15.42578125" style="99" customWidth="1"/>
    <col min="11010" max="11010" width="11.42578125" style="99"/>
    <col min="11011" max="11011" width="10.5703125" style="99" customWidth="1"/>
    <col min="11012" max="11012" width="11" style="99" customWidth="1"/>
    <col min="11013" max="11013" width="12" style="99" customWidth="1"/>
    <col min="11014" max="11014" width="10.85546875" style="99" customWidth="1"/>
    <col min="11015" max="11264" width="11.42578125" style="99"/>
    <col min="11265" max="11265" width="15.42578125" style="99" customWidth="1"/>
    <col min="11266" max="11266" width="11.42578125" style="99"/>
    <col min="11267" max="11267" width="10.5703125" style="99" customWidth="1"/>
    <col min="11268" max="11268" width="11" style="99" customWidth="1"/>
    <col min="11269" max="11269" width="12" style="99" customWidth="1"/>
    <col min="11270" max="11270" width="10.85546875" style="99" customWidth="1"/>
    <col min="11271" max="11520" width="11.42578125" style="99"/>
    <col min="11521" max="11521" width="15.42578125" style="99" customWidth="1"/>
    <col min="11522" max="11522" width="11.42578125" style="99"/>
    <col min="11523" max="11523" width="10.5703125" style="99" customWidth="1"/>
    <col min="11524" max="11524" width="11" style="99" customWidth="1"/>
    <col min="11525" max="11525" width="12" style="99" customWidth="1"/>
    <col min="11526" max="11526" width="10.85546875" style="99" customWidth="1"/>
    <col min="11527" max="11776" width="11.42578125" style="99"/>
    <col min="11777" max="11777" width="15.42578125" style="99" customWidth="1"/>
    <col min="11778" max="11778" width="11.42578125" style="99"/>
    <col min="11779" max="11779" width="10.5703125" style="99" customWidth="1"/>
    <col min="11780" max="11780" width="11" style="99" customWidth="1"/>
    <col min="11781" max="11781" width="12" style="99" customWidth="1"/>
    <col min="11782" max="11782" width="10.85546875" style="99" customWidth="1"/>
    <col min="11783" max="12032" width="11.42578125" style="99"/>
    <col min="12033" max="12033" width="15.42578125" style="99" customWidth="1"/>
    <col min="12034" max="12034" width="11.42578125" style="99"/>
    <col min="12035" max="12035" width="10.5703125" style="99" customWidth="1"/>
    <col min="12036" max="12036" width="11" style="99" customWidth="1"/>
    <col min="12037" max="12037" width="12" style="99" customWidth="1"/>
    <col min="12038" max="12038" width="10.85546875" style="99" customWidth="1"/>
    <col min="12039" max="12288" width="11.42578125" style="99"/>
    <col min="12289" max="12289" width="15.42578125" style="99" customWidth="1"/>
    <col min="12290" max="12290" width="11.42578125" style="99"/>
    <col min="12291" max="12291" width="10.5703125" style="99" customWidth="1"/>
    <col min="12292" max="12292" width="11" style="99" customWidth="1"/>
    <col min="12293" max="12293" width="12" style="99" customWidth="1"/>
    <col min="12294" max="12294" width="10.85546875" style="99" customWidth="1"/>
    <col min="12295" max="12544" width="11.42578125" style="99"/>
    <col min="12545" max="12545" width="15.42578125" style="99" customWidth="1"/>
    <col min="12546" max="12546" width="11.42578125" style="99"/>
    <col min="12547" max="12547" width="10.5703125" style="99" customWidth="1"/>
    <col min="12548" max="12548" width="11" style="99" customWidth="1"/>
    <col min="12549" max="12549" width="12" style="99" customWidth="1"/>
    <col min="12550" max="12550" width="10.85546875" style="99" customWidth="1"/>
    <col min="12551" max="12800" width="11.42578125" style="99"/>
    <col min="12801" max="12801" width="15.42578125" style="99" customWidth="1"/>
    <col min="12802" max="12802" width="11.42578125" style="99"/>
    <col min="12803" max="12803" width="10.5703125" style="99" customWidth="1"/>
    <col min="12804" max="12804" width="11" style="99" customWidth="1"/>
    <col min="12805" max="12805" width="12" style="99" customWidth="1"/>
    <col min="12806" max="12806" width="10.85546875" style="99" customWidth="1"/>
    <col min="12807" max="13056" width="11.42578125" style="99"/>
    <col min="13057" max="13057" width="15.42578125" style="99" customWidth="1"/>
    <col min="13058" max="13058" width="11.42578125" style="99"/>
    <col min="13059" max="13059" width="10.5703125" style="99" customWidth="1"/>
    <col min="13060" max="13060" width="11" style="99" customWidth="1"/>
    <col min="13061" max="13061" width="12" style="99" customWidth="1"/>
    <col min="13062" max="13062" width="10.85546875" style="99" customWidth="1"/>
    <col min="13063" max="13312" width="11.42578125" style="99"/>
    <col min="13313" max="13313" width="15.42578125" style="99" customWidth="1"/>
    <col min="13314" max="13314" width="11.42578125" style="99"/>
    <col min="13315" max="13315" width="10.5703125" style="99" customWidth="1"/>
    <col min="13316" max="13316" width="11" style="99" customWidth="1"/>
    <col min="13317" max="13317" width="12" style="99" customWidth="1"/>
    <col min="13318" max="13318" width="10.85546875" style="99" customWidth="1"/>
    <col min="13319" max="13568" width="11.42578125" style="99"/>
    <col min="13569" max="13569" width="15.42578125" style="99" customWidth="1"/>
    <col min="13570" max="13570" width="11.42578125" style="99"/>
    <col min="13571" max="13571" width="10.5703125" style="99" customWidth="1"/>
    <col min="13572" max="13572" width="11" style="99" customWidth="1"/>
    <col min="13573" max="13573" width="12" style="99" customWidth="1"/>
    <col min="13574" max="13574" width="10.85546875" style="99" customWidth="1"/>
    <col min="13575" max="13824" width="11.42578125" style="99"/>
    <col min="13825" max="13825" width="15.42578125" style="99" customWidth="1"/>
    <col min="13826" max="13826" width="11.42578125" style="99"/>
    <col min="13827" max="13827" width="10.5703125" style="99" customWidth="1"/>
    <col min="13828" max="13828" width="11" style="99" customWidth="1"/>
    <col min="13829" max="13829" width="12" style="99" customWidth="1"/>
    <col min="13830" max="13830" width="10.85546875" style="99" customWidth="1"/>
    <col min="13831" max="14080" width="11.42578125" style="99"/>
    <col min="14081" max="14081" width="15.42578125" style="99" customWidth="1"/>
    <col min="14082" max="14082" width="11.42578125" style="99"/>
    <col min="14083" max="14083" width="10.5703125" style="99" customWidth="1"/>
    <col min="14084" max="14084" width="11" style="99" customWidth="1"/>
    <col min="14085" max="14085" width="12" style="99" customWidth="1"/>
    <col min="14086" max="14086" width="10.85546875" style="99" customWidth="1"/>
    <col min="14087" max="14336" width="11.42578125" style="99"/>
    <col min="14337" max="14337" width="15.42578125" style="99" customWidth="1"/>
    <col min="14338" max="14338" width="11.42578125" style="99"/>
    <col min="14339" max="14339" width="10.5703125" style="99" customWidth="1"/>
    <col min="14340" max="14340" width="11" style="99" customWidth="1"/>
    <col min="14341" max="14341" width="12" style="99" customWidth="1"/>
    <col min="14342" max="14342" width="10.85546875" style="99" customWidth="1"/>
    <col min="14343" max="14592" width="11.42578125" style="99"/>
    <col min="14593" max="14593" width="15.42578125" style="99" customWidth="1"/>
    <col min="14594" max="14594" width="11.42578125" style="99"/>
    <col min="14595" max="14595" width="10.5703125" style="99" customWidth="1"/>
    <col min="14596" max="14596" width="11" style="99" customWidth="1"/>
    <col min="14597" max="14597" width="12" style="99" customWidth="1"/>
    <col min="14598" max="14598" width="10.85546875" style="99" customWidth="1"/>
    <col min="14599" max="14848" width="11.42578125" style="99"/>
    <col min="14849" max="14849" width="15.42578125" style="99" customWidth="1"/>
    <col min="14850" max="14850" width="11.42578125" style="99"/>
    <col min="14851" max="14851" width="10.5703125" style="99" customWidth="1"/>
    <col min="14852" max="14852" width="11" style="99" customWidth="1"/>
    <col min="14853" max="14853" width="12" style="99" customWidth="1"/>
    <col min="14854" max="14854" width="10.85546875" style="99" customWidth="1"/>
    <col min="14855" max="15104" width="11.42578125" style="99"/>
    <col min="15105" max="15105" width="15.42578125" style="99" customWidth="1"/>
    <col min="15106" max="15106" width="11.42578125" style="99"/>
    <col min="15107" max="15107" width="10.5703125" style="99" customWidth="1"/>
    <col min="15108" max="15108" width="11" style="99" customWidth="1"/>
    <col min="15109" max="15109" width="12" style="99" customWidth="1"/>
    <col min="15110" max="15110" width="10.85546875" style="99" customWidth="1"/>
    <col min="15111" max="15360" width="11.42578125" style="99"/>
    <col min="15361" max="15361" width="15.42578125" style="99" customWidth="1"/>
    <col min="15362" max="15362" width="11.42578125" style="99"/>
    <col min="15363" max="15363" width="10.5703125" style="99" customWidth="1"/>
    <col min="15364" max="15364" width="11" style="99" customWidth="1"/>
    <col min="15365" max="15365" width="12" style="99" customWidth="1"/>
    <col min="15366" max="15366" width="10.85546875" style="99" customWidth="1"/>
    <col min="15367" max="15616" width="11.42578125" style="99"/>
    <col min="15617" max="15617" width="15.42578125" style="99" customWidth="1"/>
    <col min="15618" max="15618" width="11.42578125" style="99"/>
    <col min="15619" max="15619" width="10.5703125" style="99" customWidth="1"/>
    <col min="15620" max="15620" width="11" style="99" customWidth="1"/>
    <col min="15621" max="15621" width="12" style="99" customWidth="1"/>
    <col min="15622" max="15622" width="10.85546875" style="99" customWidth="1"/>
    <col min="15623" max="15872" width="11.42578125" style="99"/>
    <col min="15873" max="15873" width="15.42578125" style="99" customWidth="1"/>
    <col min="15874" max="15874" width="11.42578125" style="99"/>
    <col min="15875" max="15875" width="10.5703125" style="99" customWidth="1"/>
    <col min="15876" max="15876" width="11" style="99" customWidth="1"/>
    <col min="15877" max="15877" width="12" style="99" customWidth="1"/>
    <col min="15878" max="15878" width="10.85546875" style="99" customWidth="1"/>
    <col min="15879" max="16128" width="11.42578125" style="99"/>
    <col min="16129" max="16129" width="15.42578125" style="99" customWidth="1"/>
    <col min="16130" max="16130" width="11.42578125" style="99"/>
    <col min="16131" max="16131" width="10.5703125" style="99" customWidth="1"/>
    <col min="16132" max="16132" width="11" style="99" customWidth="1"/>
    <col min="16133" max="16133" width="12" style="99" customWidth="1"/>
    <col min="16134" max="16134" width="10.85546875" style="99" customWidth="1"/>
    <col min="16135" max="16384" width="11.42578125" style="99"/>
  </cols>
  <sheetData>
    <row r="1" spans="1:14" s="693" customFormat="1" ht="15">
      <c r="A1" s="728" t="s">
        <v>739</v>
      </c>
    </row>
    <row r="2" spans="1:14" s="693" customFormat="1">
      <c r="D2" s="129"/>
    </row>
    <row r="3" spans="1:14" s="693" customFormat="1">
      <c r="D3" s="129"/>
    </row>
    <row r="4" spans="1:14">
      <c r="A4" s="528"/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</row>
    <row r="5" spans="1:14">
      <c r="A5" s="1932" t="s">
        <v>579</v>
      </c>
      <c r="B5" s="1930"/>
      <c r="C5" s="1930"/>
      <c r="D5" s="1930"/>
      <c r="E5" s="1930"/>
      <c r="F5" s="1930"/>
      <c r="G5" s="1930"/>
      <c r="H5" s="1930"/>
      <c r="I5" s="1930"/>
      <c r="J5" s="1930"/>
      <c r="K5" s="1930"/>
      <c r="L5" s="1930"/>
      <c r="M5" s="1930"/>
      <c r="N5" s="646"/>
    </row>
    <row r="6" spans="1:14">
      <c r="A6" s="1931"/>
      <c r="B6" s="1933"/>
      <c r="C6" s="1933"/>
      <c r="D6" s="1930"/>
      <c r="E6" s="1930"/>
      <c r="F6" s="1930"/>
      <c r="G6" s="1930"/>
      <c r="H6" s="1930"/>
      <c r="I6" s="1930"/>
      <c r="J6" s="1930"/>
      <c r="K6" s="1930"/>
      <c r="L6" s="1930"/>
      <c r="M6" s="1930"/>
      <c r="N6" s="646"/>
    </row>
    <row r="7" spans="1:14">
      <c r="A7" s="1941"/>
      <c r="B7" s="1926"/>
      <c r="C7" s="1925"/>
      <c r="D7" s="1924"/>
      <c r="E7" s="1536"/>
      <c r="F7" s="1536"/>
      <c r="G7" s="805"/>
      <c r="H7" s="1930"/>
      <c r="I7" s="1930"/>
      <c r="J7" s="1930"/>
      <c r="K7" s="1930"/>
      <c r="L7" s="1930"/>
      <c r="M7" s="1930"/>
      <c r="N7" s="646"/>
    </row>
    <row r="8" spans="1:14" ht="22.5">
      <c r="A8" s="1950"/>
      <c r="B8" s="1951" t="s">
        <v>1125</v>
      </c>
      <c r="C8" s="1943" t="s">
        <v>1126</v>
      </c>
      <c r="D8" s="1943" t="s">
        <v>1127</v>
      </c>
      <c r="E8" s="1951" t="s">
        <v>1128</v>
      </c>
      <c r="F8" s="1944" t="s">
        <v>1126</v>
      </c>
      <c r="G8" s="1952" t="s">
        <v>1127</v>
      </c>
      <c r="H8" s="1930"/>
      <c r="I8" s="1930"/>
      <c r="J8" s="1930"/>
      <c r="K8" s="1969"/>
      <c r="L8" s="1969"/>
      <c r="M8" s="1934"/>
      <c r="N8" s="648"/>
    </row>
    <row r="9" spans="1:14">
      <c r="A9" s="1942" t="s">
        <v>138</v>
      </c>
      <c r="B9" s="1953">
        <v>1963000</v>
      </c>
      <c r="C9" s="1954">
        <v>-1.5546639919759242</v>
      </c>
      <c r="D9" s="1955">
        <v>-3.4906588003933092</v>
      </c>
      <c r="E9" s="1953">
        <v>483.00393000000003</v>
      </c>
      <c r="F9" s="1938">
        <v>6.9972082595324503</v>
      </c>
      <c r="G9" s="1946">
        <v>19.131461168631848</v>
      </c>
      <c r="H9" s="1930"/>
      <c r="I9" s="1930"/>
      <c r="J9" s="1930"/>
      <c r="K9" s="1930"/>
      <c r="L9" s="1957"/>
      <c r="M9" s="1934"/>
      <c r="N9" s="646"/>
    </row>
    <row r="10" spans="1:14">
      <c r="A10" s="1940" t="s">
        <v>139</v>
      </c>
      <c r="B10" s="1953">
        <v>1820000</v>
      </c>
      <c r="C10" s="1956">
        <v>-5.6994818652849721</v>
      </c>
      <c r="D10" s="1946">
        <v>-4.6621267679413325</v>
      </c>
      <c r="E10" s="1953">
        <v>485.42766</v>
      </c>
      <c r="F10" s="1938">
        <v>6.634315005826763</v>
      </c>
      <c r="G10" s="1946">
        <v>19.225125640255737</v>
      </c>
      <c r="H10" s="1930"/>
      <c r="I10" s="1930"/>
      <c r="J10" s="1930"/>
      <c r="K10" s="1930"/>
      <c r="L10" s="1957"/>
      <c r="M10" s="1934"/>
      <c r="N10" s="646"/>
    </row>
    <row r="11" spans="1:14">
      <c r="A11" s="1940" t="s">
        <v>140</v>
      </c>
      <c r="B11" s="1953">
        <v>2065000</v>
      </c>
      <c r="C11" s="1956">
        <v>-1.2906309751434031</v>
      </c>
      <c r="D11" s="1946">
        <v>-2.3178807947019875</v>
      </c>
      <c r="E11" s="1953">
        <v>484.07794999999999</v>
      </c>
      <c r="F11" s="1938">
        <v>7.3043070200074833</v>
      </c>
      <c r="G11" s="1946">
        <v>20.005791379866778</v>
      </c>
      <c r="H11" s="1930"/>
      <c r="I11" s="1930"/>
      <c r="J11" s="1930"/>
      <c r="K11" s="1930"/>
      <c r="L11" s="1957"/>
      <c r="M11" s="1934"/>
      <c r="N11" s="646"/>
    </row>
    <row r="12" spans="1:14">
      <c r="A12" s="1940" t="s">
        <v>141</v>
      </c>
      <c r="B12" s="1953">
        <v>2089000</v>
      </c>
      <c r="C12" s="1956">
        <v>1.9521717911176184</v>
      </c>
      <c r="D12" s="1946">
        <v>0.19184652278176895</v>
      </c>
      <c r="E12" s="1953">
        <v>481.85057999999998</v>
      </c>
      <c r="F12" s="1938">
        <v>7.4469702956591055</v>
      </c>
      <c r="G12" s="1946">
        <v>20.118370135802664</v>
      </c>
      <c r="H12" s="1930"/>
      <c r="I12" s="1930"/>
      <c r="J12" s="1930"/>
      <c r="K12" s="1930"/>
      <c r="L12" s="1957"/>
      <c r="M12" s="1934"/>
      <c r="N12" s="646"/>
    </row>
    <row r="13" spans="1:14">
      <c r="A13" s="1942" t="s">
        <v>142</v>
      </c>
      <c r="B13" s="1953">
        <v>2136000</v>
      </c>
      <c r="C13" s="1956">
        <v>2.0544672718585844</v>
      </c>
      <c r="D13" s="1946">
        <v>0.7547169811320753</v>
      </c>
      <c r="E13" s="1953">
        <v>482.78206</v>
      </c>
      <c r="F13" s="1938">
        <v>7.5403511826358738</v>
      </c>
      <c r="G13" s="1946">
        <v>19.842940933122378</v>
      </c>
      <c r="H13" s="1930"/>
      <c r="I13" s="1930"/>
      <c r="J13" s="1930"/>
      <c r="K13" s="1930"/>
      <c r="L13" s="1957"/>
      <c r="M13" s="1934"/>
      <c r="N13" s="646"/>
    </row>
    <row r="14" spans="1:14">
      <c r="A14" s="1940" t="s">
        <v>143</v>
      </c>
      <c r="B14" s="1953">
        <v>1950000</v>
      </c>
      <c r="C14" s="1956">
        <v>0.82730093071354815</v>
      </c>
      <c r="D14" s="1946">
        <v>0.56730273336771386</v>
      </c>
      <c r="E14" s="1953">
        <v>487.24734999999998</v>
      </c>
      <c r="F14" s="1938">
        <v>7.4438093384955772</v>
      </c>
      <c r="G14" s="1946">
        <v>19.302898148452542</v>
      </c>
      <c r="H14" s="1930"/>
      <c r="I14" s="1930"/>
      <c r="J14" s="1930"/>
      <c r="K14" s="1930"/>
      <c r="L14" s="1957"/>
      <c r="M14" s="1934"/>
      <c r="N14" s="646"/>
    </row>
    <row r="15" spans="1:14">
      <c r="A15" s="1940" t="s">
        <v>144</v>
      </c>
      <c r="B15" s="1953">
        <v>1905000</v>
      </c>
      <c r="C15" s="1956">
        <v>0.26315789473683182</v>
      </c>
      <c r="D15" s="1946">
        <v>-0.26178010471203939</v>
      </c>
      <c r="E15" s="1953">
        <v>490.2765</v>
      </c>
      <c r="F15" s="1938">
        <v>6.1153738699783577</v>
      </c>
      <c r="G15" s="1946">
        <v>17.443638005787609</v>
      </c>
      <c r="H15" s="1930"/>
      <c r="I15" s="1930"/>
      <c r="J15" s="1930"/>
      <c r="K15" s="1930"/>
      <c r="L15" s="1957"/>
      <c r="M15" s="1934"/>
      <c r="N15" s="646"/>
    </row>
    <row r="16" spans="1:14">
      <c r="A16" s="1940" t="s">
        <v>145</v>
      </c>
      <c r="B16" s="1953">
        <v>1882000</v>
      </c>
      <c r="C16" s="1945">
        <v>3.977900552486191</v>
      </c>
      <c r="D16" s="1947">
        <v>2.8977583378895666</v>
      </c>
      <c r="E16" s="1953">
        <v>494.82686999999999</v>
      </c>
      <c r="F16" s="1939">
        <v>6.1406769369712677</v>
      </c>
      <c r="G16" s="1946">
        <v>17.724769382015481</v>
      </c>
      <c r="H16" s="1930"/>
      <c r="I16" s="1930"/>
      <c r="J16" s="1930"/>
      <c r="K16" s="1930"/>
      <c r="L16" s="1957"/>
      <c r="M16" s="1934"/>
      <c r="N16" s="646"/>
    </row>
    <row r="17" spans="1:14">
      <c r="A17" s="1942" t="s">
        <v>146</v>
      </c>
      <c r="B17" s="1953">
        <v>1832000</v>
      </c>
      <c r="C17" s="1945">
        <v>4.5065601825442059</v>
      </c>
      <c r="D17" s="1947">
        <v>3.9137833238797493</v>
      </c>
      <c r="E17" s="1953">
        <v>496.48840999999999</v>
      </c>
      <c r="F17" s="1939">
        <v>5.5642301682227169</v>
      </c>
      <c r="G17" s="1946">
        <v>16.997671449267649</v>
      </c>
      <c r="H17" s="1930"/>
      <c r="I17" s="1930"/>
      <c r="J17" s="1930"/>
      <c r="K17" s="1930"/>
      <c r="L17" s="1957"/>
      <c r="M17" s="1934"/>
      <c r="N17" s="646"/>
    </row>
    <row r="18" spans="1:14">
      <c r="A18" s="1962" t="s">
        <v>580</v>
      </c>
      <c r="B18" s="1963">
        <v>17642000</v>
      </c>
      <c r="C18" s="1964">
        <v>0.49558530333237982</v>
      </c>
      <c r="D18" s="1965">
        <v>-0.34457436592667534</v>
      </c>
      <c r="E18" s="1967">
        <v>487.13202000000001</v>
      </c>
      <c r="F18" s="1966">
        <v>-1.4</v>
      </c>
      <c r="G18" s="1965">
        <v>16.205640110588384</v>
      </c>
      <c r="H18" s="1930"/>
      <c r="I18" s="1930"/>
      <c r="J18" s="1930"/>
      <c r="K18" s="1930"/>
      <c r="L18" s="1930"/>
      <c r="M18" s="1930"/>
      <c r="N18" s="646"/>
    </row>
    <row r="19" spans="1:14">
      <c r="A19" s="1958" t="s">
        <v>581</v>
      </c>
      <c r="B19" s="1959">
        <v>849744.07700000005</v>
      </c>
      <c r="C19" s="1960">
        <v>-6.5</v>
      </c>
      <c r="D19" s="1948">
        <v>-8.4320238057683632</v>
      </c>
      <c r="E19" s="1968">
        <v>502.67549000000002</v>
      </c>
      <c r="F19" s="1961">
        <v>2.4711468603201503</v>
      </c>
      <c r="G19" s="1948">
        <v>7.5351022177295057</v>
      </c>
      <c r="H19" s="1930"/>
      <c r="I19" s="1930"/>
      <c r="J19" s="1930"/>
      <c r="K19" s="1930"/>
      <c r="L19" s="1930"/>
      <c r="M19" s="1930"/>
      <c r="N19" s="646"/>
    </row>
    <row r="20" spans="1:14">
      <c r="A20" s="1936" t="s">
        <v>1129</v>
      </c>
      <c r="B20" s="1935"/>
      <c r="C20" s="1935"/>
      <c r="D20" s="1937"/>
      <c r="E20" s="1935"/>
      <c r="F20" s="1935"/>
      <c r="G20" s="1935"/>
      <c r="H20" s="1928"/>
      <c r="I20" s="647"/>
      <c r="J20" s="1927"/>
      <c r="K20" s="1927"/>
      <c r="L20" s="1927"/>
      <c r="M20" s="1927"/>
      <c r="N20" s="528"/>
    </row>
    <row r="21" spans="1:14">
      <c r="A21" s="1931" t="s">
        <v>482</v>
      </c>
      <c r="B21" s="1930"/>
      <c r="C21" s="1930"/>
      <c r="D21" s="1930"/>
      <c r="E21" s="1930"/>
      <c r="F21" s="1930"/>
      <c r="G21" s="1930"/>
      <c r="H21" s="1928"/>
      <c r="I21" s="1927"/>
      <c r="J21" s="1928"/>
      <c r="K21" s="649"/>
      <c r="L21" s="1928"/>
      <c r="M21" s="1927"/>
      <c r="N21" s="528"/>
    </row>
    <row r="22" spans="1:14">
      <c r="A22" s="1936"/>
      <c r="B22" s="1935"/>
      <c r="C22" s="1935"/>
      <c r="D22" s="1935"/>
      <c r="E22" s="1935"/>
      <c r="F22" s="1935"/>
      <c r="G22" s="1937"/>
      <c r="H22" s="1929"/>
      <c r="I22" s="655"/>
      <c r="J22" s="1929"/>
      <c r="K22" s="1927"/>
      <c r="L22" s="1927"/>
      <c r="M22" s="1927"/>
      <c r="N22" s="528"/>
    </row>
    <row r="23" spans="1:14">
      <c r="A23" s="1930"/>
      <c r="B23" s="1930"/>
      <c r="C23" s="1949"/>
      <c r="D23" s="1930"/>
      <c r="E23" s="1930"/>
      <c r="F23" s="1930"/>
      <c r="G23" s="1930"/>
      <c r="H23" s="1927"/>
      <c r="I23" s="1927"/>
      <c r="J23" s="1927"/>
      <c r="K23" s="1927"/>
      <c r="L23" s="1927"/>
      <c r="M23" s="1927"/>
    </row>
    <row r="24" spans="1:14">
      <c r="A24" s="1930"/>
      <c r="B24" s="1930"/>
      <c r="C24" s="1949"/>
      <c r="D24" s="1930"/>
      <c r="E24" s="1934"/>
      <c r="F24" s="1930"/>
      <c r="G24" s="1930"/>
      <c r="H24" s="1927"/>
      <c r="I24" s="1927"/>
      <c r="J24" s="1927"/>
      <c r="K24" s="1927"/>
      <c r="L24" s="1927"/>
      <c r="M24" s="1927"/>
    </row>
    <row r="25" spans="1:14">
      <c r="D25" s="99"/>
    </row>
    <row r="26" spans="1:14">
      <c r="D26" s="99"/>
    </row>
    <row r="27" spans="1:14">
      <c r="D27" s="99"/>
    </row>
    <row r="28" spans="1:14">
      <c r="D28" s="99"/>
    </row>
  </sheetData>
  <mergeCells count="2">
    <mergeCell ref="B7:D7"/>
    <mergeCell ref="E7:G7"/>
  </mergeCells>
  <hyperlinks>
    <hyperlink ref="A1" location="Sommaire!A1" display="Sommaire général" xr:uid="{2052240C-9516-439D-9A17-5BB88E98C112}"/>
  </hyperlinks>
  <pageMargins left="0.7" right="0.7" top="0.75" bottom="0.75" header="0.3" footer="0.3"/>
  <pageSetup paperSize="9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A0FFFF"/>
  </sheetPr>
  <dimension ref="A1:O39"/>
  <sheetViews>
    <sheetView showGridLines="0" workbookViewId="0">
      <selection activeCell="J15" sqref="J15"/>
    </sheetView>
  </sheetViews>
  <sheetFormatPr baseColWidth="10" defaultRowHeight="12.75"/>
  <cols>
    <col min="1" max="1" width="39.7109375" style="99" customWidth="1"/>
    <col min="2" max="2" width="12.42578125" style="99" customWidth="1"/>
    <col min="3" max="3" width="8.42578125" style="99" customWidth="1"/>
    <col min="4" max="4" width="28.7109375" style="99" customWidth="1"/>
    <col min="5" max="5" width="12.42578125" style="99" customWidth="1"/>
    <col min="6" max="6" width="8.42578125" style="99" customWidth="1"/>
    <col min="7" max="7" width="12" style="99" customWidth="1"/>
    <col min="8" max="8" width="11.42578125" style="99"/>
    <col min="9" max="9" width="14.42578125" style="99" customWidth="1"/>
    <col min="10" max="256" width="11.42578125" style="99"/>
    <col min="257" max="257" width="39.7109375" style="99" customWidth="1"/>
    <col min="258" max="258" width="13.85546875" style="99" customWidth="1"/>
    <col min="259" max="259" width="11.42578125" style="99"/>
    <col min="260" max="260" width="3" style="99" customWidth="1"/>
    <col min="261" max="261" width="29" style="99" customWidth="1"/>
    <col min="262" max="262" width="13" style="99" customWidth="1"/>
    <col min="263" max="263" width="12" style="99" customWidth="1"/>
    <col min="264" max="264" width="11.42578125" style="99"/>
    <col min="265" max="265" width="14.42578125" style="99" customWidth="1"/>
    <col min="266" max="512" width="11.42578125" style="99"/>
    <col min="513" max="513" width="39.7109375" style="99" customWidth="1"/>
    <col min="514" max="514" width="13.85546875" style="99" customWidth="1"/>
    <col min="515" max="515" width="11.42578125" style="99"/>
    <col min="516" max="516" width="3" style="99" customWidth="1"/>
    <col min="517" max="517" width="29" style="99" customWidth="1"/>
    <col min="518" max="518" width="13" style="99" customWidth="1"/>
    <col min="519" max="519" width="12" style="99" customWidth="1"/>
    <col min="520" max="520" width="11.42578125" style="99"/>
    <col min="521" max="521" width="14.42578125" style="99" customWidth="1"/>
    <col min="522" max="768" width="11.42578125" style="99"/>
    <col min="769" max="769" width="39.7109375" style="99" customWidth="1"/>
    <col min="770" max="770" width="13.85546875" style="99" customWidth="1"/>
    <col min="771" max="771" width="11.42578125" style="99"/>
    <col min="772" max="772" width="3" style="99" customWidth="1"/>
    <col min="773" max="773" width="29" style="99" customWidth="1"/>
    <col min="774" max="774" width="13" style="99" customWidth="1"/>
    <col min="775" max="775" width="12" style="99" customWidth="1"/>
    <col min="776" max="776" width="11.42578125" style="99"/>
    <col min="777" max="777" width="14.42578125" style="99" customWidth="1"/>
    <col min="778" max="1024" width="11.42578125" style="99"/>
    <col min="1025" max="1025" width="39.7109375" style="99" customWidth="1"/>
    <col min="1026" max="1026" width="13.85546875" style="99" customWidth="1"/>
    <col min="1027" max="1027" width="11.42578125" style="99"/>
    <col min="1028" max="1028" width="3" style="99" customWidth="1"/>
    <col min="1029" max="1029" width="29" style="99" customWidth="1"/>
    <col min="1030" max="1030" width="13" style="99" customWidth="1"/>
    <col min="1031" max="1031" width="12" style="99" customWidth="1"/>
    <col min="1032" max="1032" width="11.42578125" style="99"/>
    <col min="1033" max="1033" width="14.42578125" style="99" customWidth="1"/>
    <col min="1034" max="1280" width="11.42578125" style="99"/>
    <col min="1281" max="1281" width="39.7109375" style="99" customWidth="1"/>
    <col min="1282" max="1282" width="13.85546875" style="99" customWidth="1"/>
    <col min="1283" max="1283" width="11.42578125" style="99"/>
    <col min="1284" max="1284" width="3" style="99" customWidth="1"/>
    <col min="1285" max="1285" width="29" style="99" customWidth="1"/>
    <col min="1286" max="1286" width="13" style="99" customWidth="1"/>
    <col min="1287" max="1287" width="12" style="99" customWidth="1"/>
    <col min="1288" max="1288" width="11.42578125" style="99"/>
    <col min="1289" max="1289" width="14.42578125" style="99" customWidth="1"/>
    <col min="1290" max="1536" width="11.42578125" style="99"/>
    <col min="1537" max="1537" width="39.7109375" style="99" customWidth="1"/>
    <col min="1538" max="1538" width="13.85546875" style="99" customWidth="1"/>
    <col min="1539" max="1539" width="11.42578125" style="99"/>
    <col min="1540" max="1540" width="3" style="99" customWidth="1"/>
    <col min="1541" max="1541" width="29" style="99" customWidth="1"/>
    <col min="1542" max="1542" width="13" style="99" customWidth="1"/>
    <col min="1543" max="1543" width="12" style="99" customWidth="1"/>
    <col min="1544" max="1544" width="11.42578125" style="99"/>
    <col min="1545" max="1545" width="14.42578125" style="99" customWidth="1"/>
    <col min="1546" max="1792" width="11.42578125" style="99"/>
    <col min="1793" max="1793" width="39.7109375" style="99" customWidth="1"/>
    <col min="1794" max="1794" width="13.85546875" style="99" customWidth="1"/>
    <col min="1795" max="1795" width="11.42578125" style="99"/>
    <col min="1796" max="1796" width="3" style="99" customWidth="1"/>
    <col min="1797" max="1797" width="29" style="99" customWidth="1"/>
    <col min="1798" max="1798" width="13" style="99" customWidth="1"/>
    <col min="1799" max="1799" width="12" style="99" customWidth="1"/>
    <col min="1800" max="1800" width="11.42578125" style="99"/>
    <col min="1801" max="1801" width="14.42578125" style="99" customWidth="1"/>
    <col min="1802" max="2048" width="11.42578125" style="99"/>
    <col min="2049" max="2049" width="39.7109375" style="99" customWidth="1"/>
    <col min="2050" max="2050" width="13.85546875" style="99" customWidth="1"/>
    <col min="2051" max="2051" width="11.42578125" style="99"/>
    <col min="2052" max="2052" width="3" style="99" customWidth="1"/>
    <col min="2053" max="2053" width="29" style="99" customWidth="1"/>
    <col min="2054" max="2054" width="13" style="99" customWidth="1"/>
    <col min="2055" max="2055" width="12" style="99" customWidth="1"/>
    <col min="2056" max="2056" width="11.42578125" style="99"/>
    <col min="2057" max="2057" width="14.42578125" style="99" customWidth="1"/>
    <col min="2058" max="2304" width="11.42578125" style="99"/>
    <col min="2305" max="2305" width="39.7109375" style="99" customWidth="1"/>
    <col min="2306" max="2306" width="13.85546875" style="99" customWidth="1"/>
    <col min="2307" max="2307" width="11.42578125" style="99"/>
    <col min="2308" max="2308" width="3" style="99" customWidth="1"/>
    <col min="2309" max="2309" width="29" style="99" customWidth="1"/>
    <col min="2310" max="2310" width="13" style="99" customWidth="1"/>
    <col min="2311" max="2311" width="12" style="99" customWidth="1"/>
    <col min="2312" max="2312" width="11.42578125" style="99"/>
    <col min="2313" max="2313" width="14.42578125" style="99" customWidth="1"/>
    <col min="2314" max="2560" width="11.42578125" style="99"/>
    <col min="2561" max="2561" width="39.7109375" style="99" customWidth="1"/>
    <col min="2562" max="2562" width="13.85546875" style="99" customWidth="1"/>
    <col min="2563" max="2563" width="11.42578125" style="99"/>
    <col min="2564" max="2564" width="3" style="99" customWidth="1"/>
    <col min="2565" max="2565" width="29" style="99" customWidth="1"/>
    <col min="2566" max="2566" width="13" style="99" customWidth="1"/>
    <col min="2567" max="2567" width="12" style="99" customWidth="1"/>
    <col min="2568" max="2568" width="11.42578125" style="99"/>
    <col min="2569" max="2569" width="14.42578125" style="99" customWidth="1"/>
    <col min="2570" max="2816" width="11.42578125" style="99"/>
    <col min="2817" max="2817" width="39.7109375" style="99" customWidth="1"/>
    <col min="2818" max="2818" width="13.85546875" style="99" customWidth="1"/>
    <col min="2819" max="2819" width="11.42578125" style="99"/>
    <col min="2820" max="2820" width="3" style="99" customWidth="1"/>
    <col min="2821" max="2821" width="29" style="99" customWidth="1"/>
    <col min="2822" max="2822" width="13" style="99" customWidth="1"/>
    <col min="2823" max="2823" width="12" style="99" customWidth="1"/>
    <col min="2824" max="2824" width="11.42578125" style="99"/>
    <col min="2825" max="2825" width="14.42578125" style="99" customWidth="1"/>
    <col min="2826" max="3072" width="11.42578125" style="99"/>
    <col min="3073" max="3073" width="39.7109375" style="99" customWidth="1"/>
    <col min="3074" max="3074" width="13.85546875" style="99" customWidth="1"/>
    <col min="3075" max="3075" width="11.42578125" style="99"/>
    <col min="3076" max="3076" width="3" style="99" customWidth="1"/>
    <col min="3077" max="3077" width="29" style="99" customWidth="1"/>
    <col min="3078" max="3078" width="13" style="99" customWidth="1"/>
    <col min="3079" max="3079" width="12" style="99" customWidth="1"/>
    <col min="3080" max="3080" width="11.42578125" style="99"/>
    <col min="3081" max="3081" width="14.42578125" style="99" customWidth="1"/>
    <col min="3082" max="3328" width="11.42578125" style="99"/>
    <col min="3329" max="3329" width="39.7109375" style="99" customWidth="1"/>
    <col min="3330" max="3330" width="13.85546875" style="99" customWidth="1"/>
    <col min="3331" max="3331" width="11.42578125" style="99"/>
    <col min="3332" max="3332" width="3" style="99" customWidth="1"/>
    <col min="3333" max="3333" width="29" style="99" customWidth="1"/>
    <col min="3334" max="3334" width="13" style="99" customWidth="1"/>
    <col min="3335" max="3335" width="12" style="99" customWidth="1"/>
    <col min="3336" max="3336" width="11.42578125" style="99"/>
    <col min="3337" max="3337" width="14.42578125" style="99" customWidth="1"/>
    <col min="3338" max="3584" width="11.42578125" style="99"/>
    <col min="3585" max="3585" width="39.7109375" style="99" customWidth="1"/>
    <col min="3586" max="3586" width="13.85546875" style="99" customWidth="1"/>
    <col min="3587" max="3587" width="11.42578125" style="99"/>
    <col min="3588" max="3588" width="3" style="99" customWidth="1"/>
    <col min="3589" max="3589" width="29" style="99" customWidth="1"/>
    <col min="3590" max="3590" width="13" style="99" customWidth="1"/>
    <col min="3591" max="3591" width="12" style="99" customWidth="1"/>
    <col min="3592" max="3592" width="11.42578125" style="99"/>
    <col min="3593" max="3593" width="14.42578125" style="99" customWidth="1"/>
    <col min="3594" max="3840" width="11.42578125" style="99"/>
    <col min="3841" max="3841" width="39.7109375" style="99" customWidth="1"/>
    <col min="3842" max="3842" width="13.85546875" style="99" customWidth="1"/>
    <col min="3843" max="3843" width="11.42578125" style="99"/>
    <col min="3844" max="3844" width="3" style="99" customWidth="1"/>
    <col min="3845" max="3845" width="29" style="99" customWidth="1"/>
    <col min="3846" max="3846" width="13" style="99" customWidth="1"/>
    <col min="3847" max="3847" width="12" style="99" customWidth="1"/>
    <col min="3848" max="3848" width="11.42578125" style="99"/>
    <col min="3849" max="3849" width="14.42578125" style="99" customWidth="1"/>
    <col min="3850" max="4096" width="11.42578125" style="99"/>
    <col min="4097" max="4097" width="39.7109375" style="99" customWidth="1"/>
    <col min="4098" max="4098" width="13.85546875" style="99" customWidth="1"/>
    <col min="4099" max="4099" width="11.42578125" style="99"/>
    <col min="4100" max="4100" width="3" style="99" customWidth="1"/>
    <col min="4101" max="4101" width="29" style="99" customWidth="1"/>
    <col min="4102" max="4102" width="13" style="99" customWidth="1"/>
    <col min="4103" max="4103" width="12" style="99" customWidth="1"/>
    <col min="4104" max="4104" width="11.42578125" style="99"/>
    <col min="4105" max="4105" width="14.42578125" style="99" customWidth="1"/>
    <col min="4106" max="4352" width="11.42578125" style="99"/>
    <col min="4353" max="4353" width="39.7109375" style="99" customWidth="1"/>
    <col min="4354" max="4354" width="13.85546875" style="99" customWidth="1"/>
    <col min="4355" max="4355" width="11.42578125" style="99"/>
    <col min="4356" max="4356" width="3" style="99" customWidth="1"/>
    <col min="4357" max="4357" width="29" style="99" customWidth="1"/>
    <col min="4358" max="4358" width="13" style="99" customWidth="1"/>
    <col min="4359" max="4359" width="12" style="99" customWidth="1"/>
    <col min="4360" max="4360" width="11.42578125" style="99"/>
    <col min="4361" max="4361" width="14.42578125" style="99" customWidth="1"/>
    <col min="4362" max="4608" width="11.42578125" style="99"/>
    <col min="4609" max="4609" width="39.7109375" style="99" customWidth="1"/>
    <col min="4610" max="4610" width="13.85546875" style="99" customWidth="1"/>
    <col min="4611" max="4611" width="11.42578125" style="99"/>
    <col min="4612" max="4612" width="3" style="99" customWidth="1"/>
    <col min="4613" max="4613" width="29" style="99" customWidth="1"/>
    <col min="4614" max="4614" width="13" style="99" customWidth="1"/>
    <col min="4615" max="4615" width="12" style="99" customWidth="1"/>
    <col min="4616" max="4616" width="11.42578125" style="99"/>
    <col min="4617" max="4617" width="14.42578125" style="99" customWidth="1"/>
    <col min="4618" max="4864" width="11.42578125" style="99"/>
    <col min="4865" max="4865" width="39.7109375" style="99" customWidth="1"/>
    <col min="4866" max="4866" width="13.85546875" style="99" customWidth="1"/>
    <col min="4867" max="4867" width="11.42578125" style="99"/>
    <col min="4868" max="4868" width="3" style="99" customWidth="1"/>
    <col min="4869" max="4869" width="29" style="99" customWidth="1"/>
    <col min="4870" max="4870" width="13" style="99" customWidth="1"/>
    <col min="4871" max="4871" width="12" style="99" customWidth="1"/>
    <col min="4872" max="4872" width="11.42578125" style="99"/>
    <col min="4873" max="4873" width="14.42578125" style="99" customWidth="1"/>
    <col min="4874" max="5120" width="11.42578125" style="99"/>
    <col min="5121" max="5121" width="39.7109375" style="99" customWidth="1"/>
    <col min="5122" max="5122" width="13.85546875" style="99" customWidth="1"/>
    <col min="5123" max="5123" width="11.42578125" style="99"/>
    <col min="5124" max="5124" width="3" style="99" customWidth="1"/>
    <col min="5125" max="5125" width="29" style="99" customWidth="1"/>
    <col min="5126" max="5126" width="13" style="99" customWidth="1"/>
    <col min="5127" max="5127" width="12" style="99" customWidth="1"/>
    <col min="5128" max="5128" width="11.42578125" style="99"/>
    <col min="5129" max="5129" width="14.42578125" style="99" customWidth="1"/>
    <col min="5130" max="5376" width="11.42578125" style="99"/>
    <col min="5377" max="5377" width="39.7109375" style="99" customWidth="1"/>
    <col min="5378" max="5378" width="13.85546875" style="99" customWidth="1"/>
    <col min="5379" max="5379" width="11.42578125" style="99"/>
    <col min="5380" max="5380" width="3" style="99" customWidth="1"/>
    <col min="5381" max="5381" width="29" style="99" customWidth="1"/>
    <col min="5382" max="5382" width="13" style="99" customWidth="1"/>
    <col min="5383" max="5383" width="12" style="99" customWidth="1"/>
    <col min="5384" max="5384" width="11.42578125" style="99"/>
    <col min="5385" max="5385" width="14.42578125" style="99" customWidth="1"/>
    <col min="5386" max="5632" width="11.42578125" style="99"/>
    <col min="5633" max="5633" width="39.7109375" style="99" customWidth="1"/>
    <col min="5634" max="5634" width="13.85546875" style="99" customWidth="1"/>
    <col min="5635" max="5635" width="11.42578125" style="99"/>
    <col min="5636" max="5636" width="3" style="99" customWidth="1"/>
    <col min="5637" max="5637" width="29" style="99" customWidth="1"/>
    <col min="5638" max="5638" width="13" style="99" customWidth="1"/>
    <col min="5639" max="5639" width="12" style="99" customWidth="1"/>
    <col min="5640" max="5640" width="11.42578125" style="99"/>
    <col min="5641" max="5641" width="14.42578125" style="99" customWidth="1"/>
    <col min="5642" max="5888" width="11.42578125" style="99"/>
    <col min="5889" max="5889" width="39.7109375" style="99" customWidth="1"/>
    <col min="5890" max="5890" width="13.85546875" style="99" customWidth="1"/>
    <col min="5891" max="5891" width="11.42578125" style="99"/>
    <col min="5892" max="5892" width="3" style="99" customWidth="1"/>
    <col min="5893" max="5893" width="29" style="99" customWidth="1"/>
    <col min="5894" max="5894" width="13" style="99" customWidth="1"/>
    <col min="5895" max="5895" width="12" style="99" customWidth="1"/>
    <col min="5896" max="5896" width="11.42578125" style="99"/>
    <col min="5897" max="5897" width="14.42578125" style="99" customWidth="1"/>
    <col min="5898" max="6144" width="11.42578125" style="99"/>
    <col min="6145" max="6145" width="39.7109375" style="99" customWidth="1"/>
    <col min="6146" max="6146" width="13.85546875" style="99" customWidth="1"/>
    <col min="6147" max="6147" width="11.42578125" style="99"/>
    <col min="6148" max="6148" width="3" style="99" customWidth="1"/>
    <col min="6149" max="6149" width="29" style="99" customWidth="1"/>
    <col min="6150" max="6150" width="13" style="99" customWidth="1"/>
    <col min="6151" max="6151" width="12" style="99" customWidth="1"/>
    <col min="6152" max="6152" width="11.42578125" style="99"/>
    <col min="6153" max="6153" width="14.42578125" style="99" customWidth="1"/>
    <col min="6154" max="6400" width="11.42578125" style="99"/>
    <col min="6401" max="6401" width="39.7109375" style="99" customWidth="1"/>
    <col min="6402" max="6402" width="13.85546875" style="99" customWidth="1"/>
    <col min="6403" max="6403" width="11.42578125" style="99"/>
    <col min="6404" max="6404" width="3" style="99" customWidth="1"/>
    <col min="6405" max="6405" width="29" style="99" customWidth="1"/>
    <col min="6406" max="6406" width="13" style="99" customWidth="1"/>
    <col min="6407" max="6407" width="12" style="99" customWidth="1"/>
    <col min="6408" max="6408" width="11.42578125" style="99"/>
    <col min="6409" max="6409" width="14.42578125" style="99" customWidth="1"/>
    <col min="6410" max="6656" width="11.42578125" style="99"/>
    <col min="6657" max="6657" width="39.7109375" style="99" customWidth="1"/>
    <col min="6658" max="6658" width="13.85546875" style="99" customWidth="1"/>
    <col min="6659" max="6659" width="11.42578125" style="99"/>
    <col min="6660" max="6660" width="3" style="99" customWidth="1"/>
    <col min="6661" max="6661" width="29" style="99" customWidth="1"/>
    <col min="6662" max="6662" width="13" style="99" customWidth="1"/>
    <col min="6663" max="6663" width="12" style="99" customWidth="1"/>
    <col min="6664" max="6664" width="11.42578125" style="99"/>
    <col min="6665" max="6665" width="14.42578125" style="99" customWidth="1"/>
    <col min="6666" max="6912" width="11.42578125" style="99"/>
    <col min="6913" max="6913" width="39.7109375" style="99" customWidth="1"/>
    <col min="6914" max="6914" width="13.85546875" style="99" customWidth="1"/>
    <col min="6915" max="6915" width="11.42578125" style="99"/>
    <col min="6916" max="6916" width="3" style="99" customWidth="1"/>
    <col min="6917" max="6917" width="29" style="99" customWidth="1"/>
    <col min="6918" max="6918" width="13" style="99" customWidth="1"/>
    <col min="6919" max="6919" width="12" style="99" customWidth="1"/>
    <col min="6920" max="6920" width="11.42578125" style="99"/>
    <col min="6921" max="6921" width="14.42578125" style="99" customWidth="1"/>
    <col min="6922" max="7168" width="11.42578125" style="99"/>
    <col min="7169" max="7169" width="39.7109375" style="99" customWidth="1"/>
    <col min="7170" max="7170" width="13.85546875" style="99" customWidth="1"/>
    <col min="7171" max="7171" width="11.42578125" style="99"/>
    <col min="7172" max="7172" width="3" style="99" customWidth="1"/>
    <col min="7173" max="7173" width="29" style="99" customWidth="1"/>
    <col min="7174" max="7174" width="13" style="99" customWidth="1"/>
    <col min="7175" max="7175" width="12" style="99" customWidth="1"/>
    <col min="7176" max="7176" width="11.42578125" style="99"/>
    <col min="7177" max="7177" width="14.42578125" style="99" customWidth="1"/>
    <col min="7178" max="7424" width="11.42578125" style="99"/>
    <col min="7425" max="7425" width="39.7109375" style="99" customWidth="1"/>
    <col min="7426" max="7426" width="13.85546875" style="99" customWidth="1"/>
    <col min="7427" max="7427" width="11.42578125" style="99"/>
    <col min="7428" max="7428" width="3" style="99" customWidth="1"/>
    <col min="7429" max="7429" width="29" style="99" customWidth="1"/>
    <col min="7430" max="7430" width="13" style="99" customWidth="1"/>
    <col min="7431" max="7431" width="12" style="99" customWidth="1"/>
    <col min="7432" max="7432" width="11.42578125" style="99"/>
    <col min="7433" max="7433" width="14.42578125" style="99" customWidth="1"/>
    <col min="7434" max="7680" width="11.42578125" style="99"/>
    <col min="7681" max="7681" width="39.7109375" style="99" customWidth="1"/>
    <col min="7682" max="7682" width="13.85546875" style="99" customWidth="1"/>
    <col min="7683" max="7683" width="11.42578125" style="99"/>
    <col min="7684" max="7684" width="3" style="99" customWidth="1"/>
    <col min="7685" max="7685" width="29" style="99" customWidth="1"/>
    <col min="7686" max="7686" width="13" style="99" customWidth="1"/>
    <col min="7687" max="7687" width="12" style="99" customWidth="1"/>
    <col min="7688" max="7688" width="11.42578125" style="99"/>
    <col min="7689" max="7689" width="14.42578125" style="99" customWidth="1"/>
    <col min="7690" max="7936" width="11.42578125" style="99"/>
    <col min="7937" max="7937" width="39.7109375" style="99" customWidth="1"/>
    <col min="7938" max="7938" width="13.85546875" style="99" customWidth="1"/>
    <col min="7939" max="7939" width="11.42578125" style="99"/>
    <col min="7940" max="7940" width="3" style="99" customWidth="1"/>
    <col min="7941" max="7941" width="29" style="99" customWidth="1"/>
    <col min="7942" max="7942" width="13" style="99" customWidth="1"/>
    <col min="7943" max="7943" width="12" style="99" customWidth="1"/>
    <col min="7944" max="7944" width="11.42578125" style="99"/>
    <col min="7945" max="7945" width="14.42578125" style="99" customWidth="1"/>
    <col min="7946" max="8192" width="11.42578125" style="99"/>
    <col min="8193" max="8193" width="39.7109375" style="99" customWidth="1"/>
    <col min="8194" max="8194" width="13.85546875" style="99" customWidth="1"/>
    <col min="8195" max="8195" width="11.42578125" style="99"/>
    <col min="8196" max="8196" width="3" style="99" customWidth="1"/>
    <col min="8197" max="8197" width="29" style="99" customWidth="1"/>
    <col min="8198" max="8198" width="13" style="99" customWidth="1"/>
    <col min="8199" max="8199" width="12" style="99" customWidth="1"/>
    <col min="8200" max="8200" width="11.42578125" style="99"/>
    <col min="8201" max="8201" width="14.42578125" style="99" customWidth="1"/>
    <col min="8202" max="8448" width="11.42578125" style="99"/>
    <col min="8449" max="8449" width="39.7109375" style="99" customWidth="1"/>
    <col min="8450" max="8450" width="13.85546875" style="99" customWidth="1"/>
    <col min="8451" max="8451" width="11.42578125" style="99"/>
    <col min="8452" max="8452" width="3" style="99" customWidth="1"/>
    <col min="8453" max="8453" width="29" style="99" customWidth="1"/>
    <col min="8454" max="8454" width="13" style="99" customWidth="1"/>
    <col min="8455" max="8455" width="12" style="99" customWidth="1"/>
    <col min="8456" max="8456" width="11.42578125" style="99"/>
    <col min="8457" max="8457" width="14.42578125" style="99" customWidth="1"/>
    <col min="8458" max="8704" width="11.42578125" style="99"/>
    <col min="8705" max="8705" width="39.7109375" style="99" customWidth="1"/>
    <col min="8706" max="8706" width="13.85546875" style="99" customWidth="1"/>
    <col min="8707" max="8707" width="11.42578125" style="99"/>
    <col min="8708" max="8708" width="3" style="99" customWidth="1"/>
    <col min="8709" max="8709" width="29" style="99" customWidth="1"/>
    <col min="8710" max="8710" width="13" style="99" customWidth="1"/>
    <col min="8711" max="8711" width="12" style="99" customWidth="1"/>
    <col min="8712" max="8712" width="11.42578125" style="99"/>
    <col min="8713" max="8713" width="14.42578125" style="99" customWidth="1"/>
    <col min="8714" max="8960" width="11.42578125" style="99"/>
    <col min="8961" max="8961" width="39.7109375" style="99" customWidth="1"/>
    <col min="8962" max="8962" width="13.85546875" style="99" customWidth="1"/>
    <col min="8963" max="8963" width="11.42578125" style="99"/>
    <col min="8964" max="8964" width="3" style="99" customWidth="1"/>
    <col min="8965" max="8965" width="29" style="99" customWidth="1"/>
    <col min="8966" max="8966" width="13" style="99" customWidth="1"/>
    <col min="8967" max="8967" width="12" style="99" customWidth="1"/>
    <col min="8968" max="8968" width="11.42578125" style="99"/>
    <col min="8969" max="8969" width="14.42578125" style="99" customWidth="1"/>
    <col min="8970" max="9216" width="11.42578125" style="99"/>
    <col min="9217" max="9217" width="39.7109375" style="99" customWidth="1"/>
    <col min="9218" max="9218" width="13.85546875" style="99" customWidth="1"/>
    <col min="9219" max="9219" width="11.42578125" style="99"/>
    <col min="9220" max="9220" width="3" style="99" customWidth="1"/>
    <col min="9221" max="9221" width="29" style="99" customWidth="1"/>
    <col min="9222" max="9222" width="13" style="99" customWidth="1"/>
    <col min="9223" max="9223" width="12" style="99" customWidth="1"/>
    <col min="9224" max="9224" width="11.42578125" style="99"/>
    <col min="9225" max="9225" width="14.42578125" style="99" customWidth="1"/>
    <col min="9226" max="9472" width="11.42578125" style="99"/>
    <col min="9473" max="9473" width="39.7109375" style="99" customWidth="1"/>
    <col min="9474" max="9474" width="13.85546875" style="99" customWidth="1"/>
    <col min="9475" max="9475" width="11.42578125" style="99"/>
    <col min="9476" max="9476" width="3" style="99" customWidth="1"/>
    <col min="9477" max="9477" width="29" style="99" customWidth="1"/>
    <col min="9478" max="9478" width="13" style="99" customWidth="1"/>
    <col min="9479" max="9479" width="12" style="99" customWidth="1"/>
    <col min="9480" max="9480" width="11.42578125" style="99"/>
    <col min="9481" max="9481" width="14.42578125" style="99" customWidth="1"/>
    <col min="9482" max="9728" width="11.42578125" style="99"/>
    <col min="9729" max="9729" width="39.7109375" style="99" customWidth="1"/>
    <col min="9730" max="9730" width="13.85546875" style="99" customWidth="1"/>
    <col min="9731" max="9731" width="11.42578125" style="99"/>
    <col min="9732" max="9732" width="3" style="99" customWidth="1"/>
    <col min="9733" max="9733" width="29" style="99" customWidth="1"/>
    <col min="9734" max="9734" width="13" style="99" customWidth="1"/>
    <col min="9735" max="9735" width="12" style="99" customWidth="1"/>
    <col min="9736" max="9736" width="11.42578125" style="99"/>
    <col min="9737" max="9737" width="14.42578125" style="99" customWidth="1"/>
    <col min="9738" max="9984" width="11.42578125" style="99"/>
    <col min="9985" max="9985" width="39.7109375" style="99" customWidth="1"/>
    <col min="9986" max="9986" width="13.85546875" style="99" customWidth="1"/>
    <col min="9987" max="9987" width="11.42578125" style="99"/>
    <col min="9988" max="9988" width="3" style="99" customWidth="1"/>
    <col min="9989" max="9989" width="29" style="99" customWidth="1"/>
    <col min="9990" max="9990" width="13" style="99" customWidth="1"/>
    <col min="9991" max="9991" width="12" style="99" customWidth="1"/>
    <col min="9992" max="9992" width="11.42578125" style="99"/>
    <col min="9993" max="9993" width="14.42578125" style="99" customWidth="1"/>
    <col min="9994" max="10240" width="11.42578125" style="99"/>
    <col min="10241" max="10241" width="39.7109375" style="99" customWidth="1"/>
    <col min="10242" max="10242" width="13.85546875" style="99" customWidth="1"/>
    <col min="10243" max="10243" width="11.42578125" style="99"/>
    <col min="10244" max="10244" width="3" style="99" customWidth="1"/>
    <col min="10245" max="10245" width="29" style="99" customWidth="1"/>
    <col min="10246" max="10246" width="13" style="99" customWidth="1"/>
    <col min="10247" max="10247" width="12" style="99" customWidth="1"/>
    <col min="10248" max="10248" width="11.42578125" style="99"/>
    <col min="10249" max="10249" width="14.42578125" style="99" customWidth="1"/>
    <col min="10250" max="10496" width="11.42578125" style="99"/>
    <col min="10497" max="10497" width="39.7109375" style="99" customWidth="1"/>
    <col min="10498" max="10498" width="13.85546875" style="99" customWidth="1"/>
    <col min="10499" max="10499" width="11.42578125" style="99"/>
    <col min="10500" max="10500" width="3" style="99" customWidth="1"/>
    <col min="10501" max="10501" width="29" style="99" customWidth="1"/>
    <col min="10502" max="10502" width="13" style="99" customWidth="1"/>
    <col min="10503" max="10503" width="12" style="99" customWidth="1"/>
    <col min="10504" max="10504" width="11.42578125" style="99"/>
    <col min="10505" max="10505" width="14.42578125" style="99" customWidth="1"/>
    <col min="10506" max="10752" width="11.42578125" style="99"/>
    <col min="10753" max="10753" width="39.7109375" style="99" customWidth="1"/>
    <col min="10754" max="10754" width="13.85546875" style="99" customWidth="1"/>
    <col min="10755" max="10755" width="11.42578125" style="99"/>
    <col min="10756" max="10756" width="3" style="99" customWidth="1"/>
    <col min="10757" max="10757" width="29" style="99" customWidth="1"/>
    <col min="10758" max="10758" width="13" style="99" customWidth="1"/>
    <col min="10759" max="10759" width="12" style="99" customWidth="1"/>
    <col min="10760" max="10760" width="11.42578125" style="99"/>
    <col min="10761" max="10761" width="14.42578125" style="99" customWidth="1"/>
    <col min="10762" max="11008" width="11.42578125" style="99"/>
    <col min="11009" max="11009" width="39.7109375" style="99" customWidth="1"/>
    <col min="11010" max="11010" width="13.85546875" style="99" customWidth="1"/>
    <col min="11011" max="11011" width="11.42578125" style="99"/>
    <col min="11012" max="11012" width="3" style="99" customWidth="1"/>
    <col min="11013" max="11013" width="29" style="99" customWidth="1"/>
    <col min="11014" max="11014" width="13" style="99" customWidth="1"/>
    <col min="11015" max="11015" width="12" style="99" customWidth="1"/>
    <col min="11016" max="11016" width="11.42578125" style="99"/>
    <col min="11017" max="11017" width="14.42578125" style="99" customWidth="1"/>
    <col min="11018" max="11264" width="11.42578125" style="99"/>
    <col min="11265" max="11265" width="39.7109375" style="99" customWidth="1"/>
    <col min="11266" max="11266" width="13.85546875" style="99" customWidth="1"/>
    <col min="11267" max="11267" width="11.42578125" style="99"/>
    <col min="11268" max="11268" width="3" style="99" customWidth="1"/>
    <col min="11269" max="11269" width="29" style="99" customWidth="1"/>
    <col min="11270" max="11270" width="13" style="99" customWidth="1"/>
    <col min="11271" max="11271" width="12" style="99" customWidth="1"/>
    <col min="11272" max="11272" width="11.42578125" style="99"/>
    <col min="11273" max="11273" width="14.42578125" style="99" customWidth="1"/>
    <col min="11274" max="11520" width="11.42578125" style="99"/>
    <col min="11521" max="11521" width="39.7109375" style="99" customWidth="1"/>
    <col min="11522" max="11522" width="13.85546875" style="99" customWidth="1"/>
    <col min="11523" max="11523" width="11.42578125" style="99"/>
    <col min="11524" max="11524" width="3" style="99" customWidth="1"/>
    <col min="11525" max="11525" width="29" style="99" customWidth="1"/>
    <col min="11526" max="11526" width="13" style="99" customWidth="1"/>
    <col min="11527" max="11527" width="12" style="99" customWidth="1"/>
    <col min="11528" max="11528" width="11.42578125" style="99"/>
    <col min="11529" max="11529" width="14.42578125" style="99" customWidth="1"/>
    <col min="11530" max="11776" width="11.42578125" style="99"/>
    <col min="11777" max="11777" width="39.7109375" style="99" customWidth="1"/>
    <col min="11778" max="11778" width="13.85546875" style="99" customWidth="1"/>
    <col min="11779" max="11779" width="11.42578125" style="99"/>
    <col min="11780" max="11780" width="3" style="99" customWidth="1"/>
    <col min="11781" max="11781" width="29" style="99" customWidth="1"/>
    <col min="11782" max="11782" width="13" style="99" customWidth="1"/>
    <col min="11783" max="11783" width="12" style="99" customWidth="1"/>
    <col min="11784" max="11784" width="11.42578125" style="99"/>
    <col min="11785" max="11785" width="14.42578125" style="99" customWidth="1"/>
    <col min="11786" max="12032" width="11.42578125" style="99"/>
    <col min="12033" max="12033" width="39.7109375" style="99" customWidth="1"/>
    <col min="12034" max="12034" width="13.85546875" style="99" customWidth="1"/>
    <col min="12035" max="12035" width="11.42578125" style="99"/>
    <col min="12036" max="12036" width="3" style="99" customWidth="1"/>
    <col min="12037" max="12037" width="29" style="99" customWidth="1"/>
    <col min="12038" max="12038" width="13" style="99" customWidth="1"/>
    <col min="12039" max="12039" width="12" style="99" customWidth="1"/>
    <col min="12040" max="12040" width="11.42578125" style="99"/>
    <col min="12041" max="12041" width="14.42578125" style="99" customWidth="1"/>
    <col min="12042" max="12288" width="11.42578125" style="99"/>
    <col min="12289" max="12289" width="39.7109375" style="99" customWidth="1"/>
    <col min="12290" max="12290" width="13.85546875" style="99" customWidth="1"/>
    <col min="12291" max="12291" width="11.42578125" style="99"/>
    <col min="12292" max="12292" width="3" style="99" customWidth="1"/>
    <col min="12293" max="12293" width="29" style="99" customWidth="1"/>
    <col min="12294" max="12294" width="13" style="99" customWidth="1"/>
    <col min="12295" max="12295" width="12" style="99" customWidth="1"/>
    <col min="12296" max="12296" width="11.42578125" style="99"/>
    <col min="12297" max="12297" width="14.42578125" style="99" customWidth="1"/>
    <col min="12298" max="12544" width="11.42578125" style="99"/>
    <col min="12545" max="12545" width="39.7109375" style="99" customWidth="1"/>
    <col min="12546" max="12546" width="13.85546875" style="99" customWidth="1"/>
    <col min="12547" max="12547" width="11.42578125" style="99"/>
    <col min="12548" max="12548" width="3" style="99" customWidth="1"/>
    <col min="12549" max="12549" width="29" style="99" customWidth="1"/>
    <col min="12550" max="12550" width="13" style="99" customWidth="1"/>
    <col min="12551" max="12551" width="12" style="99" customWidth="1"/>
    <col min="12552" max="12552" width="11.42578125" style="99"/>
    <col min="12553" max="12553" width="14.42578125" style="99" customWidth="1"/>
    <col min="12554" max="12800" width="11.42578125" style="99"/>
    <col min="12801" max="12801" width="39.7109375" style="99" customWidth="1"/>
    <col min="12802" max="12802" width="13.85546875" style="99" customWidth="1"/>
    <col min="12803" max="12803" width="11.42578125" style="99"/>
    <col min="12804" max="12804" width="3" style="99" customWidth="1"/>
    <col min="12805" max="12805" width="29" style="99" customWidth="1"/>
    <col min="12806" max="12806" width="13" style="99" customWidth="1"/>
    <col min="12807" max="12807" width="12" style="99" customWidth="1"/>
    <col min="12808" max="12808" width="11.42578125" style="99"/>
    <col min="12809" max="12809" width="14.42578125" style="99" customWidth="1"/>
    <col min="12810" max="13056" width="11.42578125" style="99"/>
    <col min="13057" max="13057" width="39.7109375" style="99" customWidth="1"/>
    <col min="13058" max="13058" width="13.85546875" style="99" customWidth="1"/>
    <col min="13059" max="13059" width="11.42578125" style="99"/>
    <col min="13060" max="13060" width="3" style="99" customWidth="1"/>
    <col min="13061" max="13061" width="29" style="99" customWidth="1"/>
    <col min="13062" max="13062" width="13" style="99" customWidth="1"/>
    <col min="13063" max="13063" width="12" style="99" customWidth="1"/>
    <col min="13064" max="13064" width="11.42578125" style="99"/>
    <col min="13065" max="13065" width="14.42578125" style="99" customWidth="1"/>
    <col min="13066" max="13312" width="11.42578125" style="99"/>
    <col min="13313" max="13313" width="39.7109375" style="99" customWidth="1"/>
    <col min="13314" max="13314" width="13.85546875" style="99" customWidth="1"/>
    <col min="13315" max="13315" width="11.42578125" style="99"/>
    <col min="13316" max="13316" width="3" style="99" customWidth="1"/>
    <col min="13317" max="13317" width="29" style="99" customWidth="1"/>
    <col min="13318" max="13318" width="13" style="99" customWidth="1"/>
    <col min="13319" max="13319" width="12" style="99" customWidth="1"/>
    <col min="13320" max="13320" width="11.42578125" style="99"/>
    <col min="13321" max="13321" width="14.42578125" style="99" customWidth="1"/>
    <col min="13322" max="13568" width="11.42578125" style="99"/>
    <col min="13569" max="13569" width="39.7109375" style="99" customWidth="1"/>
    <col min="13570" max="13570" width="13.85546875" style="99" customWidth="1"/>
    <col min="13571" max="13571" width="11.42578125" style="99"/>
    <col min="13572" max="13572" width="3" style="99" customWidth="1"/>
    <col min="13573" max="13573" width="29" style="99" customWidth="1"/>
    <col min="13574" max="13574" width="13" style="99" customWidth="1"/>
    <col min="13575" max="13575" width="12" style="99" customWidth="1"/>
    <col min="13576" max="13576" width="11.42578125" style="99"/>
    <col min="13577" max="13577" width="14.42578125" style="99" customWidth="1"/>
    <col min="13578" max="13824" width="11.42578125" style="99"/>
    <col min="13825" max="13825" width="39.7109375" style="99" customWidth="1"/>
    <col min="13826" max="13826" width="13.85546875" style="99" customWidth="1"/>
    <col min="13827" max="13827" width="11.42578125" style="99"/>
    <col min="13828" max="13828" width="3" style="99" customWidth="1"/>
    <col min="13829" max="13829" width="29" style="99" customWidth="1"/>
    <col min="13830" max="13830" width="13" style="99" customWidth="1"/>
    <col min="13831" max="13831" width="12" style="99" customWidth="1"/>
    <col min="13832" max="13832" width="11.42578125" style="99"/>
    <col min="13833" max="13833" width="14.42578125" style="99" customWidth="1"/>
    <col min="13834" max="14080" width="11.42578125" style="99"/>
    <col min="14081" max="14081" width="39.7109375" style="99" customWidth="1"/>
    <col min="14082" max="14082" width="13.85546875" style="99" customWidth="1"/>
    <col min="14083" max="14083" width="11.42578125" style="99"/>
    <col min="14084" max="14084" width="3" style="99" customWidth="1"/>
    <col min="14085" max="14085" width="29" style="99" customWidth="1"/>
    <col min="14086" max="14086" width="13" style="99" customWidth="1"/>
    <col min="14087" max="14087" width="12" style="99" customWidth="1"/>
    <col min="14088" max="14088" width="11.42578125" style="99"/>
    <col min="14089" max="14089" width="14.42578125" style="99" customWidth="1"/>
    <col min="14090" max="14336" width="11.42578125" style="99"/>
    <col min="14337" max="14337" width="39.7109375" style="99" customWidth="1"/>
    <col min="14338" max="14338" width="13.85546875" style="99" customWidth="1"/>
    <col min="14339" max="14339" width="11.42578125" style="99"/>
    <col min="14340" max="14340" width="3" style="99" customWidth="1"/>
    <col min="14341" max="14341" width="29" style="99" customWidth="1"/>
    <col min="14342" max="14342" width="13" style="99" customWidth="1"/>
    <col min="14343" max="14343" width="12" style="99" customWidth="1"/>
    <col min="14344" max="14344" width="11.42578125" style="99"/>
    <col min="14345" max="14345" width="14.42578125" style="99" customWidth="1"/>
    <col min="14346" max="14592" width="11.42578125" style="99"/>
    <col min="14593" max="14593" width="39.7109375" style="99" customWidth="1"/>
    <col min="14594" max="14594" width="13.85546875" style="99" customWidth="1"/>
    <col min="14595" max="14595" width="11.42578125" style="99"/>
    <col min="14596" max="14596" width="3" style="99" customWidth="1"/>
    <col min="14597" max="14597" width="29" style="99" customWidth="1"/>
    <col min="14598" max="14598" width="13" style="99" customWidth="1"/>
    <col min="14599" max="14599" width="12" style="99" customWidth="1"/>
    <col min="14600" max="14600" width="11.42578125" style="99"/>
    <col min="14601" max="14601" width="14.42578125" style="99" customWidth="1"/>
    <col min="14602" max="14848" width="11.42578125" style="99"/>
    <col min="14849" max="14849" width="39.7109375" style="99" customWidth="1"/>
    <col min="14850" max="14850" width="13.85546875" style="99" customWidth="1"/>
    <col min="14851" max="14851" width="11.42578125" style="99"/>
    <col min="14852" max="14852" width="3" style="99" customWidth="1"/>
    <col min="14853" max="14853" width="29" style="99" customWidth="1"/>
    <col min="14854" max="14854" width="13" style="99" customWidth="1"/>
    <col min="14855" max="14855" width="12" style="99" customWidth="1"/>
    <col min="14856" max="14856" width="11.42578125" style="99"/>
    <col min="14857" max="14857" width="14.42578125" style="99" customWidth="1"/>
    <col min="14858" max="15104" width="11.42578125" style="99"/>
    <col min="15105" max="15105" width="39.7109375" style="99" customWidth="1"/>
    <col min="15106" max="15106" width="13.85546875" style="99" customWidth="1"/>
    <col min="15107" max="15107" width="11.42578125" style="99"/>
    <col min="15108" max="15108" width="3" style="99" customWidth="1"/>
    <col min="15109" max="15109" width="29" style="99" customWidth="1"/>
    <col min="15110" max="15110" width="13" style="99" customWidth="1"/>
    <col min="15111" max="15111" width="12" style="99" customWidth="1"/>
    <col min="15112" max="15112" width="11.42578125" style="99"/>
    <col min="15113" max="15113" width="14.42578125" style="99" customWidth="1"/>
    <col min="15114" max="15360" width="11.42578125" style="99"/>
    <col min="15361" max="15361" width="39.7109375" style="99" customWidth="1"/>
    <col min="15362" max="15362" width="13.85546875" style="99" customWidth="1"/>
    <col min="15363" max="15363" width="11.42578125" style="99"/>
    <col min="15364" max="15364" width="3" style="99" customWidth="1"/>
    <col min="15365" max="15365" width="29" style="99" customWidth="1"/>
    <col min="15366" max="15366" width="13" style="99" customWidth="1"/>
    <col min="15367" max="15367" width="12" style="99" customWidth="1"/>
    <col min="15368" max="15368" width="11.42578125" style="99"/>
    <col min="15369" max="15369" width="14.42578125" style="99" customWidth="1"/>
    <col min="15370" max="15616" width="11.42578125" style="99"/>
    <col min="15617" max="15617" width="39.7109375" style="99" customWidth="1"/>
    <col min="15618" max="15618" width="13.85546875" style="99" customWidth="1"/>
    <col min="15619" max="15619" width="11.42578125" style="99"/>
    <col min="15620" max="15620" width="3" style="99" customWidth="1"/>
    <col min="15621" max="15621" width="29" style="99" customWidth="1"/>
    <col min="15622" max="15622" width="13" style="99" customWidth="1"/>
    <col min="15623" max="15623" width="12" style="99" customWidth="1"/>
    <col min="15624" max="15624" width="11.42578125" style="99"/>
    <col min="15625" max="15625" width="14.42578125" style="99" customWidth="1"/>
    <col min="15626" max="15872" width="11.42578125" style="99"/>
    <col min="15873" max="15873" width="39.7109375" style="99" customWidth="1"/>
    <col min="15874" max="15874" width="13.85546875" style="99" customWidth="1"/>
    <col min="15875" max="15875" width="11.42578125" style="99"/>
    <col min="15876" max="15876" width="3" style="99" customWidth="1"/>
    <col min="15877" max="15877" width="29" style="99" customWidth="1"/>
    <col min="15878" max="15878" width="13" style="99" customWidth="1"/>
    <col min="15879" max="15879" width="12" style="99" customWidth="1"/>
    <col min="15880" max="15880" width="11.42578125" style="99"/>
    <col min="15881" max="15881" width="14.42578125" style="99" customWidth="1"/>
    <col min="15882" max="16128" width="11.42578125" style="99"/>
    <col min="16129" max="16129" width="39.7109375" style="99" customWidth="1"/>
    <col min="16130" max="16130" width="13.85546875" style="99" customWidth="1"/>
    <col min="16131" max="16131" width="11.42578125" style="99"/>
    <col min="16132" max="16132" width="3" style="99" customWidth="1"/>
    <col min="16133" max="16133" width="29" style="99" customWidth="1"/>
    <col min="16134" max="16134" width="13" style="99" customWidth="1"/>
    <col min="16135" max="16135" width="12" style="99" customWidth="1"/>
    <col min="16136" max="16136" width="11.42578125" style="99"/>
    <col min="16137" max="16137" width="14.42578125" style="99" customWidth="1"/>
    <col min="16138" max="16384" width="11.42578125" style="99"/>
  </cols>
  <sheetData>
    <row r="1" spans="1:15" s="693" customFormat="1" ht="15">
      <c r="A1" s="728" t="s">
        <v>739</v>
      </c>
    </row>
    <row r="2" spans="1:15" s="693" customFormat="1"/>
    <row r="3" spans="1:15" s="693" customFormat="1"/>
    <row r="4" spans="1:15" ht="12.75" customHeight="1">
      <c r="A4" s="806" t="s">
        <v>543</v>
      </c>
      <c r="B4" s="807"/>
      <c r="C4" s="807"/>
      <c r="D4" s="807"/>
      <c r="E4" s="807"/>
      <c r="F4" s="1971"/>
      <c r="G4" s="1970"/>
      <c r="H4" s="1970"/>
      <c r="J4" s="136"/>
    </row>
    <row r="5" spans="1:15">
      <c r="A5" s="1978"/>
      <c r="B5" s="1975"/>
      <c r="C5" s="1977"/>
      <c r="D5" s="1980"/>
      <c r="E5" s="1970"/>
      <c r="F5" s="1970"/>
      <c r="G5" s="1970"/>
      <c r="H5" s="1970"/>
      <c r="J5" s="320"/>
      <c r="K5" s="320"/>
      <c r="L5" s="320"/>
      <c r="M5" s="320"/>
      <c r="N5" s="320"/>
      <c r="O5" s="320"/>
    </row>
    <row r="6" spans="1:15">
      <c r="A6" s="1995"/>
      <c r="B6" s="808" t="s">
        <v>544</v>
      </c>
      <c r="C6" s="809"/>
      <c r="D6" s="1999"/>
      <c r="E6" s="1982" t="s">
        <v>545</v>
      </c>
      <c r="F6" s="2000"/>
      <c r="G6" s="1970"/>
      <c r="H6" s="1970"/>
      <c r="J6" s="136"/>
    </row>
    <row r="7" spans="1:15" ht="27.75" customHeight="1">
      <c r="A7" s="1985"/>
      <c r="B7" s="1994" t="s">
        <v>1130</v>
      </c>
      <c r="C7" s="2013" t="s">
        <v>1115</v>
      </c>
      <c r="D7" s="2001"/>
      <c r="E7" s="2002" t="s">
        <v>1130</v>
      </c>
      <c r="F7" s="2012" t="s">
        <v>1115</v>
      </c>
      <c r="G7" s="1970"/>
      <c r="H7" s="1970"/>
      <c r="J7" s="136"/>
    </row>
    <row r="8" spans="1:15">
      <c r="A8" s="1986" t="s">
        <v>546</v>
      </c>
      <c r="B8" s="1991">
        <v>1953435</v>
      </c>
      <c r="C8" s="2014">
        <v>-4.8</v>
      </c>
      <c r="D8" s="2003" t="s">
        <v>546</v>
      </c>
      <c r="E8" s="2004">
        <v>1481954.5390446703</v>
      </c>
      <c r="F8" s="1996">
        <v>-3.1178034023701575</v>
      </c>
      <c r="G8" s="1970"/>
      <c r="H8" s="1970"/>
      <c r="J8" s="136"/>
    </row>
    <row r="9" spans="1:15">
      <c r="A9" s="1987" t="s">
        <v>133</v>
      </c>
      <c r="B9" s="1992">
        <v>1766215</v>
      </c>
      <c r="C9" s="1990">
        <v>-5.0999999999999996</v>
      </c>
      <c r="D9" s="2005" t="s">
        <v>547</v>
      </c>
      <c r="E9" s="2007">
        <v>105484.47939000002</v>
      </c>
      <c r="F9" s="1996">
        <v>-6.00441869634132</v>
      </c>
      <c r="G9" s="1970"/>
      <c r="H9" s="1970"/>
    </row>
    <row r="10" spans="1:15">
      <c r="A10" s="1988" t="s">
        <v>548</v>
      </c>
      <c r="B10" s="1993">
        <v>1487248</v>
      </c>
      <c r="C10" s="1990">
        <v>-0.4</v>
      </c>
      <c r="D10" s="2003" t="s">
        <v>549</v>
      </c>
      <c r="E10" s="2004">
        <v>1277821.112664025</v>
      </c>
      <c r="F10" s="1996">
        <v>1.1386624397643352</v>
      </c>
      <c r="G10" s="1970"/>
      <c r="H10" s="1970"/>
    </row>
    <row r="11" spans="1:15">
      <c r="A11" s="1987" t="s">
        <v>134</v>
      </c>
      <c r="B11" s="1992">
        <v>1036997</v>
      </c>
      <c r="C11" s="1990">
        <v>1</v>
      </c>
      <c r="D11" s="2005" t="s">
        <v>550</v>
      </c>
      <c r="E11" s="2007">
        <v>39344.063454105009</v>
      </c>
      <c r="F11" s="1996">
        <v>3.6003863408930892</v>
      </c>
      <c r="G11" s="1970"/>
      <c r="H11" s="1970"/>
    </row>
    <row r="12" spans="1:15">
      <c r="A12" s="1987" t="s">
        <v>135</v>
      </c>
      <c r="B12" s="1992">
        <v>450252</v>
      </c>
      <c r="C12" s="1990">
        <v>-3.6</v>
      </c>
      <c r="D12" s="2006" t="s">
        <v>551</v>
      </c>
      <c r="E12" s="2004">
        <v>729001.33935736283</v>
      </c>
      <c r="F12" s="1996">
        <v>2.4379252751212621</v>
      </c>
      <c r="G12" s="1970"/>
      <c r="H12" s="1970"/>
    </row>
    <row r="13" spans="1:15">
      <c r="A13" s="1987"/>
      <c r="B13" s="1992"/>
      <c r="C13" s="1990"/>
      <c r="D13" s="2005" t="s">
        <v>552</v>
      </c>
      <c r="E13" s="2007">
        <v>30764.071901799998</v>
      </c>
      <c r="F13" s="1996">
        <v>4.3458205227380677</v>
      </c>
      <c r="G13" s="1970"/>
      <c r="H13" s="1983"/>
    </row>
    <row r="14" spans="1:15">
      <c r="A14" s="1988" t="s">
        <v>553</v>
      </c>
      <c r="B14" s="1993">
        <v>393561</v>
      </c>
      <c r="C14" s="1990">
        <v>0.5</v>
      </c>
      <c r="D14" s="2006" t="s">
        <v>554</v>
      </c>
      <c r="E14" s="2004">
        <v>239255.71718580104</v>
      </c>
      <c r="F14" s="1996">
        <v>-0.22075911186913319</v>
      </c>
      <c r="G14" s="1970"/>
      <c r="H14" s="1970"/>
    </row>
    <row r="15" spans="1:15">
      <c r="A15" s="1987"/>
      <c r="B15" s="1993"/>
      <c r="C15" s="1990"/>
      <c r="D15" s="2005" t="s">
        <v>555</v>
      </c>
      <c r="E15" s="2007">
        <v>3905.183198480001</v>
      </c>
      <c r="F15" s="1996">
        <v>1.4211508998752973</v>
      </c>
      <c r="G15" s="1970"/>
      <c r="H15" s="1970"/>
    </row>
    <row r="16" spans="1:15">
      <c r="A16" s="1988" t="s">
        <v>556</v>
      </c>
      <c r="B16" s="1993">
        <v>312654</v>
      </c>
      <c r="C16" s="1990">
        <v>4.0999999999999996</v>
      </c>
      <c r="D16" s="2006" t="s">
        <v>557</v>
      </c>
      <c r="E16" s="2004">
        <v>309407.49732766167</v>
      </c>
      <c r="F16" s="1996">
        <v>-0.80747254211090447</v>
      </c>
      <c r="G16" s="1970"/>
      <c r="H16" s="1970"/>
    </row>
    <row r="17" spans="1:8">
      <c r="A17" s="1987" t="s">
        <v>136</v>
      </c>
      <c r="B17" s="1992">
        <v>277962</v>
      </c>
      <c r="C17" s="2015">
        <v>5</v>
      </c>
      <c r="D17" s="2005" t="s">
        <v>558</v>
      </c>
      <c r="E17" s="2007">
        <v>4674.8083538249994</v>
      </c>
      <c r="F17" s="1996">
        <v>0.67447772943705231</v>
      </c>
      <c r="G17" s="1970"/>
      <c r="H17" s="1970"/>
    </row>
    <row r="18" spans="1:8">
      <c r="A18" s="1988" t="s">
        <v>559</v>
      </c>
      <c r="B18" s="1993">
        <v>370499</v>
      </c>
      <c r="C18" s="1990">
        <v>-1.6</v>
      </c>
      <c r="D18" s="2006" t="s">
        <v>560</v>
      </c>
      <c r="E18" s="2007">
        <v>192206.68651924963</v>
      </c>
      <c r="F18" s="1996">
        <v>-0.80747254211090447</v>
      </c>
      <c r="G18" s="1970"/>
      <c r="H18" s="1970"/>
    </row>
    <row r="19" spans="1:8">
      <c r="A19" s="1987" t="s">
        <v>137</v>
      </c>
      <c r="B19" s="1992">
        <v>294397</v>
      </c>
      <c r="C19" s="1990">
        <v>1.2</v>
      </c>
      <c r="D19" s="2005" t="s">
        <v>561</v>
      </c>
      <c r="E19" s="2007">
        <v>2288.2065516300008</v>
      </c>
      <c r="F19" s="1996">
        <v>-9.2653553492592646</v>
      </c>
      <c r="G19" s="1930"/>
      <c r="H19" s="1930"/>
    </row>
    <row r="20" spans="1:8">
      <c r="A20" s="1989" t="s">
        <v>481</v>
      </c>
      <c r="B20" s="1992">
        <v>76103</v>
      </c>
      <c r="C20" s="1990">
        <v>-11.2</v>
      </c>
      <c r="D20" s="2003" t="s">
        <v>562</v>
      </c>
      <c r="E20" s="2004">
        <v>85189.098665020589</v>
      </c>
      <c r="F20" s="1996">
        <v>1.6</v>
      </c>
      <c r="G20" s="1930"/>
      <c r="H20" s="1930"/>
    </row>
    <row r="21" spans="1:8">
      <c r="A21" s="1988" t="s">
        <v>563</v>
      </c>
      <c r="B21" s="1993">
        <v>122787</v>
      </c>
      <c r="C21" s="1990">
        <v>5.7</v>
      </c>
      <c r="D21" s="2005" t="s">
        <v>564</v>
      </c>
      <c r="E21" s="2007">
        <v>1232.4209067300001</v>
      </c>
      <c r="F21" s="1996">
        <v>-16.168385717928476</v>
      </c>
      <c r="G21" s="1930"/>
      <c r="H21" s="1930"/>
    </row>
    <row r="22" spans="1:8">
      <c r="A22" s="1988" t="s">
        <v>565</v>
      </c>
      <c r="B22" s="1993">
        <v>8319</v>
      </c>
      <c r="C22" s="1990">
        <v>-15.8</v>
      </c>
      <c r="D22" s="2003" t="s">
        <v>556</v>
      </c>
      <c r="E22" s="2004">
        <v>179311.54264915292</v>
      </c>
      <c r="F22" s="1996">
        <v>-1</v>
      </c>
      <c r="G22" s="1930"/>
      <c r="H22" s="1930"/>
    </row>
    <row r="23" spans="1:8">
      <c r="A23" s="1988" t="s">
        <v>566</v>
      </c>
      <c r="B23" s="1993">
        <v>1337176</v>
      </c>
      <c r="C23" s="1990">
        <v>1.1000000000000001</v>
      </c>
      <c r="D23" s="2005" t="s">
        <v>567</v>
      </c>
      <c r="E23" s="2007">
        <v>6290.0443680700018</v>
      </c>
      <c r="F23" s="1996">
        <v>-0.23733926122228005</v>
      </c>
      <c r="G23" s="1930"/>
      <c r="H23" s="1930"/>
    </row>
    <row r="24" spans="1:8">
      <c r="A24" s="1988" t="s">
        <v>568</v>
      </c>
      <c r="B24" s="1993">
        <v>82750</v>
      </c>
      <c r="C24" s="1990">
        <v>-0.7</v>
      </c>
      <c r="D24" s="2003" t="s">
        <v>128</v>
      </c>
      <c r="E24" s="2004">
        <v>109561.04500050102</v>
      </c>
      <c r="F24" s="1996">
        <v>-3.8273165069417256</v>
      </c>
      <c r="G24" s="1930"/>
      <c r="H24" s="1930"/>
    </row>
    <row r="25" spans="1:8">
      <c r="A25" s="1988" t="s">
        <v>569</v>
      </c>
      <c r="B25" s="1993">
        <v>43164</v>
      </c>
      <c r="C25" s="1990">
        <v>2.2999999999999998</v>
      </c>
      <c r="D25" s="2005" t="s">
        <v>570</v>
      </c>
      <c r="E25" s="2007">
        <v>5075.9244789500008</v>
      </c>
      <c r="F25" s="1996">
        <v>-0.583465946728842</v>
      </c>
      <c r="G25" s="1930"/>
      <c r="H25" s="1930"/>
    </row>
    <row r="26" spans="1:8">
      <c r="A26" s="1988" t="s">
        <v>571</v>
      </c>
      <c r="B26" s="1993">
        <v>25244</v>
      </c>
      <c r="C26" s="1990">
        <v>6.3</v>
      </c>
      <c r="D26" s="2003" t="s">
        <v>572</v>
      </c>
      <c r="E26" s="2004">
        <v>556056.31997830293</v>
      </c>
      <c r="F26" s="1996">
        <v>-0.67937477887511544</v>
      </c>
      <c r="G26" s="1930"/>
      <c r="H26" s="1930"/>
    </row>
    <row r="27" spans="1:8">
      <c r="A27" s="1988" t="s">
        <v>573</v>
      </c>
      <c r="B27" s="1993">
        <v>309692</v>
      </c>
      <c r="C27" s="1990">
        <v>-5</v>
      </c>
      <c r="D27" s="2005" t="s">
        <v>574</v>
      </c>
      <c r="E27" s="2007">
        <v>6768.5618688459999</v>
      </c>
      <c r="F27" s="1996">
        <v>3.6490822913560428</v>
      </c>
      <c r="G27" s="1930"/>
      <c r="H27" s="1930"/>
    </row>
    <row r="28" spans="1:8">
      <c r="A28" s="2018" t="s">
        <v>715</v>
      </c>
      <c r="B28" s="2019">
        <v>6446529</v>
      </c>
      <c r="C28" s="2014">
        <v>-1.673262935173736</v>
      </c>
      <c r="D28" s="2008" t="s">
        <v>716</v>
      </c>
      <c r="E28" s="2009">
        <v>5159764.8983917478</v>
      </c>
      <c r="F28" s="1998">
        <v>-0.7274082960141981</v>
      </c>
      <c r="G28" s="1930"/>
      <c r="H28" s="1930"/>
    </row>
    <row r="29" spans="1:8">
      <c r="A29" s="2016"/>
      <c r="B29" s="2017"/>
      <c r="C29" s="1984"/>
      <c r="D29" s="2010" t="s">
        <v>717</v>
      </c>
      <c r="E29" s="2011">
        <v>205827.76447243604</v>
      </c>
      <c r="F29" s="1997">
        <v>-2.0377589361185953</v>
      </c>
      <c r="G29" s="1930"/>
      <c r="H29" s="1930"/>
    </row>
    <row r="30" spans="1:8">
      <c r="A30" s="1979" t="s">
        <v>575</v>
      </c>
      <c r="B30" s="1970"/>
      <c r="C30" s="1970"/>
      <c r="D30" s="1981" t="s">
        <v>576</v>
      </c>
      <c r="E30" s="1977"/>
      <c r="F30" s="1977"/>
      <c r="G30" s="1930"/>
      <c r="H30" s="1930"/>
    </row>
    <row r="31" spans="1:8">
      <c r="A31" s="1979" t="s">
        <v>577</v>
      </c>
      <c r="B31" s="1979"/>
      <c r="C31" s="1979"/>
      <c r="D31" s="1979" t="s">
        <v>578</v>
      </c>
      <c r="E31" s="1970"/>
      <c r="F31" s="1970"/>
      <c r="G31" s="1930"/>
      <c r="H31" s="1930"/>
    </row>
    <row r="32" spans="1:8">
      <c r="A32" s="1973" t="s">
        <v>482</v>
      </c>
      <c r="B32" s="1976"/>
      <c r="C32" s="1974"/>
      <c r="D32" s="1979"/>
      <c r="E32" s="1970"/>
      <c r="F32" s="1970"/>
      <c r="G32" s="1930"/>
      <c r="H32" s="1930"/>
    </row>
    <row r="33" spans="1:8">
      <c r="A33" s="1970"/>
      <c r="B33" s="1972"/>
      <c r="C33" s="1979"/>
      <c r="D33" s="1970"/>
      <c r="E33" s="1970"/>
      <c r="F33" s="1970"/>
      <c r="G33" s="1930"/>
      <c r="H33" s="1930"/>
    </row>
    <row r="34" spans="1:8">
      <c r="A34" s="650"/>
      <c r="B34" s="652"/>
      <c r="C34" s="650"/>
      <c r="D34" s="650"/>
      <c r="E34" s="650"/>
      <c r="F34" s="650"/>
      <c r="G34" s="646"/>
      <c r="H34" s="646"/>
    </row>
    <row r="35" spans="1:8">
      <c r="A35" s="650"/>
      <c r="B35" s="653"/>
      <c r="C35" s="650"/>
      <c r="D35" s="650"/>
      <c r="E35" s="650"/>
      <c r="F35" s="650"/>
      <c r="G35" s="646"/>
      <c r="H35" s="646"/>
    </row>
    <row r="36" spans="1:8">
      <c r="A36" s="646"/>
      <c r="B36" s="646"/>
      <c r="C36" s="646"/>
      <c r="D36" s="646"/>
      <c r="E36" s="646"/>
      <c r="F36" s="646"/>
      <c r="G36" s="646"/>
      <c r="H36" s="646"/>
    </row>
    <row r="37" spans="1:8">
      <c r="A37" s="646"/>
      <c r="B37" s="646"/>
      <c r="C37" s="646"/>
      <c r="D37" s="646"/>
      <c r="E37" s="646"/>
      <c r="F37" s="646"/>
      <c r="G37" s="646"/>
      <c r="H37" s="646"/>
    </row>
    <row r="38" spans="1:8">
      <c r="A38" s="646"/>
      <c r="B38" s="646"/>
      <c r="C38" s="646"/>
      <c r="D38" s="646"/>
      <c r="E38" s="646"/>
      <c r="F38" s="646"/>
      <c r="G38" s="646"/>
      <c r="H38" s="646"/>
    </row>
    <row r="39" spans="1:8">
      <c r="A39" s="654"/>
      <c r="B39" s="654"/>
      <c r="C39" s="654"/>
      <c r="D39" s="646"/>
      <c r="E39" s="646"/>
      <c r="F39" s="646"/>
      <c r="G39" s="646"/>
      <c r="H39" s="646"/>
    </row>
  </sheetData>
  <mergeCells count="2">
    <mergeCell ref="A4:E4"/>
    <mergeCell ref="B6:C6"/>
  </mergeCells>
  <hyperlinks>
    <hyperlink ref="A1" location="Sommaire!A1" display="Sommaire général" xr:uid="{7A5EE42D-6F2F-40A0-82C8-1DB03C940390}"/>
  </hyperlink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A0FFFF"/>
    <pageSetUpPr fitToPage="1"/>
  </sheetPr>
  <dimension ref="A1:K19"/>
  <sheetViews>
    <sheetView showGridLines="0" workbookViewId="0">
      <selection activeCell="E23" sqref="E23"/>
    </sheetView>
  </sheetViews>
  <sheetFormatPr baseColWidth="10" defaultRowHeight="12.75"/>
  <cols>
    <col min="1" max="1" width="41" style="144" customWidth="1"/>
    <col min="2" max="2" width="10.140625" style="144" customWidth="1"/>
    <col min="3" max="3" width="8.85546875" style="144" customWidth="1"/>
    <col min="4" max="4" width="11" style="144" customWidth="1"/>
    <col min="5" max="5" width="10.5703125" style="144" customWidth="1"/>
    <col min="6" max="6" width="8.85546875" style="144" customWidth="1"/>
    <col min="7" max="7" width="10" style="144" customWidth="1"/>
    <col min="8" max="8" width="10.28515625" style="144" customWidth="1"/>
    <col min="9" max="9" width="12.5703125" style="144" customWidth="1"/>
    <col min="10" max="10" width="11.5703125" style="144" customWidth="1"/>
    <col min="11" max="11" width="14" style="144" customWidth="1"/>
    <col min="12" max="12" width="27.28515625" style="144" customWidth="1"/>
    <col min="13" max="256" width="11.42578125" style="144"/>
    <col min="257" max="257" width="41" style="144" customWidth="1"/>
    <col min="258" max="258" width="10.140625" style="144" customWidth="1"/>
    <col min="259" max="259" width="8.85546875" style="144" customWidth="1"/>
    <col min="260" max="260" width="11" style="144" customWidth="1"/>
    <col min="261" max="261" width="10.5703125" style="144" customWidth="1"/>
    <col min="262" max="262" width="8.85546875" style="144" customWidth="1"/>
    <col min="263" max="263" width="10" style="144" customWidth="1"/>
    <col min="264" max="264" width="10.28515625" style="144" customWidth="1"/>
    <col min="265" max="265" width="12.5703125" style="144" customWidth="1"/>
    <col min="266" max="266" width="11.5703125" style="144" customWidth="1"/>
    <col min="267" max="267" width="14" style="144" customWidth="1"/>
    <col min="268" max="268" width="27.28515625" style="144" customWidth="1"/>
    <col min="269" max="512" width="11.42578125" style="144"/>
    <col min="513" max="513" width="41" style="144" customWidth="1"/>
    <col min="514" max="514" width="10.140625" style="144" customWidth="1"/>
    <col min="515" max="515" width="8.85546875" style="144" customWidth="1"/>
    <col min="516" max="516" width="11" style="144" customWidth="1"/>
    <col min="517" max="517" width="10.5703125" style="144" customWidth="1"/>
    <col min="518" max="518" width="8.85546875" style="144" customWidth="1"/>
    <col min="519" max="519" width="10" style="144" customWidth="1"/>
    <col min="520" max="520" width="10.28515625" style="144" customWidth="1"/>
    <col min="521" max="521" width="12.5703125" style="144" customWidth="1"/>
    <col min="522" max="522" width="11.5703125" style="144" customWidth="1"/>
    <col min="523" max="523" width="14" style="144" customWidth="1"/>
    <col min="524" max="524" width="27.28515625" style="144" customWidth="1"/>
    <col min="525" max="768" width="11.42578125" style="144"/>
    <col min="769" max="769" width="41" style="144" customWidth="1"/>
    <col min="770" max="770" width="10.140625" style="144" customWidth="1"/>
    <col min="771" max="771" width="8.85546875" style="144" customWidth="1"/>
    <col min="772" max="772" width="11" style="144" customWidth="1"/>
    <col min="773" max="773" width="10.5703125" style="144" customWidth="1"/>
    <col min="774" max="774" width="8.85546875" style="144" customWidth="1"/>
    <col min="775" max="775" width="10" style="144" customWidth="1"/>
    <col min="776" max="776" width="10.28515625" style="144" customWidth="1"/>
    <col min="777" max="777" width="12.5703125" style="144" customWidth="1"/>
    <col min="778" max="778" width="11.5703125" style="144" customWidth="1"/>
    <col min="779" max="779" width="14" style="144" customWidth="1"/>
    <col min="780" max="780" width="27.28515625" style="144" customWidth="1"/>
    <col min="781" max="1024" width="11.42578125" style="144"/>
    <col min="1025" max="1025" width="41" style="144" customWidth="1"/>
    <col min="1026" max="1026" width="10.140625" style="144" customWidth="1"/>
    <col min="1027" max="1027" width="8.85546875" style="144" customWidth="1"/>
    <col min="1028" max="1028" width="11" style="144" customWidth="1"/>
    <col min="1029" max="1029" width="10.5703125" style="144" customWidth="1"/>
    <col min="1030" max="1030" width="8.85546875" style="144" customWidth="1"/>
    <col min="1031" max="1031" width="10" style="144" customWidth="1"/>
    <col min="1032" max="1032" width="10.28515625" style="144" customWidth="1"/>
    <col min="1033" max="1033" width="12.5703125" style="144" customWidth="1"/>
    <col min="1034" max="1034" width="11.5703125" style="144" customWidth="1"/>
    <col min="1035" max="1035" width="14" style="144" customWidth="1"/>
    <col min="1036" max="1036" width="27.28515625" style="144" customWidth="1"/>
    <col min="1037" max="1280" width="11.42578125" style="144"/>
    <col min="1281" max="1281" width="41" style="144" customWidth="1"/>
    <col min="1282" max="1282" width="10.140625" style="144" customWidth="1"/>
    <col min="1283" max="1283" width="8.85546875" style="144" customWidth="1"/>
    <col min="1284" max="1284" width="11" style="144" customWidth="1"/>
    <col min="1285" max="1285" width="10.5703125" style="144" customWidth="1"/>
    <col min="1286" max="1286" width="8.85546875" style="144" customWidth="1"/>
    <col min="1287" max="1287" width="10" style="144" customWidth="1"/>
    <col min="1288" max="1288" width="10.28515625" style="144" customWidth="1"/>
    <col min="1289" max="1289" width="12.5703125" style="144" customWidth="1"/>
    <col min="1290" max="1290" width="11.5703125" style="144" customWidth="1"/>
    <col min="1291" max="1291" width="14" style="144" customWidth="1"/>
    <col min="1292" max="1292" width="27.28515625" style="144" customWidth="1"/>
    <col min="1293" max="1536" width="11.42578125" style="144"/>
    <col min="1537" max="1537" width="41" style="144" customWidth="1"/>
    <col min="1538" max="1538" width="10.140625" style="144" customWidth="1"/>
    <col min="1539" max="1539" width="8.85546875" style="144" customWidth="1"/>
    <col min="1540" max="1540" width="11" style="144" customWidth="1"/>
    <col min="1541" max="1541" width="10.5703125" style="144" customWidth="1"/>
    <col min="1542" max="1542" width="8.85546875" style="144" customWidth="1"/>
    <col min="1543" max="1543" width="10" style="144" customWidth="1"/>
    <col min="1544" max="1544" width="10.28515625" style="144" customWidth="1"/>
    <col min="1545" max="1545" width="12.5703125" style="144" customWidth="1"/>
    <col min="1546" max="1546" width="11.5703125" style="144" customWidth="1"/>
    <col min="1547" max="1547" width="14" style="144" customWidth="1"/>
    <col min="1548" max="1548" width="27.28515625" style="144" customWidth="1"/>
    <col min="1549" max="1792" width="11.42578125" style="144"/>
    <col min="1793" max="1793" width="41" style="144" customWidth="1"/>
    <col min="1794" max="1794" width="10.140625" style="144" customWidth="1"/>
    <col min="1795" max="1795" width="8.85546875" style="144" customWidth="1"/>
    <col min="1796" max="1796" width="11" style="144" customWidth="1"/>
    <col min="1797" max="1797" width="10.5703125" style="144" customWidth="1"/>
    <col min="1798" max="1798" width="8.85546875" style="144" customWidth="1"/>
    <col min="1799" max="1799" width="10" style="144" customWidth="1"/>
    <col min="1800" max="1800" width="10.28515625" style="144" customWidth="1"/>
    <col min="1801" max="1801" width="12.5703125" style="144" customWidth="1"/>
    <col min="1802" max="1802" width="11.5703125" style="144" customWidth="1"/>
    <col min="1803" max="1803" width="14" style="144" customWidth="1"/>
    <col min="1804" max="1804" width="27.28515625" style="144" customWidth="1"/>
    <col min="1805" max="2048" width="11.42578125" style="144"/>
    <col min="2049" max="2049" width="41" style="144" customWidth="1"/>
    <col min="2050" max="2050" width="10.140625" style="144" customWidth="1"/>
    <col min="2051" max="2051" width="8.85546875" style="144" customWidth="1"/>
    <col min="2052" max="2052" width="11" style="144" customWidth="1"/>
    <col min="2053" max="2053" width="10.5703125" style="144" customWidth="1"/>
    <col min="2054" max="2054" width="8.85546875" style="144" customWidth="1"/>
    <col min="2055" max="2055" width="10" style="144" customWidth="1"/>
    <col min="2056" max="2056" width="10.28515625" style="144" customWidth="1"/>
    <col min="2057" max="2057" width="12.5703125" style="144" customWidth="1"/>
    <col min="2058" max="2058" width="11.5703125" style="144" customWidth="1"/>
    <col min="2059" max="2059" width="14" style="144" customWidth="1"/>
    <col min="2060" max="2060" width="27.28515625" style="144" customWidth="1"/>
    <col min="2061" max="2304" width="11.42578125" style="144"/>
    <col min="2305" max="2305" width="41" style="144" customWidth="1"/>
    <col min="2306" max="2306" width="10.140625" style="144" customWidth="1"/>
    <col min="2307" max="2307" width="8.85546875" style="144" customWidth="1"/>
    <col min="2308" max="2308" width="11" style="144" customWidth="1"/>
    <col min="2309" max="2309" width="10.5703125" style="144" customWidth="1"/>
    <col min="2310" max="2310" width="8.85546875" style="144" customWidth="1"/>
    <col min="2311" max="2311" width="10" style="144" customWidth="1"/>
    <col min="2312" max="2312" width="10.28515625" style="144" customWidth="1"/>
    <col min="2313" max="2313" width="12.5703125" style="144" customWidth="1"/>
    <col min="2314" max="2314" width="11.5703125" style="144" customWidth="1"/>
    <col min="2315" max="2315" width="14" style="144" customWidth="1"/>
    <col min="2316" max="2316" width="27.28515625" style="144" customWidth="1"/>
    <col min="2317" max="2560" width="11.42578125" style="144"/>
    <col min="2561" max="2561" width="41" style="144" customWidth="1"/>
    <col min="2562" max="2562" width="10.140625" style="144" customWidth="1"/>
    <col min="2563" max="2563" width="8.85546875" style="144" customWidth="1"/>
    <col min="2564" max="2564" width="11" style="144" customWidth="1"/>
    <col min="2565" max="2565" width="10.5703125" style="144" customWidth="1"/>
    <col min="2566" max="2566" width="8.85546875" style="144" customWidth="1"/>
    <col min="2567" max="2567" width="10" style="144" customWidth="1"/>
    <col min="2568" max="2568" width="10.28515625" style="144" customWidth="1"/>
    <col min="2569" max="2569" width="12.5703125" style="144" customWidth="1"/>
    <col min="2570" max="2570" width="11.5703125" style="144" customWidth="1"/>
    <col min="2571" max="2571" width="14" style="144" customWidth="1"/>
    <col min="2572" max="2572" width="27.28515625" style="144" customWidth="1"/>
    <col min="2573" max="2816" width="11.42578125" style="144"/>
    <col min="2817" max="2817" width="41" style="144" customWidth="1"/>
    <col min="2818" max="2818" width="10.140625" style="144" customWidth="1"/>
    <col min="2819" max="2819" width="8.85546875" style="144" customWidth="1"/>
    <col min="2820" max="2820" width="11" style="144" customWidth="1"/>
    <col min="2821" max="2821" width="10.5703125" style="144" customWidth="1"/>
    <col min="2822" max="2822" width="8.85546875" style="144" customWidth="1"/>
    <col min="2823" max="2823" width="10" style="144" customWidth="1"/>
    <col min="2824" max="2824" width="10.28515625" style="144" customWidth="1"/>
    <col min="2825" max="2825" width="12.5703125" style="144" customWidth="1"/>
    <col min="2826" max="2826" width="11.5703125" style="144" customWidth="1"/>
    <col min="2827" max="2827" width="14" style="144" customWidth="1"/>
    <col min="2828" max="2828" width="27.28515625" style="144" customWidth="1"/>
    <col min="2829" max="3072" width="11.42578125" style="144"/>
    <col min="3073" max="3073" width="41" style="144" customWidth="1"/>
    <col min="3074" max="3074" width="10.140625" style="144" customWidth="1"/>
    <col min="3075" max="3075" width="8.85546875" style="144" customWidth="1"/>
    <col min="3076" max="3076" width="11" style="144" customWidth="1"/>
    <col min="3077" max="3077" width="10.5703125" style="144" customWidth="1"/>
    <col min="3078" max="3078" width="8.85546875" style="144" customWidth="1"/>
    <col min="3079" max="3079" width="10" style="144" customWidth="1"/>
    <col min="3080" max="3080" width="10.28515625" style="144" customWidth="1"/>
    <col min="3081" max="3081" width="12.5703125" style="144" customWidth="1"/>
    <col min="3082" max="3082" width="11.5703125" style="144" customWidth="1"/>
    <col min="3083" max="3083" width="14" style="144" customWidth="1"/>
    <col min="3084" max="3084" width="27.28515625" style="144" customWidth="1"/>
    <col min="3085" max="3328" width="11.42578125" style="144"/>
    <col min="3329" max="3329" width="41" style="144" customWidth="1"/>
    <col min="3330" max="3330" width="10.140625" style="144" customWidth="1"/>
    <col min="3331" max="3331" width="8.85546875" style="144" customWidth="1"/>
    <col min="3332" max="3332" width="11" style="144" customWidth="1"/>
    <col min="3333" max="3333" width="10.5703125" style="144" customWidth="1"/>
    <col min="3334" max="3334" width="8.85546875" style="144" customWidth="1"/>
    <col min="3335" max="3335" width="10" style="144" customWidth="1"/>
    <col min="3336" max="3336" width="10.28515625" style="144" customWidth="1"/>
    <col min="3337" max="3337" width="12.5703125" style="144" customWidth="1"/>
    <col min="3338" max="3338" width="11.5703125" style="144" customWidth="1"/>
    <col min="3339" max="3339" width="14" style="144" customWidth="1"/>
    <col min="3340" max="3340" width="27.28515625" style="144" customWidth="1"/>
    <col min="3341" max="3584" width="11.42578125" style="144"/>
    <col min="3585" max="3585" width="41" style="144" customWidth="1"/>
    <col min="3586" max="3586" width="10.140625" style="144" customWidth="1"/>
    <col min="3587" max="3587" width="8.85546875" style="144" customWidth="1"/>
    <col min="3588" max="3588" width="11" style="144" customWidth="1"/>
    <col min="3589" max="3589" width="10.5703125" style="144" customWidth="1"/>
    <col min="3590" max="3590" width="8.85546875" style="144" customWidth="1"/>
    <col min="3591" max="3591" width="10" style="144" customWidth="1"/>
    <col min="3592" max="3592" width="10.28515625" style="144" customWidth="1"/>
    <col min="3593" max="3593" width="12.5703125" style="144" customWidth="1"/>
    <col min="3594" max="3594" width="11.5703125" style="144" customWidth="1"/>
    <col min="3595" max="3595" width="14" style="144" customWidth="1"/>
    <col min="3596" max="3596" width="27.28515625" style="144" customWidth="1"/>
    <col min="3597" max="3840" width="11.42578125" style="144"/>
    <col min="3841" max="3841" width="41" style="144" customWidth="1"/>
    <col min="3842" max="3842" width="10.140625" style="144" customWidth="1"/>
    <col min="3843" max="3843" width="8.85546875" style="144" customWidth="1"/>
    <col min="3844" max="3844" width="11" style="144" customWidth="1"/>
    <col min="3845" max="3845" width="10.5703125" style="144" customWidth="1"/>
    <col min="3846" max="3846" width="8.85546875" style="144" customWidth="1"/>
    <col min="3847" max="3847" width="10" style="144" customWidth="1"/>
    <col min="3848" max="3848" width="10.28515625" style="144" customWidth="1"/>
    <col min="3849" max="3849" width="12.5703125" style="144" customWidth="1"/>
    <col min="3850" max="3850" width="11.5703125" style="144" customWidth="1"/>
    <col min="3851" max="3851" width="14" style="144" customWidth="1"/>
    <col min="3852" max="3852" width="27.28515625" style="144" customWidth="1"/>
    <col min="3853" max="4096" width="11.42578125" style="144"/>
    <col min="4097" max="4097" width="41" style="144" customWidth="1"/>
    <col min="4098" max="4098" width="10.140625" style="144" customWidth="1"/>
    <col min="4099" max="4099" width="8.85546875" style="144" customWidth="1"/>
    <col min="4100" max="4100" width="11" style="144" customWidth="1"/>
    <col min="4101" max="4101" width="10.5703125" style="144" customWidth="1"/>
    <col min="4102" max="4102" width="8.85546875" style="144" customWidth="1"/>
    <col min="4103" max="4103" width="10" style="144" customWidth="1"/>
    <col min="4104" max="4104" width="10.28515625" style="144" customWidth="1"/>
    <col min="4105" max="4105" width="12.5703125" style="144" customWidth="1"/>
    <col min="4106" max="4106" width="11.5703125" style="144" customWidth="1"/>
    <col min="4107" max="4107" width="14" style="144" customWidth="1"/>
    <col min="4108" max="4108" width="27.28515625" style="144" customWidth="1"/>
    <col min="4109" max="4352" width="11.42578125" style="144"/>
    <col min="4353" max="4353" width="41" style="144" customWidth="1"/>
    <col min="4354" max="4354" width="10.140625" style="144" customWidth="1"/>
    <col min="4355" max="4355" width="8.85546875" style="144" customWidth="1"/>
    <col min="4356" max="4356" width="11" style="144" customWidth="1"/>
    <col min="4357" max="4357" width="10.5703125" style="144" customWidth="1"/>
    <col min="4358" max="4358" width="8.85546875" style="144" customWidth="1"/>
    <col min="4359" max="4359" width="10" style="144" customWidth="1"/>
    <col min="4360" max="4360" width="10.28515625" style="144" customWidth="1"/>
    <col min="4361" max="4361" width="12.5703125" style="144" customWidth="1"/>
    <col min="4362" max="4362" width="11.5703125" style="144" customWidth="1"/>
    <col min="4363" max="4363" width="14" style="144" customWidth="1"/>
    <col min="4364" max="4364" width="27.28515625" style="144" customWidth="1"/>
    <col min="4365" max="4608" width="11.42578125" style="144"/>
    <col min="4609" max="4609" width="41" style="144" customWidth="1"/>
    <col min="4610" max="4610" width="10.140625" style="144" customWidth="1"/>
    <col min="4611" max="4611" width="8.85546875" style="144" customWidth="1"/>
    <col min="4612" max="4612" width="11" style="144" customWidth="1"/>
    <col min="4613" max="4613" width="10.5703125" style="144" customWidth="1"/>
    <col min="4614" max="4614" width="8.85546875" style="144" customWidth="1"/>
    <col min="4615" max="4615" width="10" style="144" customWidth="1"/>
    <col min="4616" max="4616" width="10.28515625" style="144" customWidth="1"/>
    <col min="4617" max="4617" width="12.5703125" style="144" customWidth="1"/>
    <col min="4618" max="4618" width="11.5703125" style="144" customWidth="1"/>
    <col min="4619" max="4619" width="14" style="144" customWidth="1"/>
    <col min="4620" max="4620" width="27.28515625" style="144" customWidth="1"/>
    <col min="4621" max="4864" width="11.42578125" style="144"/>
    <col min="4865" max="4865" width="41" style="144" customWidth="1"/>
    <col min="4866" max="4866" width="10.140625" style="144" customWidth="1"/>
    <col min="4867" max="4867" width="8.85546875" style="144" customWidth="1"/>
    <col min="4868" max="4868" width="11" style="144" customWidth="1"/>
    <col min="4869" max="4869" width="10.5703125" style="144" customWidth="1"/>
    <col min="4870" max="4870" width="8.85546875" style="144" customWidth="1"/>
    <col min="4871" max="4871" width="10" style="144" customWidth="1"/>
    <col min="4872" max="4872" width="10.28515625" style="144" customWidth="1"/>
    <col min="4873" max="4873" width="12.5703125" style="144" customWidth="1"/>
    <col min="4874" max="4874" width="11.5703125" style="144" customWidth="1"/>
    <col min="4875" max="4875" width="14" style="144" customWidth="1"/>
    <col min="4876" max="4876" width="27.28515625" style="144" customWidth="1"/>
    <col min="4877" max="5120" width="11.42578125" style="144"/>
    <col min="5121" max="5121" width="41" style="144" customWidth="1"/>
    <col min="5122" max="5122" width="10.140625" style="144" customWidth="1"/>
    <col min="5123" max="5123" width="8.85546875" style="144" customWidth="1"/>
    <col min="5124" max="5124" width="11" style="144" customWidth="1"/>
    <col min="5125" max="5125" width="10.5703125" style="144" customWidth="1"/>
    <col min="5126" max="5126" width="8.85546875" style="144" customWidth="1"/>
    <col min="5127" max="5127" width="10" style="144" customWidth="1"/>
    <col min="5128" max="5128" width="10.28515625" style="144" customWidth="1"/>
    <col min="5129" max="5129" width="12.5703125" style="144" customWidth="1"/>
    <col min="5130" max="5130" width="11.5703125" style="144" customWidth="1"/>
    <col min="5131" max="5131" width="14" style="144" customWidth="1"/>
    <col min="5132" max="5132" width="27.28515625" style="144" customWidth="1"/>
    <col min="5133" max="5376" width="11.42578125" style="144"/>
    <col min="5377" max="5377" width="41" style="144" customWidth="1"/>
    <col min="5378" max="5378" width="10.140625" style="144" customWidth="1"/>
    <col min="5379" max="5379" width="8.85546875" style="144" customWidth="1"/>
    <col min="5380" max="5380" width="11" style="144" customWidth="1"/>
    <col min="5381" max="5381" width="10.5703125" style="144" customWidth="1"/>
    <col min="5382" max="5382" width="8.85546875" style="144" customWidth="1"/>
    <col min="5383" max="5383" width="10" style="144" customWidth="1"/>
    <col min="5384" max="5384" width="10.28515625" style="144" customWidth="1"/>
    <col min="5385" max="5385" width="12.5703125" style="144" customWidth="1"/>
    <col min="5386" max="5386" width="11.5703125" style="144" customWidth="1"/>
    <col min="5387" max="5387" width="14" style="144" customWidth="1"/>
    <col min="5388" max="5388" width="27.28515625" style="144" customWidth="1"/>
    <col min="5389" max="5632" width="11.42578125" style="144"/>
    <col min="5633" max="5633" width="41" style="144" customWidth="1"/>
    <col min="5634" max="5634" width="10.140625" style="144" customWidth="1"/>
    <col min="5635" max="5635" width="8.85546875" style="144" customWidth="1"/>
    <col min="5636" max="5636" width="11" style="144" customWidth="1"/>
    <col min="5637" max="5637" width="10.5703125" style="144" customWidth="1"/>
    <col min="5638" max="5638" width="8.85546875" style="144" customWidth="1"/>
    <col min="5639" max="5639" width="10" style="144" customWidth="1"/>
    <col min="5640" max="5640" width="10.28515625" style="144" customWidth="1"/>
    <col min="5641" max="5641" width="12.5703125" style="144" customWidth="1"/>
    <col min="5642" max="5642" width="11.5703125" style="144" customWidth="1"/>
    <col min="5643" max="5643" width="14" style="144" customWidth="1"/>
    <col min="5644" max="5644" width="27.28515625" style="144" customWidth="1"/>
    <col min="5645" max="5888" width="11.42578125" style="144"/>
    <col min="5889" max="5889" width="41" style="144" customWidth="1"/>
    <col min="5890" max="5890" width="10.140625" style="144" customWidth="1"/>
    <col min="5891" max="5891" width="8.85546875" style="144" customWidth="1"/>
    <col min="5892" max="5892" width="11" style="144" customWidth="1"/>
    <col min="5893" max="5893" width="10.5703125" style="144" customWidth="1"/>
    <col min="5894" max="5894" width="8.85546875" style="144" customWidth="1"/>
    <col min="5895" max="5895" width="10" style="144" customWidth="1"/>
    <col min="5896" max="5896" width="10.28515625" style="144" customWidth="1"/>
    <col min="5897" max="5897" width="12.5703125" style="144" customWidth="1"/>
    <col min="5898" max="5898" width="11.5703125" style="144" customWidth="1"/>
    <col min="5899" max="5899" width="14" style="144" customWidth="1"/>
    <col min="5900" max="5900" width="27.28515625" style="144" customWidth="1"/>
    <col min="5901" max="6144" width="11.42578125" style="144"/>
    <col min="6145" max="6145" width="41" style="144" customWidth="1"/>
    <col min="6146" max="6146" width="10.140625" style="144" customWidth="1"/>
    <col min="6147" max="6147" width="8.85546875" style="144" customWidth="1"/>
    <col min="6148" max="6148" width="11" style="144" customWidth="1"/>
    <col min="6149" max="6149" width="10.5703125" style="144" customWidth="1"/>
    <col min="6150" max="6150" width="8.85546875" style="144" customWidth="1"/>
    <col min="6151" max="6151" width="10" style="144" customWidth="1"/>
    <col min="6152" max="6152" width="10.28515625" style="144" customWidth="1"/>
    <col min="6153" max="6153" width="12.5703125" style="144" customWidth="1"/>
    <col min="6154" max="6154" width="11.5703125" style="144" customWidth="1"/>
    <col min="6155" max="6155" width="14" style="144" customWidth="1"/>
    <col min="6156" max="6156" width="27.28515625" style="144" customWidth="1"/>
    <col min="6157" max="6400" width="11.42578125" style="144"/>
    <col min="6401" max="6401" width="41" style="144" customWidth="1"/>
    <col min="6402" max="6402" width="10.140625" style="144" customWidth="1"/>
    <col min="6403" max="6403" width="8.85546875" style="144" customWidth="1"/>
    <col min="6404" max="6404" width="11" style="144" customWidth="1"/>
    <col min="6405" max="6405" width="10.5703125" style="144" customWidth="1"/>
    <col min="6406" max="6406" width="8.85546875" style="144" customWidth="1"/>
    <col min="6407" max="6407" width="10" style="144" customWidth="1"/>
    <col min="6408" max="6408" width="10.28515625" style="144" customWidth="1"/>
    <col min="6409" max="6409" width="12.5703125" style="144" customWidth="1"/>
    <col min="6410" max="6410" width="11.5703125" style="144" customWidth="1"/>
    <col min="6411" max="6411" width="14" style="144" customWidth="1"/>
    <col min="6412" max="6412" width="27.28515625" style="144" customWidth="1"/>
    <col min="6413" max="6656" width="11.42578125" style="144"/>
    <col min="6657" max="6657" width="41" style="144" customWidth="1"/>
    <col min="6658" max="6658" width="10.140625" style="144" customWidth="1"/>
    <col min="6659" max="6659" width="8.85546875" style="144" customWidth="1"/>
    <col min="6660" max="6660" width="11" style="144" customWidth="1"/>
    <col min="6661" max="6661" width="10.5703125" style="144" customWidth="1"/>
    <col min="6662" max="6662" width="8.85546875" style="144" customWidth="1"/>
    <col min="6663" max="6663" width="10" style="144" customWidth="1"/>
    <col min="6664" max="6664" width="10.28515625" style="144" customWidth="1"/>
    <col min="6665" max="6665" width="12.5703125" style="144" customWidth="1"/>
    <col min="6666" max="6666" width="11.5703125" style="144" customWidth="1"/>
    <col min="6667" max="6667" width="14" style="144" customWidth="1"/>
    <col min="6668" max="6668" width="27.28515625" style="144" customWidth="1"/>
    <col min="6669" max="6912" width="11.42578125" style="144"/>
    <col min="6913" max="6913" width="41" style="144" customWidth="1"/>
    <col min="6914" max="6914" width="10.140625" style="144" customWidth="1"/>
    <col min="6915" max="6915" width="8.85546875" style="144" customWidth="1"/>
    <col min="6916" max="6916" width="11" style="144" customWidth="1"/>
    <col min="6917" max="6917" width="10.5703125" style="144" customWidth="1"/>
    <col min="6918" max="6918" width="8.85546875" style="144" customWidth="1"/>
    <col min="6919" max="6919" width="10" style="144" customWidth="1"/>
    <col min="6920" max="6920" width="10.28515625" style="144" customWidth="1"/>
    <col min="6921" max="6921" width="12.5703125" style="144" customWidth="1"/>
    <col min="6922" max="6922" width="11.5703125" style="144" customWidth="1"/>
    <col min="6923" max="6923" width="14" style="144" customWidth="1"/>
    <col min="6924" max="6924" width="27.28515625" style="144" customWidth="1"/>
    <col min="6925" max="7168" width="11.42578125" style="144"/>
    <col min="7169" max="7169" width="41" style="144" customWidth="1"/>
    <col min="7170" max="7170" width="10.140625" style="144" customWidth="1"/>
    <col min="7171" max="7171" width="8.85546875" style="144" customWidth="1"/>
    <col min="7172" max="7172" width="11" style="144" customWidth="1"/>
    <col min="7173" max="7173" width="10.5703125" style="144" customWidth="1"/>
    <col min="7174" max="7174" width="8.85546875" style="144" customWidth="1"/>
    <col min="7175" max="7175" width="10" style="144" customWidth="1"/>
    <col min="7176" max="7176" width="10.28515625" style="144" customWidth="1"/>
    <col min="7177" max="7177" width="12.5703125" style="144" customWidth="1"/>
    <col min="7178" max="7178" width="11.5703125" style="144" customWidth="1"/>
    <col min="7179" max="7179" width="14" style="144" customWidth="1"/>
    <col min="7180" max="7180" width="27.28515625" style="144" customWidth="1"/>
    <col min="7181" max="7424" width="11.42578125" style="144"/>
    <col min="7425" max="7425" width="41" style="144" customWidth="1"/>
    <col min="7426" max="7426" width="10.140625" style="144" customWidth="1"/>
    <col min="7427" max="7427" width="8.85546875" style="144" customWidth="1"/>
    <col min="7428" max="7428" width="11" style="144" customWidth="1"/>
    <col min="7429" max="7429" width="10.5703125" style="144" customWidth="1"/>
    <col min="7430" max="7430" width="8.85546875" style="144" customWidth="1"/>
    <col min="7431" max="7431" width="10" style="144" customWidth="1"/>
    <col min="7432" max="7432" width="10.28515625" style="144" customWidth="1"/>
    <col min="7433" max="7433" width="12.5703125" style="144" customWidth="1"/>
    <col min="7434" max="7434" width="11.5703125" style="144" customWidth="1"/>
    <col min="7435" max="7435" width="14" style="144" customWidth="1"/>
    <col min="7436" max="7436" width="27.28515625" style="144" customWidth="1"/>
    <col min="7437" max="7680" width="11.42578125" style="144"/>
    <col min="7681" max="7681" width="41" style="144" customWidth="1"/>
    <col min="7682" max="7682" width="10.140625" style="144" customWidth="1"/>
    <col min="7683" max="7683" width="8.85546875" style="144" customWidth="1"/>
    <col min="7684" max="7684" width="11" style="144" customWidth="1"/>
    <col min="7685" max="7685" width="10.5703125" style="144" customWidth="1"/>
    <col min="7686" max="7686" width="8.85546875" style="144" customWidth="1"/>
    <col min="7687" max="7687" width="10" style="144" customWidth="1"/>
    <col min="7688" max="7688" width="10.28515625" style="144" customWidth="1"/>
    <col min="7689" max="7689" width="12.5703125" style="144" customWidth="1"/>
    <col min="7690" max="7690" width="11.5703125" style="144" customWidth="1"/>
    <col min="7691" max="7691" width="14" style="144" customWidth="1"/>
    <col min="7692" max="7692" width="27.28515625" style="144" customWidth="1"/>
    <col min="7693" max="7936" width="11.42578125" style="144"/>
    <col min="7937" max="7937" width="41" style="144" customWidth="1"/>
    <col min="7938" max="7938" width="10.140625" style="144" customWidth="1"/>
    <col min="7939" max="7939" width="8.85546875" style="144" customWidth="1"/>
    <col min="7940" max="7940" width="11" style="144" customWidth="1"/>
    <col min="7941" max="7941" width="10.5703125" style="144" customWidth="1"/>
    <col min="7942" max="7942" width="8.85546875" style="144" customWidth="1"/>
    <col min="7943" max="7943" width="10" style="144" customWidth="1"/>
    <col min="7944" max="7944" width="10.28515625" style="144" customWidth="1"/>
    <col min="7945" max="7945" width="12.5703125" style="144" customWidth="1"/>
    <col min="7946" max="7946" width="11.5703125" style="144" customWidth="1"/>
    <col min="7947" max="7947" width="14" style="144" customWidth="1"/>
    <col min="7948" max="7948" width="27.28515625" style="144" customWidth="1"/>
    <col min="7949" max="8192" width="11.42578125" style="144"/>
    <col min="8193" max="8193" width="41" style="144" customWidth="1"/>
    <col min="8194" max="8194" width="10.140625" style="144" customWidth="1"/>
    <col min="8195" max="8195" width="8.85546875" style="144" customWidth="1"/>
    <col min="8196" max="8196" width="11" style="144" customWidth="1"/>
    <col min="8197" max="8197" width="10.5703125" style="144" customWidth="1"/>
    <col min="8198" max="8198" width="8.85546875" style="144" customWidth="1"/>
    <col min="8199" max="8199" width="10" style="144" customWidth="1"/>
    <col min="8200" max="8200" width="10.28515625" style="144" customWidth="1"/>
    <col min="8201" max="8201" width="12.5703125" style="144" customWidth="1"/>
    <col min="8202" max="8202" width="11.5703125" style="144" customWidth="1"/>
    <col min="8203" max="8203" width="14" style="144" customWidth="1"/>
    <col min="8204" max="8204" width="27.28515625" style="144" customWidth="1"/>
    <col min="8205" max="8448" width="11.42578125" style="144"/>
    <col min="8449" max="8449" width="41" style="144" customWidth="1"/>
    <col min="8450" max="8450" width="10.140625" style="144" customWidth="1"/>
    <col min="8451" max="8451" width="8.85546875" style="144" customWidth="1"/>
    <col min="8452" max="8452" width="11" style="144" customWidth="1"/>
    <col min="8453" max="8453" width="10.5703125" style="144" customWidth="1"/>
    <col min="8454" max="8454" width="8.85546875" style="144" customWidth="1"/>
    <col min="8455" max="8455" width="10" style="144" customWidth="1"/>
    <col min="8456" max="8456" width="10.28515625" style="144" customWidth="1"/>
    <col min="8457" max="8457" width="12.5703125" style="144" customWidth="1"/>
    <col min="8458" max="8458" width="11.5703125" style="144" customWidth="1"/>
    <col min="8459" max="8459" width="14" style="144" customWidth="1"/>
    <col min="8460" max="8460" width="27.28515625" style="144" customWidth="1"/>
    <col min="8461" max="8704" width="11.42578125" style="144"/>
    <col min="8705" max="8705" width="41" style="144" customWidth="1"/>
    <col min="8706" max="8706" width="10.140625" style="144" customWidth="1"/>
    <col min="8707" max="8707" width="8.85546875" style="144" customWidth="1"/>
    <col min="8708" max="8708" width="11" style="144" customWidth="1"/>
    <col min="8709" max="8709" width="10.5703125" style="144" customWidth="1"/>
    <col min="8710" max="8710" width="8.85546875" style="144" customWidth="1"/>
    <col min="8711" max="8711" width="10" style="144" customWidth="1"/>
    <col min="8712" max="8712" width="10.28515625" style="144" customWidth="1"/>
    <col min="8713" max="8713" width="12.5703125" style="144" customWidth="1"/>
    <col min="8714" max="8714" width="11.5703125" style="144" customWidth="1"/>
    <col min="8715" max="8715" width="14" style="144" customWidth="1"/>
    <col min="8716" max="8716" width="27.28515625" style="144" customWidth="1"/>
    <col min="8717" max="8960" width="11.42578125" style="144"/>
    <col min="8961" max="8961" width="41" style="144" customWidth="1"/>
    <col min="8962" max="8962" width="10.140625" style="144" customWidth="1"/>
    <col min="8963" max="8963" width="8.85546875" style="144" customWidth="1"/>
    <col min="8964" max="8964" width="11" style="144" customWidth="1"/>
    <col min="8965" max="8965" width="10.5703125" style="144" customWidth="1"/>
    <col min="8966" max="8966" width="8.85546875" style="144" customWidth="1"/>
    <col min="8967" max="8967" width="10" style="144" customWidth="1"/>
    <col min="8968" max="8968" width="10.28515625" style="144" customWidth="1"/>
    <col min="8969" max="8969" width="12.5703125" style="144" customWidth="1"/>
    <col min="8970" max="8970" width="11.5703125" style="144" customWidth="1"/>
    <col min="8971" max="8971" width="14" style="144" customWidth="1"/>
    <col min="8972" max="8972" width="27.28515625" style="144" customWidth="1"/>
    <col min="8973" max="9216" width="11.42578125" style="144"/>
    <col min="9217" max="9217" width="41" style="144" customWidth="1"/>
    <col min="9218" max="9218" width="10.140625" style="144" customWidth="1"/>
    <col min="9219" max="9219" width="8.85546875" style="144" customWidth="1"/>
    <col min="9220" max="9220" width="11" style="144" customWidth="1"/>
    <col min="9221" max="9221" width="10.5703125" style="144" customWidth="1"/>
    <col min="9222" max="9222" width="8.85546875" style="144" customWidth="1"/>
    <col min="9223" max="9223" width="10" style="144" customWidth="1"/>
    <col min="9224" max="9224" width="10.28515625" style="144" customWidth="1"/>
    <col min="9225" max="9225" width="12.5703125" style="144" customWidth="1"/>
    <col min="9226" max="9226" width="11.5703125" style="144" customWidth="1"/>
    <col min="9227" max="9227" width="14" style="144" customWidth="1"/>
    <col min="9228" max="9228" width="27.28515625" style="144" customWidth="1"/>
    <col min="9229" max="9472" width="11.42578125" style="144"/>
    <col min="9473" max="9473" width="41" style="144" customWidth="1"/>
    <col min="9474" max="9474" width="10.140625" style="144" customWidth="1"/>
    <col min="9475" max="9475" width="8.85546875" style="144" customWidth="1"/>
    <col min="9476" max="9476" width="11" style="144" customWidth="1"/>
    <col min="9477" max="9477" width="10.5703125" style="144" customWidth="1"/>
    <col min="9478" max="9478" width="8.85546875" style="144" customWidth="1"/>
    <col min="9479" max="9479" width="10" style="144" customWidth="1"/>
    <col min="9480" max="9480" width="10.28515625" style="144" customWidth="1"/>
    <col min="9481" max="9481" width="12.5703125" style="144" customWidth="1"/>
    <col min="9482" max="9482" width="11.5703125" style="144" customWidth="1"/>
    <col min="9483" max="9483" width="14" style="144" customWidth="1"/>
    <col min="9484" max="9484" width="27.28515625" style="144" customWidth="1"/>
    <col min="9485" max="9728" width="11.42578125" style="144"/>
    <col min="9729" max="9729" width="41" style="144" customWidth="1"/>
    <col min="9730" max="9730" width="10.140625" style="144" customWidth="1"/>
    <col min="9731" max="9731" width="8.85546875" style="144" customWidth="1"/>
    <col min="9732" max="9732" width="11" style="144" customWidth="1"/>
    <col min="9733" max="9733" width="10.5703125" style="144" customWidth="1"/>
    <col min="9734" max="9734" width="8.85546875" style="144" customWidth="1"/>
    <col min="9735" max="9735" width="10" style="144" customWidth="1"/>
    <col min="9736" max="9736" width="10.28515625" style="144" customWidth="1"/>
    <col min="9737" max="9737" width="12.5703125" style="144" customWidth="1"/>
    <col min="9738" max="9738" width="11.5703125" style="144" customWidth="1"/>
    <col min="9739" max="9739" width="14" style="144" customWidth="1"/>
    <col min="9740" max="9740" width="27.28515625" style="144" customWidth="1"/>
    <col min="9741" max="9984" width="11.42578125" style="144"/>
    <col min="9985" max="9985" width="41" style="144" customWidth="1"/>
    <col min="9986" max="9986" width="10.140625" style="144" customWidth="1"/>
    <col min="9987" max="9987" width="8.85546875" style="144" customWidth="1"/>
    <col min="9988" max="9988" width="11" style="144" customWidth="1"/>
    <col min="9989" max="9989" width="10.5703125" style="144" customWidth="1"/>
    <col min="9990" max="9990" width="8.85546875" style="144" customWidth="1"/>
    <col min="9991" max="9991" width="10" style="144" customWidth="1"/>
    <col min="9992" max="9992" width="10.28515625" style="144" customWidth="1"/>
    <col min="9993" max="9993" width="12.5703125" style="144" customWidth="1"/>
    <col min="9994" max="9994" width="11.5703125" style="144" customWidth="1"/>
    <col min="9995" max="9995" width="14" style="144" customWidth="1"/>
    <col min="9996" max="9996" width="27.28515625" style="144" customWidth="1"/>
    <col min="9997" max="10240" width="11.42578125" style="144"/>
    <col min="10241" max="10241" width="41" style="144" customWidth="1"/>
    <col min="10242" max="10242" width="10.140625" style="144" customWidth="1"/>
    <col min="10243" max="10243" width="8.85546875" style="144" customWidth="1"/>
    <col min="10244" max="10244" width="11" style="144" customWidth="1"/>
    <col min="10245" max="10245" width="10.5703125" style="144" customWidth="1"/>
    <col min="10246" max="10246" width="8.85546875" style="144" customWidth="1"/>
    <col min="10247" max="10247" width="10" style="144" customWidth="1"/>
    <col min="10248" max="10248" width="10.28515625" style="144" customWidth="1"/>
    <col min="10249" max="10249" width="12.5703125" style="144" customWidth="1"/>
    <col min="10250" max="10250" width="11.5703125" style="144" customWidth="1"/>
    <col min="10251" max="10251" width="14" style="144" customWidth="1"/>
    <col min="10252" max="10252" width="27.28515625" style="144" customWidth="1"/>
    <col min="10253" max="10496" width="11.42578125" style="144"/>
    <col min="10497" max="10497" width="41" style="144" customWidth="1"/>
    <col min="10498" max="10498" width="10.140625" style="144" customWidth="1"/>
    <col min="10499" max="10499" width="8.85546875" style="144" customWidth="1"/>
    <col min="10500" max="10500" width="11" style="144" customWidth="1"/>
    <col min="10501" max="10501" width="10.5703125" style="144" customWidth="1"/>
    <col min="10502" max="10502" width="8.85546875" style="144" customWidth="1"/>
    <col min="10503" max="10503" width="10" style="144" customWidth="1"/>
    <col min="10504" max="10504" width="10.28515625" style="144" customWidth="1"/>
    <col min="10505" max="10505" width="12.5703125" style="144" customWidth="1"/>
    <col min="10506" max="10506" width="11.5703125" style="144" customWidth="1"/>
    <col min="10507" max="10507" width="14" style="144" customWidth="1"/>
    <col min="10508" max="10508" width="27.28515625" style="144" customWidth="1"/>
    <col min="10509" max="10752" width="11.42578125" style="144"/>
    <col min="10753" max="10753" width="41" style="144" customWidth="1"/>
    <col min="10754" max="10754" width="10.140625" style="144" customWidth="1"/>
    <col min="10755" max="10755" width="8.85546875" style="144" customWidth="1"/>
    <col min="10756" max="10756" width="11" style="144" customWidth="1"/>
    <col min="10757" max="10757" width="10.5703125" style="144" customWidth="1"/>
    <col min="10758" max="10758" width="8.85546875" style="144" customWidth="1"/>
    <col min="10759" max="10759" width="10" style="144" customWidth="1"/>
    <col min="10760" max="10760" width="10.28515625" style="144" customWidth="1"/>
    <col min="10761" max="10761" width="12.5703125" style="144" customWidth="1"/>
    <col min="10762" max="10762" width="11.5703125" style="144" customWidth="1"/>
    <col min="10763" max="10763" width="14" style="144" customWidth="1"/>
    <col min="10764" max="10764" width="27.28515625" style="144" customWidth="1"/>
    <col min="10765" max="11008" width="11.42578125" style="144"/>
    <col min="11009" max="11009" width="41" style="144" customWidth="1"/>
    <col min="11010" max="11010" width="10.140625" style="144" customWidth="1"/>
    <col min="11011" max="11011" width="8.85546875" style="144" customWidth="1"/>
    <col min="11012" max="11012" width="11" style="144" customWidth="1"/>
    <col min="11013" max="11013" width="10.5703125" style="144" customWidth="1"/>
    <col min="11014" max="11014" width="8.85546875" style="144" customWidth="1"/>
    <col min="11015" max="11015" width="10" style="144" customWidth="1"/>
    <col min="11016" max="11016" width="10.28515625" style="144" customWidth="1"/>
    <col min="11017" max="11017" width="12.5703125" style="144" customWidth="1"/>
    <col min="11018" max="11018" width="11.5703125" style="144" customWidth="1"/>
    <col min="11019" max="11019" width="14" style="144" customWidth="1"/>
    <col min="11020" max="11020" width="27.28515625" style="144" customWidth="1"/>
    <col min="11021" max="11264" width="11.42578125" style="144"/>
    <col min="11265" max="11265" width="41" style="144" customWidth="1"/>
    <col min="11266" max="11266" width="10.140625" style="144" customWidth="1"/>
    <col min="11267" max="11267" width="8.85546875" style="144" customWidth="1"/>
    <col min="11268" max="11268" width="11" style="144" customWidth="1"/>
    <col min="11269" max="11269" width="10.5703125" style="144" customWidth="1"/>
    <col min="11270" max="11270" width="8.85546875" style="144" customWidth="1"/>
    <col min="11271" max="11271" width="10" style="144" customWidth="1"/>
    <col min="11272" max="11272" width="10.28515625" style="144" customWidth="1"/>
    <col min="11273" max="11273" width="12.5703125" style="144" customWidth="1"/>
    <col min="11274" max="11274" width="11.5703125" style="144" customWidth="1"/>
    <col min="11275" max="11275" width="14" style="144" customWidth="1"/>
    <col min="11276" max="11276" width="27.28515625" style="144" customWidth="1"/>
    <col min="11277" max="11520" width="11.42578125" style="144"/>
    <col min="11521" max="11521" width="41" style="144" customWidth="1"/>
    <col min="11522" max="11522" width="10.140625" style="144" customWidth="1"/>
    <col min="11523" max="11523" width="8.85546875" style="144" customWidth="1"/>
    <col min="11524" max="11524" width="11" style="144" customWidth="1"/>
    <col min="11525" max="11525" width="10.5703125" style="144" customWidth="1"/>
    <col min="11526" max="11526" width="8.85546875" style="144" customWidth="1"/>
    <col min="11527" max="11527" width="10" style="144" customWidth="1"/>
    <col min="11528" max="11528" width="10.28515625" style="144" customWidth="1"/>
    <col min="11529" max="11529" width="12.5703125" style="144" customWidth="1"/>
    <col min="11530" max="11530" width="11.5703125" style="144" customWidth="1"/>
    <col min="11531" max="11531" width="14" style="144" customWidth="1"/>
    <col min="11532" max="11532" width="27.28515625" style="144" customWidth="1"/>
    <col min="11533" max="11776" width="11.42578125" style="144"/>
    <col min="11777" max="11777" width="41" style="144" customWidth="1"/>
    <col min="11778" max="11778" width="10.140625" style="144" customWidth="1"/>
    <col min="11779" max="11779" width="8.85546875" style="144" customWidth="1"/>
    <col min="11780" max="11780" width="11" style="144" customWidth="1"/>
    <col min="11781" max="11781" width="10.5703125" style="144" customWidth="1"/>
    <col min="11782" max="11782" width="8.85546875" style="144" customWidth="1"/>
    <col min="11783" max="11783" width="10" style="144" customWidth="1"/>
    <col min="11784" max="11784" width="10.28515625" style="144" customWidth="1"/>
    <col min="11785" max="11785" width="12.5703125" style="144" customWidth="1"/>
    <col min="11786" max="11786" width="11.5703125" style="144" customWidth="1"/>
    <col min="11787" max="11787" width="14" style="144" customWidth="1"/>
    <col min="11788" max="11788" width="27.28515625" style="144" customWidth="1"/>
    <col min="11789" max="12032" width="11.42578125" style="144"/>
    <col min="12033" max="12033" width="41" style="144" customWidth="1"/>
    <col min="12034" max="12034" width="10.140625" style="144" customWidth="1"/>
    <col min="12035" max="12035" width="8.85546875" style="144" customWidth="1"/>
    <col min="12036" max="12036" width="11" style="144" customWidth="1"/>
    <col min="12037" max="12037" width="10.5703125" style="144" customWidth="1"/>
    <col min="12038" max="12038" width="8.85546875" style="144" customWidth="1"/>
    <col min="12039" max="12039" width="10" style="144" customWidth="1"/>
    <col min="12040" max="12040" width="10.28515625" style="144" customWidth="1"/>
    <col min="12041" max="12041" width="12.5703125" style="144" customWidth="1"/>
    <col min="12042" max="12042" width="11.5703125" style="144" customWidth="1"/>
    <col min="12043" max="12043" width="14" style="144" customWidth="1"/>
    <col min="12044" max="12044" width="27.28515625" style="144" customWidth="1"/>
    <col min="12045" max="12288" width="11.42578125" style="144"/>
    <col min="12289" max="12289" width="41" style="144" customWidth="1"/>
    <col min="12290" max="12290" width="10.140625" style="144" customWidth="1"/>
    <col min="12291" max="12291" width="8.85546875" style="144" customWidth="1"/>
    <col min="12292" max="12292" width="11" style="144" customWidth="1"/>
    <col min="12293" max="12293" width="10.5703125" style="144" customWidth="1"/>
    <col min="12294" max="12294" width="8.85546875" style="144" customWidth="1"/>
    <col min="12295" max="12295" width="10" style="144" customWidth="1"/>
    <col min="12296" max="12296" width="10.28515625" style="144" customWidth="1"/>
    <col min="12297" max="12297" width="12.5703125" style="144" customWidth="1"/>
    <col min="12298" max="12298" width="11.5703125" style="144" customWidth="1"/>
    <col min="12299" max="12299" width="14" style="144" customWidth="1"/>
    <col min="12300" max="12300" width="27.28515625" style="144" customWidth="1"/>
    <col min="12301" max="12544" width="11.42578125" style="144"/>
    <col min="12545" max="12545" width="41" style="144" customWidth="1"/>
    <col min="12546" max="12546" width="10.140625" style="144" customWidth="1"/>
    <col min="12547" max="12547" width="8.85546875" style="144" customWidth="1"/>
    <col min="12548" max="12548" width="11" style="144" customWidth="1"/>
    <col min="12549" max="12549" width="10.5703125" style="144" customWidth="1"/>
    <col min="12550" max="12550" width="8.85546875" style="144" customWidth="1"/>
    <col min="12551" max="12551" width="10" style="144" customWidth="1"/>
    <col min="12552" max="12552" width="10.28515625" style="144" customWidth="1"/>
    <col min="12553" max="12553" width="12.5703125" style="144" customWidth="1"/>
    <col min="12554" max="12554" width="11.5703125" style="144" customWidth="1"/>
    <col min="12555" max="12555" width="14" style="144" customWidth="1"/>
    <col min="12556" max="12556" width="27.28515625" style="144" customWidth="1"/>
    <col min="12557" max="12800" width="11.42578125" style="144"/>
    <col min="12801" max="12801" width="41" style="144" customWidth="1"/>
    <col min="12802" max="12802" width="10.140625" style="144" customWidth="1"/>
    <col min="12803" max="12803" width="8.85546875" style="144" customWidth="1"/>
    <col min="12804" max="12804" width="11" style="144" customWidth="1"/>
    <col min="12805" max="12805" width="10.5703125" style="144" customWidth="1"/>
    <col min="12806" max="12806" width="8.85546875" style="144" customWidth="1"/>
    <col min="12807" max="12807" width="10" style="144" customWidth="1"/>
    <col min="12808" max="12808" width="10.28515625" style="144" customWidth="1"/>
    <col min="12809" max="12809" width="12.5703125" style="144" customWidth="1"/>
    <col min="12810" max="12810" width="11.5703125" style="144" customWidth="1"/>
    <col min="12811" max="12811" width="14" style="144" customWidth="1"/>
    <col min="12812" max="12812" width="27.28515625" style="144" customWidth="1"/>
    <col min="12813" max="13056" width="11.42578125" style="144"/>
    <col min="13057" max="13057" width="41" style="144" customWidth="1"/>
    <col min="13058" max="13058" width="10.140625" style="144" customWidth="1"/>
    <col min="13059" max="13059" width="8.85546875" style="144" customWidth="1"/>
    <col min="13060" max="13060" width="11" style="144" customWidth="1"/>
    <col min="13061" max="13061" width="10.5703125" style="144" customWidth="1"/>
    <col min="13062" max="13062" width="8.85546875" style="144" customWidth="1"/>
    <col min="13063" max="13063" width="10" style="144" customWidth="1"/>
    <col min="13064" max="13064" width="10.28515625" style="144" customWidth="1"/>
    <col min="13065" max="13065" width="12.5703125" style="144" customWidth="1"/>
    <col min="13066" max="13066" width="11.5703125" style="144" customWidth="1"/>
    <col min="13067" max="13067" width="14" style="144" customWidth="1"/>
    <col min="13068" max="13068" width="27.28515625" style="144" customWidth="1"/>
    <col min="13069" max="13312" width="11.42578125" style="144"/>
    <col min="13313" max="13313" width="41" style="144" customWidth="1"/>
    <col min="13314" max="13314" width="10.140625" style="144" customWidth="1"/>
    <col min="13315" max="13315" width="8.85546875" style="144" customWidth="1"/>
    <col min="13316" max="13316" width="11" style="144" customWidth="1"/>
    <col min="13317" max="13317" width="10.5703125" style="144" customWidth="1"/>
    <col min="13318" max="13318" width="8.85546875" style="144" customWidth="1"/>
    <col min="13319" max="13319" width="10" style="144" customWidth="1"/>
    <col min="13320" max="13320" width="10.28515625" style="144" customWidth="1"/>
    <col min="13321" max="13321" width="12.5703125" style="144" customWidth="1"/>
    <col min="13322" max="13322" width="11.5703125" style="144" customWidth="1"/>
    <col min="13323" max="13323" width="14" style="144" customWidth="1"/>
    <col min="13324" max="13324" width="27.28515625" style="144" customWidth="1"/>
    <col min="13325" max="13568" width="11.42578125" style="144"/>
    <col min="13569" max="13569" width="41" style="144" customWidth="1"/>
    <col min="13570" max="13570" width="10.140625" style="144" customWidth="1"/>
    <col min="13571" max="13571" width="8.85546875" style="144" customWidth="1"/>
    <col min="13572" max="13572" width="11" style="144" customWidth="1"/>
    <col min="13573" max="13573" width="10.5703125" style="144" customWidth="1"/>
    <col min="13574" max="13574" width="8.85546875" style="144" customWidth="1"/>
    <col min="13575" max="13575" width="10" style="144" customWidth="1"/>
    <col min="13576" max="13576" width="10.28515625" style="144" customWidth="1"/>
    <col min="13577" max="13577" width="12.5703125" style="144" customWidth="1"/>
    <col min="13578" max="13578" width="11.5703125" style="144" customWidth="1"/>
    <col min="13579" max="13579" width="14" style="144" customWidth="1"/>
    <col min="13580" max="13580" width="27.28515625" style="144" customWidth="1"/>
    <col min="13581" max="13824" width="11.42578125" style="144"/>
    <col min="13825" max="13825" width="41" style="144" customWidth="1"/>
    <col min="13826" max="13826" width="10.140625" style="144" customWidth="1"/>
    <col min="13827" max="13827" width="8.85546875" style="144" customWidth="1"/>
    <col min="13828" max="13828" width="11" style="144" customWidth="1"/>
    <col min="13829" max="13829" width="10.5703125" style="144" customWidth="1"/>
    <col min="13830" max="13830" width="8.85546875" style="144" customWidth="1"/>
    <col min="13831" max="13831" width="10" style="144" customWidth="1"/>
    <col min="13832" max="13832" width="10.28515625" style="144" customWidth="1"/>
    <col min="13833" max="13833" width="12.5703125" style="144" customWidth="1"/>
    <col min="13834" max="13834" width="11.5703125" style="144" customWidth="1"/>
    <col min="13835" max="13835" width="14" style="144" customWidth="1"/>
    <col min="13836" max="13836" width="27.28515625" style="144" customWidth="1"/>
    <col min="13837" max="14080" width="11.42578125" style="144"/>
    <col min="14081" max="14081" width="41" style="144" customWidth="1"/>
    <col min="14082" max="14082" width="10.140625" style="144" customWidth="1"/>
    <col min="14083" max="14083" width="8.85546875" style="144" customWidth="1"/>
    <col min="14084" max="14084" width="11" style="144" customWidth="1"/>
    <col min="14085" max="14085" width="10.5703125" style="144" customWidth="1"/>
    <col min="14086" max="14086" width="8.85546875" style="144" customWidth="1"/>
    <col min="14087" max="14087" width="10" style="144" customWidth="1"/>
    <col min="14088" max="14088" width="10.28515625" style="144" customWidth="1"/>
    <col min="14089" max="14089" width="12.5703125" style="144" customWidth="1"/>
    <col min="14090" max="14090" width="11.5703125" style="144" customWidth="1"/>
    <col min="14091" max="14091" width="14" style="144" customWidth="1"/>
    <col min="14092" max="14092" width="27.28515625" style="144" customWidth="1"/>
    <col min="14093" max="14336" width="11.42578125" style="144"/>
    <col min="14337" max="14337" width="41" style="144" customWidth="1"/>
    <col min="14338" max="14338" width="10.140625" style="144" customWidth="1"/>
    <col min="14339" max="14339" width="8.85546875" style="144" customWidth="1"/>
    <col min="14340" max="14340" width="11" style="144" customWidth="1"/>
    <col min="14341" max="14341" width="10.5703125" style="144" customWidth="1"/>
    <col min="14342" max="14342" width="8.85546875" style="144" customWidth="1"/>
    <col min="14343" max="14343" width="10" style="144" customWidth="1"/>
    <col min="14344" max="14344" width="10.28515625" style="144" customWidth="1"/>
    <col min="14345" max="14345" width="12.5703125" style="144" customWidth="1"/>
    <col min="14346" max="14346" width="11.5703125" style="144" customWidth="1"/>
    <col min="14347" max="14347" width="14" style="144" customWidth="1"/>
    <col min="14348" max="14348" width="27.28515625" style="144" customWidth="1"/>
    <col min="14349" max="14592" width="11.42578125" style="144"/>
    <col min="14593" max="14593" width="41" style="144" customWidth="1"/>
    <col min="14594" max="14594" width="10.140625" style="144" customWidth="1"/>
    <col min="14595" max="14595" width="8.85546875" style="144" customWidth="1"/>
    <col min="14596" max="14596" width="11" style="144" customWidth="1"/>
    <col min="14597" max="14597" width="10.5703125" style="144" customWidth="1"/>
    <col min="14598" max="14598" width="8.85546875" style="144" customWidth="1"/>
    <col min="14599" max="14599" width="10" style="144" customWidth="1"/>
    <col min="14600" max="14600" width="10.28515625" style="144" customWidth="1"/>
    <col min="14601" max="14601" width="12.5703125" style="144" customWidth="1"/>
    <col min="14602" max="14602" width="11.5703125" style="144" customWidth="1"/>
    <col min="14603" max="14603" width="14" style="144" customWidth="1"/>
    <col min="14604" max="14604" width="27.28515625" style="144" customWidth="1"/>
    <col min="14605" max="14848" width="11.42578125" style="144"/>
    <col min="14849" max="14849" width="41" style="144" customWidth="1"/>
    <col min="14850" max="14850" width="10.140625" style="144" customWidth="1"/>
    <col min="14851" max="14851" width="8.85546875" style="144" customWidth="1"/>
    <col min="14852" max="14852" width="11" style="144" customWidth="1"/>
    <col min="14853" max="14853" width="10.5703125" style="144" customWidth="1"/>
    <col min="14854" max="14854" width="8.85546875" style="144" customWidth="1"/>
    <col min="14855" max="14855" width="10" style="144" customWidth="1"/>
    <col min="14856" max="14856" width="10.28515625" style="144" customWidth="1"/>
    <col min="14857" max="14857" width="12.5703125" style="144" customWidth="1"/>
    <col min="14858" max="14858" width="11.5703125" style="144" customWidth="1"/>
    <col min="14859" max="14859" width="14" style="144" customWidth="1"/>
    <col min="14860" max="14860" width="27.28515625" style="144" customWidth="1"/>
    <col min="14861" max="15104" width="11.42578125" style="144"/>
    <col min="15105" max="15105" width="41" style="144" customWidth="1"/>
    <col min="15106" max="15106" width="10.140625" style="144" customWidth="1"/>
    <col min="15107" max="15107" width="8.85546875" style="144" customWidth="1"/>
    <col min="15108" max="15108" width="11" style="144" customWidth="1"/>
    <col min="15109" max="15109" width="10.5703125" style="144" customWidth="1"/>
    <col min="15110" max="15110" width="8.85546875" style="144" customWidth="1"/>
    <col min="15111" max="15111" width="10" style="144" customWidth="1"/>
    <col min="15112" max="15112" width="10.28515625" style="144" customWidth="1"/>
    <col min="15113" max="15113" width="12.5703125" style="144" customWidth="1"/>
    <col min="15114" max="15114" width="11.5703125" style="144" customWidth="1"/>
    <col min="15115" max="15115" width="14" style="144" customWidth="1"/>
    <col min="15116" max="15116" width="27.28515625" style="144" customWidth="1"/>
    <col min="15117" max="15360" width="11.42578125" style="144"/>
    <col min="15361" max="15361" width="41" style="144" customWidth="1"/>
    <col min="15362" max="15362" width="10.140625" style="144" customWidth="1"/>
    <col min="15363" max="15363" width="8.85546875" style="144" customWidth="1"/>
    <col min="15364" max="15364" width="11" style="144" customWidth="1"/>
    <col min="15365" max="15365" width="10.5703125" style="144" customWidth="1"/>
    <col min="15366" max="15366" width="8.85546875" style="144" customWidth="1"/>
    <col min="15367" max="15367" width="10" style="144" customWidth="1"/>
    <col min="15368" max="15368" width="10.28515625" style="144" customWidth="1"/>
    <col min="15369" max="15369" width="12.5703125" style="144" customWidth="1"/>
    <col min="15370" max="15370" width="11.5703125" style="144" customWidth="1"/>
    <col min="15371" max="15371" width="14" style="144" customWidth="1"/>
    <col min="15372" max="15372" width="27.28515625" style="144" customWidth="1"/>
    <col min="15373" max="15616" width="11.42578125" style="144"/>
    <col min="15617" max="15617" width="41" style="144" customWidth="1"/>
    <col min="15618" max="15618" width="10.140625" style="144" customWidth="1"/>
    <col min="15619" max="15619" width="8.85546875" style="144" customWidth="1"/>
    <col min="15620" max="15620" width="11" style="144" customWidth="1"/>
    <col min="15621" max="15621" width="10.5703125" style="144" customWidth="1"/>
    <col min="15622" max="15622" width="8.85546875" style="144" customWidth="1"/>
    <col min="15623" max="15623" width="10" style="144" customWidth="1"/>
    <col min="15624" max="15624" width="10.28515625" style="144" customWidth="1"/>
    <col min="15625" max="15625" width="12.5703125" style="144" customWidth="1"/>
    <col min="15626" max="15626" width="11.5703125" style="144" customWidth="1"/>
    <col min="15627" max="15627" width="14" style="144" customWidth="1"/>
    <col min="15628" max="15628" width="27.28515625" style="144" customWidth="1"/>
    <col min="15629" max="15872" width="11.42578125" style="144"/>
    <col min="15873" max="15873" width="41" style="144" customWidth="1"/>
    <col min="15874" max="15874" width="10.140625" style="144" customWidth="1"/>
    <col min="15875" max="15875" width="8.85546875" style="144" customWidth="1"/>
    <col min="15876" max="15876" width="11" style="144" customWidth="1"/>
    <col min="15877" max="15877" width="10.5703125" style="144" customWidth="1"/>
    <col min="15878" max="15878" width="8.85546875" style="144" customWidth="1"/>
    <col min="15879" max="15879" width="10" style="144" customWidth="1"/>
    <col min="15880" max="15880" width="10.28515625" style="144" customWidth="1"/>
    <col min="15881" max="15881" width="12.5703125" style="144" customWidth="1"/>
    <col min="15882" max="15882" width="11.5703125" style="144" customWidth="1"/>
    <col min="15883" max="15883" width="14" style="144" customWidth="1"/>
    <col min="15884" max="15884" width="27.28515625" style="144" customWidth="1"/>
    <col min="15885" max="16128" width="11.42578125" style="144"/>
    <col min="16129" max="16129" width="41" style="144" customWidth="1"/>
    <col min="16130" max="16130" width="10.140625" style="144" customWidth="1"/>
    <col min="16131" max="16131" width="8.85546875" style="144" customWidth="1"/>
    <col min="16132" max="16132" width="11" style="144" customWidth="1"/>
    <col min="16133" max="16133" width="10.5703125" style="144" customWidth="1"/>
    <col min="16134" max="16134" width="8.85546875" style="144" customWidth="1"/>
    <col min="16135" max="16135" width="10" style="144" customWidth="1"/>
    <col min="16136" max="16136" width="10.28515625" style="144" customWidth="1"/>
    <col min="16137" max="16137" width="12.5703125" style="144" customWidth="1"/>
    <col min="16138" max="16138" width="11.5703125" style="144" customWidth="1"/>
    <col min="16139" max="16139" width="14" style="144" customWidth="1"/>
    <col min="16140" max="16140" width="27.28515625" style="144" customWidth="1"/>
    <col min="16141" max="16384" width="11.42578125" style="144"/>
  </cols>
  <sheetData>
    <row r="1" spans="1:11" s="693" customFormat="1" ht="15">
      <c r="A1" s="728" t="s">
        <v>739</v>
      </c>
    </row>
    <row r="3" spans="1:11">
      <c r="A3" s="658"/>
      <c r="B3" s="658"/>
      <c r="C3" s="658"/>
      <c r="D3" s="658"/>
      <c r="E3" s="658"/>
      <c r="F3" s="658"/>
      <c r="G3" s="658"/>
      <c r="H3" s="657"/>
      <c r="I3" s="657"/>
      <c r="J3" s="657"/>
      <c r="K3" s="319"/>
    </row>
    <row r="4" spans="1:11" ht="12.75" customHeight="1">
      <c r="A4" s="810" t="s">
        <v>541</v>
      </c>
      <c r="B4" s="810"/>
      <c r="C4" s="810"/>
      <c r="D4" s="810"/>
      <c r="E4" s="810"/>
      <c r="F4" s="810"/>
      <c r="G4" s="810"/>
      <c r="H4" s="2021"/>
      <c r="I4" s="2021"/>
      <c r="J4" s="2021"/>
      <c r="K4" s="319"/>
    </row>
    <row r="5" spans="1:11">
      <c r="A5" s="2021"/>
      <c r="B5" s="2031"/>
      <c r="C5" s="2021"/>
      <c r="D5" s="2021"/>
      <c r="E5" s="2021"/>
      <c r="F5" s="2021"/>
      <c r="G5" s="2021"/>
      <c r="H5" s="2021"/>
      <c r="I5" s="2021"/>
      <c r="J5" s="2021"/>
      <c r="K5" s="319"/>
    </row>
    <row r="6" spans="1:11">
      <c r="A6" s="2029"/>
      <c r="B6" s="2033"/>
      <c r="C6" s="2030" t="s">
        <v>9</v>
      </c>
      <c r="D6" s="2034"/>
      <c r="E6" s="2035"/>
      <c r="F6" s="2036" t="s">
        <v>10</v>
      </c>
      <c r="G6" s="2035"/>
      <c r="H6" s="2029"/>
      <c r="I6" s="2034" t="s">
        <v>11</v>
      </c>
      <c r="J6" s="2037"/>
      <c r="K6" s="319"/>
    </row>
    <row r="7" spans="1:11" ht="45">
      <c r="A7" s="2038" t="s">
        <v>718</v>
      </c>
      <c r="B7" s="2032" t="s">
        <v>1131</v>
      </c>
      <c r="C7" s="2039" t="s">
        <v>1132</v>
      </c>
      <c r="D7" s="2040" t="s">
        <v>1133</v>
      </c>
      <c r="E7" s="2032" t="s">
        <v>1131</v>
      </c>
      <c r="F7" s="2039" t="s">
        <v>1132</v>
      </c>
      <c r="G7" s="2045" t="s">
        <v>1133</v>
      </c>
      <c r="H7" s="2041" t="s">
        <v>1131</v>
      </c>
      <c r="I7" s="2039" t="s">
        <v>1132</v>
      </c>
      <c r="J7" s="2045" t="s">
        <v>1133</v>
      </c>
      <c r="K7" s="319"/>
    </row>
    <row r="8" spans="1:11">
      <c r="A8" s="2026" t="s">
        <v>127</v>
      </c>
      <c r="B8" s="2042">
        <v>296965.70399999997</v>
      </c>
      <c r="C8" s="2046">
        <v>17.072175431177538</v>
      </c>
      <c r="D8" s="2046">
        <v>55.157028556500705</v>
      </c>
      <c r="E8" s="2043">
        <v>168167.19899999999</v>
      </c>
      <c r="F8" s="2047">
        <v>-5.7845728629581377</v>
      </c>
      <c r="G8" s="2047">
        <v>-40.26058046276296</v>
      </c>
      <c r="H8" s="2042">
        <v>-128798.50499999998</v>
      </c>
      <c r="I8" s="2046">
        <v>71.347177343766248</v>
      </c>
      <c r="J8" s="2046">
        <v>-242.9437115312698</v>
      </c>
      <c r="K8" s="319"/>
    </row>
    <row r="9" spans="1:11">
      <c r="A9" s="2026" t="s">
        <v>128</v>
      </c>
      <c r="B9" s="2043">
        <v>1210957.2409999999</v>
      </c>
      <c r="C9" s="2047">
        <v>30.203363158296437</v>
      </c>
      <c r="D9" s="2047">
        <v>64.895319838444209</v>
      </c>
      <c r="E9" s="2043">
        <v>568335.61499999999</v>
      </c>
      <c r="F9" s="2047">
        <v>11.439999513090848</v>
      </c>
      <c r="G9" s="2047">
        <v>52.007161140053924</v>
      </c>
      <c r="H9" s="2043">
        <v>-642621.62599999993</v>
      </c>
      <c r="I9" s="2047">
        <v>52.983955670293547</v>
      </c>
      <c r="J9" s="2047">
        <v>78.262385329450339</v>
      </c>
      <c r="K9" s="319"/>
    </row>
    <row r="10" spans="1:11">
      <c r="A10" s="2026" t="s">
        <v>129</v>
      </c>
      <c r="B10" s="2043">
        <v>2506695.54</v>
      </c>
      <c r="C10" s="2047">
        <v>12.929019677978616</v>
      </c>
      <c r="D10" s="2047">
        <v>35.488864793809903</v>
      </c>
      <c r="E10" s="2043">
        <v>2936749.1149999998</v>
      </c>
      <c r="F10" s="2047">
        <v>4.3007322374603252</v>
      </c>
      <c r="G10" s="2047">
        <v>16.466937119245362</v>
      </c>
      <c r="H10" s="2043">
        <v>430053.57499999972</v>
      </c>
      <c r="I10" s="2047">
        <v>-27.836868123357895</v>
      </c>
      <c r="J10" s="2047">
        <v>-35.948502716869221</v>
      </c>
      <c r="K10" s="319"/>
    </row>
    <row r="11" spans="1:11">
      <c r="A11" s="2026" t="s">
        <v>130</v>
      </c>
      <c r="B11" s="2043">
        <v>222788.408</v>
      </c>
      <c r="C11" s="2047">
        <v>15.807065827402234</v>
      </c>
      <c r="D11" s="2047">
        <v>12.870605242986354</v>
      </c>
      <c r="E11" s="2043">
        <v>592373.56700000004</v>
      </c>
      <c r="F11" s="2047">
        <v>-21.20223284260916</v>
      </c>
      <c r="G11" s="2047">
        <v>-17.054602105058102</v>
      </c>
      <c r="H11" s="2043">
        <v>369585.15900000004</v>
      </c>
      <c r="I11" s="2047">
        <v>-33.93014618282939</v>
      </c>
      <c r="J11" s="2047">
        <v>-28.484323225298368</v>
      </c>
      <c r="K11" s="319"/>
    </row>
    <row r="12" spans="1:11">
      <c r="A12" s="2026" t="s">
        <v>131</v>
      </c>
      <c r="B12" s="2043">
        <v>180117.231</v>
      </c>
      <c r="C12" s="2047">
        <v>16.254951052860235</v>
      </c>
      <c r="D12" s="2047">
        <v>52.836272954397565</v>
      </c>
      <c r="E12" s="2043">
        <v>479168.87700000004</v>
      </c>
      <c r="F12" s="2047">
        <v>4.4959204166695521</v>
      </c>
      <c r="G12" s="2047">
        <v>26.322198133110497</v>
      </c>
      <c r="H12" s="2043">
        <v>299051.64600000007</v>
      </c>
      <c r="I12" s="2047">
        <v>-1.5045499822331942</v>
      </c>
      <c r="J12" s="2047">
        <v>14.371907487937419</v>
      </c>
      <c r="K12" s="98"/>
    </row>
    <row r="13" spans="1:11">
      <c r="A13" s="2027" t="s">
        <v>542</v>
      </c>
      <c r="B13" s="2043">
        <v>104127.853</v>
      </c>
      <c r="C13" s="2047">
        <v>17.800937087142344</v>
      </c>
      <c r="D13" s="2047">
        <v>53.5855764839241</v>
      </c>
      <c r="E13" s="2043">
        <v>282800.58799999999</v>
      </c>
      <c r="F13" s="2047">
        <v>-2.1986503476393193</v>
      </c>
      <c r="G13" s="2047">
        <v>25.518256168089202</v>
      </c>
      <c r="H13" s="2043">
        <v>178672.73499999999</v>
      </c>
      <c r="I13" s="2047">
        <v>-11.004088584019623</v>
      </c>
      <c r="J13" s="2047">
        <v>13.436955081846303</v>
      </c>
    </row>
    <row r="14" spans="1:11">
      <c r="A14" s="2028" t="s">
        <v>719</v>
      </c>
      <c r="B14" s="2044">
        <v>5418401.6299999999</v>
      </c>
      <c r="C14" s="2048">
        <v>17.466154371507848</v>
      </c>
      <c r="D14" s="2048">
        <v>37.052564640855664</v>
      </c>
      <c r="E14" s="2044">
        <v>6955047.8280000007</v>
      </c>
      <c r="F14" s="2048">
        <v>1.5904480281784039</v>
      </c>
      <c r="G14" s="2048">
        <v>11.462987365179211</v>
      </c>
      <c r="H14" s="2044">
        <v>1536646.1980000008</v>
      </c>
      <c r="I14" s="2048">
        <v>-31.197888315966559</v>
      </c>
      <c r="J14" s="2048">
        <v>-32.787822164208727</v>
      </c>
    </row>
    <row r="15" spans="1:11">
      <c r="A15" s="2021"/>
      <c r="B15" s="2021"/>
      <c r="C15" s="2021"/>
      <c r="D15" s="2021"/>
      <c r="E15" s="2021"/>
      <c r="F15" s="2021"/>
      <c r="G15" s="2021"/>
      <c r="H15" s="2021"/>
      <c r="I15" s="2021"/>
      <c r="J15" s="2021"/>
    </row>
    <row r="16" spans="1:11">
      <c r="A16" s="2022" t="s">
        <v>132</v>
      </c>
      <c r="B16" s="2021"/>
      <c r="C16" s="2021"/>
      <c r="D16" s="2021"/>
      <c r="E16" s="2021"/>
      <c r="F16" s="2021"/>
      <c r="G16" s="2021"/>
      <c r="H16" s="2021"/>
      <c r="I16" s="2021"/>
      <c r="J16" s="2021"/>
    </row>
    <row r="17" spans="1:10">
      <c r="A17" s="2024" t="s">
        <v>720</v>
      </c>
      <c r="B17" s="2021"/>
      <c r="C17" s="2021"/>
      <c r="D17" s="2021"/>
      <c r="E17" s="2021"/>
      <c r="F17" s="2021"/>
      <c r="G17" s="2021"/>
      <c r="H17" s="2021"/>
      <c r="I17" s="2021"/>
      <c r="J17" s="2021"/>
    </row>
    <row r="18" spans="1:10">
      <c r="A18" s="2022" t="s">
        <v>721</v>
      </c>
      <c r="B18" s="2021"/>
      <c r="C18" s="2021"/>
      <c r="D18" s="2021"/>
      <c r="E18" s="2021"/>
      <c r="F18" s="2021"/>
      <c r="G18" s="2021"/>
      <c r="H18" s="2021"/>
      <c r="I18" s="2021"/>
      <c r="J18" s="2021"/>
    </row>
    <row r="19" spans="1:10">
      <c r="A19" s="2022" t="s">
        <v>1134</v>
      </c>
      <c r="B19" s="2025"/>
      <c r="C19" s="2025"/>
      <c r="D19" s="2020"/>
      <c r="E19" s="2020"/>
      <c r="F19" s="2020"/>
      <c r="G19" s="2020"/>
      <c r="H19" s="2020"/>
    </row>
  </sheetData>
  <mergeCells count="1">
    <mergeCell ref="A4:G4"/>
  </mergeCells>
  <hyperlinks>
    <hyperlink ref="A1" location="Sommaire!A1" display="Sommaire général" xr:uid="{56F77A24-C8A4-4059-B500-4A1B2B529B00}"/>
  </hyperlinks>
  <pageMargins left="0.78740157480314965" right="0.78740157480314965" top="0.98425196850393704" bottom="0.98425196850393704" header="0.51181102362204722" footer="0.51181102362204722"/>
  <pageSetup paperSize="9" scale="86" orientation="landscape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rgb="FF808080"/>
  </sheetPr>
  <dimension ref="A1:FM25"/>
  <sheetViews>
    <sheetView zoomScaleNormal="100" workbookViewId="0">
      <selection activeCell="I31" sqref="I31"/>
    </sheetView>
  </sheetViews>
  <sheetFormatPr baseColWidth="10" defaultRowHeight="12.75"/>
  <cols>
    <col min="1" max="1" width="10.140625" style="99" customWidth="1"/>
    <col min="2" max="2" width="16.42578125" style="99" customWidth="1"/>
    <col min="3" max="5" width="12.5703125" style="99" customWidth="1"/>
    <col min="6" max="256" width="11.42578125" style="99"/>
    <col min="257" max="257" width="10.140625" style="99" customWidth="1"/>
    <col min="258" max="258" width="16.42578125" style="99" customWidth="1"/>
    <col min="259" max="261" width="12.5703125" style="99" customWidth="1"/>
    <col min="262" max="512" width="11.42578125" style="99"/>
    <col min="513" max="513" width="10.140625" style="99" customWidth="1"/>
    <col min="514" max="514" width="16.42578125" style="99" customWidth="1"/>
    <col min="515" max="517" width="12.5703125" style="99" customWidth="1"/>
    <col min="518" max="768" width="11.42578125" style="99"/>
    <col min="769" max="769" width="10.140625" style="99" customWidth="1"/>
    <col min="770" max="770" width="16.42578125" style="99" customWidth="1"/>
    <col min="771" max="773" width="12.5703125" style="99" customWidth="1"/>
    <col min="774" max="1024" width="11.42578125" style="99"/>
    <col min="1025" max="1025" width="10.140625" style="99" customWidth="1"/>
    <col min="1026" max="1026" width="16.42578125" style="99" customWidth="1"/>
    <col min="1027" max="1029" width="12.5703125" style="99" customWidth="1"/>
    <col min="1030" max="1280" width="11.42578125" style="99"/>
    <col min="1281" max="1281" width="10.140625" style="99" customWidth="1"/>
    <col min="1282" max="1282" width="16.42578125" style="99" customWidth="1"/>
    <col min="1283" max="1285" width="12.5703125" style="99" customWidth="1"/>
    <col min="1286" max="1536" width="11.42578125" style="99"/>
    <col min="1537" max="1537" width="10.140625" style="99" customWidth="1"/>
    <col min="1538" max="1538" width="16.42578125" style="99" customWidth="1"/>
    <col min="1539" max="1541" width="12.5703125" style="99" customWidth="1"/>
    <col min="1542" max="1792" width="11.42578125" style="99"/>
    <col min="1793" max="1793" width="10.140625" style="99" customWidth="1"/>
    <col min="1794" max="1794" width="16.42578125" style="99" customWidth="1"/>
    <col min="1795" max="1797" width="12.5703125" style="99" customWidth="1"/>
    <col min="1798" max="2048" width="11.42578125" style="99"/>
    <col min="2049" max="2049" width="10.140625" style="99" customWidth="1"/>
    <col min="2050" max="2050" width="16.42578125" style="99" customWidth="1"/>
    <col min="2051" max="2053" width="12.5703125" style="99" customWidth="1"/>
    <col min="2054" max="2304" width="11.42578125" style="99"/>
    <col min="2305" max="2305" width="10.140625" style="99" customWidth="1"/>
    <col min="2306" max="2306" width="16.42578125" style="99" customWidth="1"/>
    <col min="2307" max="2309" width="12.5703125" style="99" customWidth="1"/>
    <col min="2310" max="2560" width="11.42578125" style="99"/>
    <col min="2561" max="2561" width="10.140625" style="99" customWidth="1"/>
    <col min="2562" max="2562" width="16.42578125" style="99" customWidth="1"/>
    <col min="2563" max="2565" width="12.5703125" style="99" customWidth="1"/>
    <col min="2566" max="2816" width="11.42578125" style="99"/>
    <col min="2817" max="2817" width="10.140625" style="99" customWidth="1"/>
    <col min="2818" max="2818" width="16.42578125" style="99" customWidth="1"/>
    <col min="2819" max="2821" width="12.5703125" style="99" customWidth="1"/>
    <col min="2822" max="3072" width="11.42578125" style="99"/>
    <col min="3073" max="3073" width="10.140625" style="99" customWidth="1"/>
    <col min="3074" max="3074" width="16.42578125" style="99" customWidth="1"/>
    <col min="3075" max="3077" width="12.5703125" style="99" customWidth="1"/>
    <col min="3078" max="3328" width="11.42578125" style="99"/>
    <col min="3329" max="3329" width="10.140625" style="99" customWidth="1"/>
    <col min="3330" max="3330" width="16.42578125" style="99" customWidth="1"/>
    <col min="3331" max="3333" width="12.5703125" style="99" customWidth="1"/>
    <col min="3334" max="3584" width="11.42578125" style="99"/>
    <col min="3585" max="3585" width="10.140625" style="99" customWidth="1"/>
    <col min="3586" max="3586" width="16.42578125" style="99" customWidth="1"/>
    <col min="3587" max="3589" width="12.5703125" style="99" customWidth="1"/>
    <col min="3590" max="3840" width="11.42578125" style="99"/>
    <col min="3841" max="3841" width="10.140625" style="99" customWidth="1"/>
    <col min="3842" max="3842" width="16.42578125" style="99" customWidth="1"/>
    <col min="3843" max="3845" width="12.5703125" style="99" customWidth="1"/>
    <col min="3846" max="4096" width="11.42578125" style="99"/>
    <col min="4097" max="4097" width="10.140625" style="99" customWidth="1"/>
    <col min="4098" max="4098" width="16.42578125" style="99" customWidth="1"/>
    <col min="4099" max="4101" width="12.5703125" style="99" customWidth="1"/>
    <col min="4102" max="4352" width="11.42578125" style="99"/>
    <col min="4353" max="4353" width="10.140625" style="99" customWidth="1"/>
    <col min="4354" max="4354" width="16.42578125" style="99" customWidth="1"/>
    <col min="4355" max="4357" width="12.5703125" style="99" customWidth="1"/>
    <col min="4358" max="4608" width="11.42578125" style="99"/>
    <col min="4609" max="4609" width="10.140625" style="99" customWidth="1"/>
    <col min="4610" max="4610" width="16.42578125" style="99" customWidth="1"/>
    <col min="4611" max="4613" width="12.5703125" style="99" customWidth="1"/>
    <col min="4614" max="4864" width="11.42578125" style="99"/>
    <col min="4865" max="4865" width="10.140625" style="99" customWidth="1"/>
    <col min="4866" max="4866" width="16.42578125" style="99" customWidth="1"/>
    <col min="4867" max="4869" width="12.5703125" style="99" customWidth="1"/>
    <col min="4870" max="5120" width="11.42578125" style="99"/>
    <col min="5121" max="5121" width="10.140625" style="99" customWidth="1"/>
    <col min="5122" max="5122" width="16.42578125" style="99" customWidth="1"/>
    <col min="5123" max="5125" width="12.5703125" style="99" customWidth="1"/>
    <col min="5126" max="5376" width="11.42578125" style="99"/>
    <col min="5377" max="5377" width="10.140625" style="99" customWidth="1"/>
    <col min="5378" max="5378" width="16.42578125" style="99" customWidth="1"/>
    <col min="5379" max="5381" width="12.5703125" style="99" customWidth="1"/>
    <col min="5382" max="5632" width="11.42578125" style="99"/>
    <col min="5633" max="5633" width="10.140625" style="99" customWidth="1"/>
    <col min="5634" max="5634" width="16.42578125" style="99" customWidth="1"/>
    <col min="5635" max="5637" width="12.5703125" style="99" customWidth="1"/>
    <col min="5638" max="5888" width="11.42578125" style="99"/>
    <col min="5889" max="5889" width="10.140625" style="99" customWidth="1"/>
    <col min="5890" max="5890" width="16.42578125" style="99" customWidth="1"/>
    <col min="5891" max="5893" width="12.5703125" style="99" customWidth="1"/>
    <col min="5894" max="6144" width="11.42578125" style="99"/>
    <col min="6145" max="6145" width="10.140625" style="99" customWidth="1"/>
    <col min="6146" max="6146" width="16.42578125" style="99" customWidth="1"/>
    <col min="6147" max="6149" width="12.5703125" style="99" customWidth="1"/>
    <col min="6150" max="6400" width="11.42578125" style="99"/>
    <col min="6401" max="6401" width="10.140625" style="99" customWidth="1"/>
    <col min="6402" max="6402" width="16.42578125" style="99" customWidth="1"/>
    <col min="6403" max="6405" width="12.5703125" style="99" customWidth="1"/>
    <col min="6406" max="6656" width="11.42578125" style="99"/>
    <col min="6657" max="6657" width="10.140625" style="99" customWidth="1"/>
    <col min="6658" max="6658" width="16.42578125" style="99" customWidth="1"/>
    <col min="6659" max="6661" width="12.5703125" style="99" customWidth="1"/>
    <col min="6662" max="6912" width="11.42578125" style="99"/>
    <col min="6913" max="6913" width="10.140625" style="99" customWidth="1"/>
    <col min="6914" max="6914" width="16.42578125" style="99" customWidth="1"/>
    <col min="6915" max="6917" width="12.5703125" style="99" customWidth="1"/>
    <col min="6918" max="7168" width="11.42578125" style="99"/>
    <col min="7169" max="7169" width="10.140625" style="99" customWidth="1"/>
    <col min="7170" max="7170" width="16.42578125" style="99" customWidth="1"/>
    <col min="7171" max="7173" width="12.5703125" style="99" customWidth="1"/>
    <col min="7174" max="7424" width="11.42578125" style="99"/>
    <col min="7425" max="7425" width="10.140625" style="99" customWidth="1"/>
    <col min="7426" max="7426" width="16.42578125" style="99" customWidth="1"/>
    <col min="7427" max="7429" width="12.5703125" style="99" customWidth="1"/>
    <col min="7430" max="7680" width="11.42578125" style="99"/>
    <col min="7681" max="7681" width="10.140625" style="99" customWidth="1"/>
    <col min="7682" max="7682" width="16.42578125" style="99" customWidth="1"/>
    <col min="7683" max="7685" width="12.5703125" style="99" customWidth="1"/>
    <col min="7686" max="7936" width="11.42578125" style="99"/>
    <col min="7937" max="7937" width="10.140625" style="99" customWidth="1"/>
    <col min="7938" max="7938" width="16.42578125" style="99" customWidth="1"/>
    <col min="7939" max="7941" width="12.5703125" style="99" customWidth="1"/>
    <col min="7942" max="8192" width="11.42578125" style="99"/>
    <col min="8193" max="8193" width="10.140625" style="99" customWidth="1"/>
    <col min="8194" max="8194" width="16.42578125" style="99" customWidth="1"/>
    <col min="8195" max="8197" width="12.5703125" style="99" customWidth="1"/>
    <col min="8198" max="8448" width="11.42578125" style="99"/>
    <col min="8449" max="8449" width="10.140625" style="99" customWidth="1"/>
    <col min="8450" max="8450" width="16.42578125" style="99" customWidth="1"/>
    <col min="8451" max="8453" width="12.5703125" style="99" customWidth="1"/>
    <col min="8454" max="8704" width="11.42578125" style="99"/>
    <col min="8705" max="8705" width="10.140625" style="99" customWidth="1"/>
    <col min="8706" max="8706" width="16.42578125" style="99" customWidth="1"/>
    <col min="8707" max="8709" width="12.5703125" style="99" customWidth="1"/>
    <col min="8710" max="8960" width="11.42578125" style="99"/>
    <col min="8961" max="8961" width="10.140625" style="99" customWidth="1"/>
    <col min="8962" max="8962" width="16.42578125" style="99" customWidth="1"/>
    <col min="8963" max="8965" width="12.5703125" style="99" customWidth="1"/>
    <col min="8966" max="9216" width="11.42578125" style="99"/>
    <col min="9217" max="9217" width="10.140625" style="99" customWidth="1"/>
    <col min="9218" max="9218" width="16.42578125" style="99" customWidth="1"/>
    <col min="9219" max="9221" width="12.5703125" style="99" customWidth="1"/>
    <col min="9222" max="9472" width="11.42578125" style="99"/>
    <col min="9473" max="9473" width="10.140625" style="99" customWidth="1"/>
    <col min="9474" max="9474" width="16.42578125" style="99" customWidth="1"/>
    <col min="9475" max="9477" width="12.5703125" style="99" customWidth="1"/>
    <col min="9478" max="9728" width="11.42578125" style="99"/>
    <col min="9729" max="9729" width="10.140625" style="99" customWidth="1"/>
    <col min="9730" max="9730" width="16.42578125" style="99" customWidth="1"/>
    <col min="9731" max="9733" width="12.5703125" style="99" customWidth="1"/>
    <col min="9734" max="9984" width="11.42578125" style="99"/>
    <col min="9985" max="9985" width="10.140625" style="99" customWidth="1"/>
    <col min="9986" max="9986" width="16.42578125" style="99" customWidth="1"/>
    <col min="9987" max="9989" width="12.5703125" style="99" customWidth="1"/>
    <col min="9990" max="10240" width="11.42578125" style="99"/>
    <col min="10241" max="10241" width="10.140625" style="99" customWidth="1"/>
    <col min="10242" max="10242" width="16.42578125" style="99" customWidth="1"/>
    <col min="10243" max="10245" width="12.5703125" style="99" customWidth="1"/>
    <col min="10246" max="10496" width="11.42578125" style="99"/>
    <col min="10497" max="10497" width="10.140625" style="99" customWidth="1"/>
    <col min="10498" max="10498" width="16.42578125" style="99" customWidth="1"/>
    <col min="10499" max="10501" width="12.5703125" style="99" customWidth="1"/>
    <col min="10502" max="10752" width="11.42578125" style="99"/>
    <col min="10753" max="10753" width="10.140625" style="99" customWidth="1"/>
    <col min="10754" max="10754" width="16.42578125" style="99" customWidth="1"/>
    <col min="10755" max="10757" width="12.5703125" style="99" customWidth="1"/>
    <col min="10758" max="11008" width="11.42578125" style="99"/>
    <col min="11009" max="11009" width="10.140625" style="99" customWidth="1"/>
    <col min="11010" max="11010" width="16.42578125" style="99" customWidth="1"/>
    <col min="11011" max="11013" width="12.5703125" style="99" customWidth="1"/>
    <col min="11014" max="11264" width="11.42578125" style="99"/>
    <col min="11265" max="11265" width="10.140625" style="99" customWidth="1"/>
    <col min="11266" max="11266" width="16.42578125" style="99" customWidth="1"/>
    <col min="11267" max="11269" width="12.5703125" style="99" customWidth="1"/>
    <col min="11270" max="11520" width="11.42578125" style="99"/>
    <col min="11521" max="11521" width="10.140625" style="99" customWidth="1"/>
    <col min="11522" max="11522" width="16.42578125" style="99" customWidth="1"/>
    <col min="11523" max="11525" width="12.5703125" style="99" customWidth="1"/>
    <col min="11526" max="11776" width="11.42578125" style="99"/>
    <col min="11777" max="11777" width="10.140625" style="99" customWidth="1"/>
    <col min="11778" max="11778" width="16.42578125" style="99" customWidth="1"/>
    <col min="11779" max="11781" width="12.5703125" style="99" customWidth="1"/>
    <col min="11782" max="12032" width="11.42578125" style="99"/>
    <col min="12033" max="12033" width="10.140625" style="99" customWidth="1"/>
    <col min="12034" max="12034" width="16.42578125" style="99" customWidth="1"/>
    <col min="12035" max="12037" width="12.5703125" style="99" customWidth="1"/>
    <col min="12038" max="12288" width="11.42578125" style="99"/>
    <col min="12289" max="12289" width="10.140625" style="99" customWidth="1"/>
    <col min="12290" max="12290" width="16.42578125" style="99" customWidth="1"/>
    <col min="12291" max="12293" width="12.5703125" style="99" customWidth="1"/>
    <col min="12294" max="12544" width="11.42578125" style="99"/>
    <col min="12545" max="12545" width="10.140625" style="99" customWidth="1"/>
    <col min="12546" max="12546" width="16.42578125" style="99" customWidth="1"/>
    <col min="12547" max="12549" width="12.5703125" style="99" customWidth="1"/>
    <col min="12550" max="12800" width="11.42578125" style="99"/>
    <col min="12801" max="12801" width="10.140625" style="99" customWidth="1"/>
    <col min="12802" max="12802" width="16.42578125" style="99" customWidth="1"/>
    <col min="12803" max="12805" width="12.5703125" style="99" customWidth="1"/>
    <col min="12806" max="13056" width="11.42578125" style="99"/>
    <col min="13057" max="13057" width="10.140625" style="99" customWidth="1"/>
    <col min="13058" max="13058" width="16.42578125" style="99" customWidth="1"/>
    <col min="13059" max="13061" width="12.5703125" style="99" customWidth="1"/>
    <col min="13062" max="13312" width="11.42578125" style="99"/>
    <col min="13313" max="13313" width="10.140625" style="99" customWidth="1"/>
    <col min="13314" max="13314" width="16.42578125" style="99" customWidth="1"/>
    <col min="13315" max="13317" width="12.5703125" style="99" customWidth="1"/>
    <col min="13318" max="13568" width="11.42578125" style="99"/>
    <col min="13569" max="13569" width="10.140625" style="99" customWidth="1"/>
    <col min="13570" max="13570" width="16.42578125" style="99" customWidth="1"/>
    <col min="13571" max="13573" width="12.5703125" style="99" customWidth="1"/>
    <col min="13574" max="13824" width="11.42578125" style="99"/>
    <col min="13825" max="13825" width="10.140625" style="99" customWidth="1"/>
    <col min="13826" max="13826" width="16.42578125" style="99" customWidth="1"/>
    <col min="13827" max="13829" width="12.5703125" style="99" customWidth="1"/>
    <col min="13830" max="14080" width="11.42578125" style="99"/>
    <col min="14081" max="14081" width="10.140625" style="99" customWidth="1"/>
    <col min="14082" max="14082" width="16.42578125" style="99" customWidth="1"/>
    <col min="14083" max="14085" width="12.5703125" style="99" customWidth="1"/>
    <col min="14086" max="14336" width="11.42578125" style="99"/>
    <col min="14337" max="14337" width="10.140625" style="99" customWidth="1"/>
    <col min="14338" max="14338" width="16.42578125" style="99" customWidth="1"/>
    <col min="14339" max="14341" width="12.5703125" style="99" customWidth="1"/>
    <col min="14342" max="14592" width="11.42578125" style="99"/>
    <col min="14593" max="14593" width="10.140625" style="99" customWidth="1"/>
    <col min="14594" max="14594" width="16.42578125" style="99" customWidth="1"/>
    <col min="14595" max="14597" width="12.5703125" style="99" customWidth="1"/>
    <col min="14598" max="14848" width="11.42578125" style="99"/>
    <col min="14849" max="14849" width="10.140625" style="99" customWidth="1"/>
    <col min="14850" max="14850" width="16.42578125" style="99" customWidth="1"/>
    <col min="14851" max="14853" width="12.5703125" style="99" customWidth="1"/>
    <col min="14854" max="15104" width="11.42578125" style="99"/>
    <col min="15105" max="15105" width="10.140625" style="99" customWidth="1"/>
    <col min="15106" max="15106" width="16.42578125" style="99" customWidth="1"/>
    <col min="15107" max="15109" width="12.5703125" style="99" customWidth="1"/>
    <col min="15110" max="15360" width="11.42578125" style="99"/>
    <col min="15361" max="15361" width="10.140625" style="99" customWidth="1"/>
    <col min="15362" max="15362" width="16.42578125" style="99" customWidth="1"/>
    <col min="15363" max="15365" width="12.5703125" style="99" customWidth="1"/>
    <col min="15366" max="15616" width="11.42578125" style="99"/>
    <col min="15617" max="15617" width="10.140625" style="99" customWidth="1"/>
    <col min="15618" max="15618" width="16.42578125" style="99" customWidth="1"/>
    <col min="15619" max="15621" width="12.5703125" style="99" customWidth="1"/>
    <col min="15622" max="15872" width="11.42578125" style="99"/>
    <col min="15873" max="15873" width="10.140625" style="99" customWidth="1"/>
    <col min="15874" max="15874" width="16.42578125" style="99" customWidth="1"/>
    <col min="15875" max="15877" width="12.5703125" style="99" customWidth="1"/>
    <col min="15878" max="16128" width="11.42578125" style="99"/>
    <col min="16129" max="16129" width="10.140625" style="99" customWidth="1"/>
    <col min="16130" max="16130" width="16.42578125" style="99" customWidth="1"/>
    <col min="16131" max="16133" width="12.5703125" style="99" customWidth="1"/>
    <col min="16134" max="16384" width="11.42578125" style="99"/>
  </cols>
  <sheetData>
    <row r="1" spans="1:14" s="693" customFormat="1" ht="15">
      <c r="A1" s="728" t="s">
        <v>739</v>
      </c>
    </row>
    <row r="2" spans="1:14" s="693" customFormat="1"/>
    <row r="3" spans="1:14" s="693" customFormat="1"/>
    <row r="4" spans="1:14">
      <c r="A4" s="100" t="s">
        <v>122</v>
      </c>
      <c r="B4" s="102"/>
      <c r="C4" s="102"/>
      <c r="D4" s="102"/>
      <c r="E4" s="102"/>
    </row>
    <row r="5" spans="1:14">
      <c r="A5" s="102"/>
      <c r="B5" s="102"/>
      <c r="C5" s="102"/>
      <c r="D5" s="102"/>
      <c r="E5" s="102"/>
    </row>
    <row r="6" spans="1:14">
      <c r="A6" s="102"/>
      <c r="B6" s="102"/>
      <c r="C6" s="102"/>
      <c r="D6" s="102"/>
      <c r="E6" s="102"/>
    </row>
    <row r="7" spans="1:14" ht="13.5">
      <c r="A7" s="2056"/>
      <c r="B7" s="2057" t="s">
        <v>123</v>
      </c>
      <c r="C7" s="2057" t="s">
        <v>124</v>
      </c>
      <c r="D7" s="2057" t="s">
        <v>125</v>
      </c>
      <c r="E7" s="2057" t="s">
        <v>126</v>
      </c>
    </row>
    <row r="8" spans="1:14" ht="13.5">
      <c r="A8" s="2055">
        <v>2011</v>
      </c>
      <c r="B8" s="2058">
        <v>101.98888888888889</v>
      </c>
      <c r="C8" s="2058">
        <v>117.27777777777777</v>
      </c>
      <c r="D8" s="2058">
        <v>128.74444444444444</v>
      </c>
      <c r="E8" s="2058">
        <v>100.22222222222223</v>
      </c>
    </row>
    <row r="9" spans="1:14" ht="13.5">
      <c r="A9" s="2055">
        <v>2012</v>
      </c>
      <c r="B9" s="2058">
        <v>104.68888888888888</v>
      </c>
      <c r="C9" s="2058">
        <v>123.96666666666667</v>
      </c>
      <c r="D9" s="2058">
        <v>132.22222222222223</v>
      </c>
      <c r="E9" s="2058">
        <v>102.55555555555556</v>
      </c>
    </row>
    <row r="10" spans="1:14" ht="13.5">
      <c r="A10" s="2055">
        <v>2013</v>
      </c>
      <c r="B10" s="2058">
        <v>107.75555555555555</v>
      </c>
      <c r="C10" s="2058">
        <v>121.15555555555557</v>
      </c>
      <c r="D10" s="2058">
        <v>128.21111111111111</v>
      </c>
      <c r="E10" s="2058">
        <v>113.51111111111112</v>
      </c>
      <c r="N10" s="136"/>
    </row>
    <row r="11" spans="1:14" ht="13.5">
      <c r="A11" s="2055">
        <v>2014</v>
      </c>
      <c r="B11" s="2058">
        <v>104.06666666666666</v>
      </c>
      <c r="C11" s="2058">
        <v>112.43333333333334</v>
      </c>
      <c r="D11" s="2058">
        <v>124.96666666666667</v>
      </c>
      <c r="E11" s="2058">
        <v>104.12222222222221</v>
      </c>
    </row>
    <row r="12" spans="1:14" ht="13.5">
      <c r="A12" s="2055">
        <v>2015</v>
      </c>
      <c r="B12" s="2058">
        <v>100.73333333333333</v>
      </c>
      <c r="C12" s="2058">
        <v>115.56666666666666</v>
      </c>
      <c r="D12" s="2058">
        <v>104.48888888888888</v>
      </c>
      <c r="E12" s="2058">
        <v>99.011111111111106</v>
      </c>
    </row>
    <row r="13" spans="1:14" ht="13.5">
      <c r="A13" s="2055">
        <v>2016</v>
      </c>
      <c r="B13" s="2058">
        <v>96.688888888888883</v>
      </c>
      <c r="C13" s="2058">
        <v>103.41111111111111</v>
      </c>
      <c r="D13" s="2058">
        <v>90.288888888888891</v>
      </c>
      <c r="E13" s="2058">
        <v>95.111111111111114</v>
      </c>
    </row>
    <row r="14" spans="1:14" ht="13.5">
      <c r="A14" s="2055">
        <v>2017</v>
      </c>
      <c r="B14" s="2058">
        <v>97.477777777777789</v>
      </c>
      <c r="C14" s="2058">
        <v>98.47777777777776</v>
      </c>
      <c r="D14" s="2058">
        <v>102.26666666666667</v>
      </c>
      <c r="E14" s="2058">
        <v>94.933333333333337</v>
      </c>
    </row>
    <row r="15" spans="1:14" ht="13.5">
      <c r="A15" s="2055">
        <v>2018</v>
      </c>
      <c r="B15" s="2058">
        <v>100.42222222222223</v>
      </c>
      <c r="C15" s="2058">
        <v>101.12222222222222</v>
      </c>
      <c r="D15" s="2058">
        <v>117.65555555555554</v>
      </c>
      <c r="E15" s="2058">
        <v>95.622222222222234</v>
      </c>
    </row>
    <row r="16" spans="1:14" ht="13.5">
      <c r="A16" s="2055">
        <v>2019</v>
      </c>
      <c r="B16" s="2058">
        <v>102.8111111111111</v>
      </c>
      <c r="C16" s="2058">
        <v>108.32222222222222</v>
      </c>
      <c r="D16" s="2058">
        <v>117.52222222222223</v>
      </c>
      <c r="E16" s="2058">
        <v>99.922222222222217</v>
      </c>
    </row>
    <row r="17" spans="1:169" ht="13.5">
      <c r="A17" s="2055">
        <v>2020</v>
      </c>
      <c r="B17" s="2058">
        <v>99.955555555555563</v>
      </c>
      <c r="C17" s="2058">
        <v>100.53333333333333</v>
      </c>
      <c r="D17" s="2058">
        <v>100.77777777777777</v>
      </c>
      <c r="E17" s="2058">
        <v>99.4</v>
      </c>
    </row>
    <row r="18" spans="1:169" ht="13.5">
      <c r="A18" s="2055">
        <v>2021</v>
      </c>
      <c r="B18" s="2058">
        <v>107.36666666666667</v>
      </c>
      <c r="C18" s="2058">
        <v>117.96666666666664</v>
      </c>
      <c r="D18" s="2058">
        <v>116.19999999999999</v>
      </c>
      <c r="E18" s="2058">
        <v>109.65555555555557</v>
      </c>
    </row>
    <row r="19" spans="1:169" ht="13.5">
      <c r="A19" s="2055">
        <v>2022</v>
      </c>
      <c r="B19" s="2058">
        <v>137.87777777777777</v>
      </c>
      <c r="C19" s="2058">
        <v>230.97777777777779</v>
      </c>
      <c r="D19" s="2058">
        <v>173.78888888888889</v>
      </c>
      <c r="E19" s="2058">
        <v>136.04444444444445</v>
      </c>
    </row>
    <row r="20" spans="1:169" ht="13.5">
      <c r="A20" s="2055">
        <v>2023</v>
      </c>
      <c r="B20" s="2058">
        <v>136.24444444444444</v>
      </c>
      <c r="C20" s="2058">
        <v>182.46666666666667</v>
      </c>
      <c r="D20" s="2058">
        <v>165.4</v>
      </c>
      <c r="E20" s="2058">
        <v>141.96666666666667</v>
      </c>
    </row>
    <row r="21" spans="1:169" ht="13.5">
      <c r="A21" s="2055">
        <v>2024</v>
      </c>
      <c r="B21" s="2058">
        <v>127.87777777777779</v>
      </c>
      <c r="C21" s="2058">
        <v>145.27777777777777</v>
      </c>
      <c r="D21" s="2058">
        <v>160.85555555555555</v>
      </c>
      <c r="E21" s="2058">
        <v>126.54444444444445</v>
      </c>
    </row>
    <row r="22" spans="1:169" ht="13.5">
      <c r="A22" s="2055">
        <v>2025</v>
      </c>
      <c r="B22" s="2058">
        <v>126.38888888888889</v>
      </c>
      <c r="C22" s="2058">
        <v>154.15555555555557</v>
      </c>
      <c r="D22" s="2058">
        <v>144.35555555555555</v>
      </c>
      <c r="E22" s="2058">
        <v>123.60000000000001</v>
      </c>
    </row>
    <row r="23" spans="1:169">
      <c r="A23" s="102"/>
      <c r="B23" s="140"/>
      <c r="C23" s="140"/>
      <c r="D23" s="140"/>
      <c r="E23" s="140"/>
    </row>
    <row r="24" spans="1:169">
      <c r="A24" s="102"/>
      <c r="B24" s="140"/>
      <c r="C24" s="140"/>
      <c r="D24" s="140"/>
      <c r="E24" s="140"/>
      <c r="F24" s="107"/>
      <c r="G24" s="143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43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43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43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43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43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43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43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43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43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43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43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43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43"/>
      <c r="FH24" s="107"/>
      <c r="FI24" s="107"/>
      <c r="FJ24" s="107"/>
      <c r="FK24" s="107"/>
      <c r="FL24" s="107"/>
      <c r="FM24" s="107"/>
    </row>
    <row r="25" spans="1:169">
      <c r="G25" s="102" t="s">
        <v>121</v>
      </c>
    </row>
  </sheetData>
  <hyperlinks>
    <hyperlink ref="A1" location="Sommaire!A1" display="Sommaire général" xr:uid="{C9142E06-248C-4866-B1F0-8A6336675B23}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808080"/>
  </sheetPr>
  <dimension ref="A1:Q28"/>
  <sheetViews>
    <sheetView workbookViewId="0">
      <selection activeCell="F8" sqref="F8"/>
    </sheetView>
  </sheetViews>
  <sheetFormatPr baseColWidth="10" defaultRowHeight="12.75"/>
  <cols>
    <col min="1" max="1" width="8.5703125" style="99" customWidth="1"/>
    <col min="2" max="2" width="13.7109375" style="99" customWidth="1"/>
    <col min="3" max="4" width="15.42578125" style="99" customWidth="1"/>
    <col min="5" max="256" width="11.42578125" style="99"/>
    <col min="257" max="257" width="8.5703125" style="99" customWidth="1"/>
    <col min="258" max="258" width="13.7109375" style="99" customWidth="1"/>
    <col min="259" max="260" width="15.42578125" style="99" customWidth="1"/>
    <col min="261" max="512" width="11.42578125" style="99"/>
    <col min="513" max="513" width="8.5703125" style="99" customWidth="1"/>
    <col min="514" max="514" width="13.7109375" style="99" customWidth="1"/>
    <col min="515" max="516" width="15.42578125" style="99" customWidth="1"/>
    <col min="517" max="768" width="11.42578125" style="99"/>
    <col min="769" max="769" width="8.5703125" style="99" customWidth="1"/>
    <col min="770" max="770" width="13.7109375" style="99" customWidth="1"/>
    <col min="771" max="772" width="15.42578125" style="99" customWidth="1"/>
    <col min="773" max="1024" width="11.42578125" style="99"/>
    <col min="1025" max="1025" width="8.5703125" style="99" customWidth="1"/>
    <col min="1026" max="1026" width="13.7109375" style="99" customWidth="1"/>
    <col min="1027" max="1028" width="15.42578125" style="99" customWidth="1"/>
    <col min="1029" max="1280" width="11.42578125" style="99"/>
    <col min="1281" max="1281" width="8.5703125" style="99" customWidth="1"/>
    <col min="1282" max="1282" width="13.7109375" style="99" customWidth="1"/>
    <col min="1283" max="1284" width="15.42578125" style="99" customWidth="1"/>
    <col min="1285" max="1536" width="11.42578125" style="99"/>
    <col min="1537" max="1537" width="8.5703125" style="99" customWidth="1"/>
    <col min="1538" max="1538" width="13.7109375" style="99" customWidth="1"/>
    <col min="1539" max="1540" width="15.42578125" style="99" customWidth="1"/>
    <col min="1541" max="1792" width="11.42578125" style="99"/>
    <col min="1793" max="1793" width="8.5703125" style="99" customWidth="1"/>
    <col min="1794" max="1794" width="13.7109375" style="99" customWidth="1"/>
    <col min="1795" max="1796" width="15.42578125" style="99" customWidth="1"/>
    <col min="1797" max="2048" width="11.42578125" style="99"/>
    <col min="2049" max="2049" width="8.5703125" style="99" customWidth="1"/>
    <col min="2050" max="2050" width="13.7109375" style="99" customWidth="1"/>
    <col min="2051" max="2052" width="15.42578125" style="99" customWidth="1"/>
    <col min="2053" max="2304" width="11.42578125" style="99"/>
    <col min="2305" max="2305" width="8.5703125" style="99" customWidth="1"/>
    <col min="2306" max="2306" width="13.7109375" style="99" customWidth="1"/>
    <col min="2307" max="2308" width="15.42578125" style="99" customWidth="1"/>
    <col min="2309" max="2560" width="11.42578125" style="99"/>
    <col min="2561" max="2561" width="8.5703125" style="99" customWidth="1"/>
    <col min="2562" max="2562" width="13.7109375" style="99" customWidth="1"/>
    <col min="2563" max="2564" width="15.42578125" style="99" customWidth="1"/>
    <col min="2565" max="2816" width="11.42578125" style="99"/>
    <col min="2817" max="2817" width="8.5703125" style="99" customWidth="1"/>
    <col min="2818" max="2818" width="13.7109375" style="99" customWidth="1"/>
    <col min="2819" max="2820" width="15.42578125" style="99" customWidth="1"/>
    <col min="2821" max="3072" width="11.42578125" style="99"/>
    <col min="3073" max="3073" width="8.5703125" style="99" customWidth="1"/>
    <col min="3074" max="3074" width="13.7109375" style="99" customWidth="1"/>
    <col min="3075" max="3076" width="15.42578125" style="99" customWidth="1"/>
    <col min="3077" max="3328" width="11.42578125" style="99"/>
    <col min="3329" max="3329" width="8.5703125" style="99" customWidth="1"/>
    <col min="3330" max="3330" width="13.7109375" style="99" customWidth="1"/>
    <col min="3331" max="3332" width="15.42578125" style="99" customWidth="1"/>
    <col min="3333" max="3584" width="11.42578125" style="99"/>
    <col min="3585" max="3585" width="8.5703125" style="99" customWidth="1"/>
    <col min="3586" max="3586" width="13.7109375" style="99" customWidth="1"/>
    <col min="3587" max="3588" width="15.42578125" style="99" customWidth="1"/>
    <col min="3589" max="3840" width="11.42578125" style="99"/>
    <col min="3841" max="3841" width="8.5703125" style="99" customWidth="1"/>
    <col min="3842" max="3842" width="13.7109375" style="99" customWidth="1"/>
    <col min="3843" max="3844" width="15.42578125" style="99" customWidth="1"/>
    <col min="3845" max="4096" width="11.42578125" style="99"/>
    <col min="4097" max="4097" width="8.5703125" style="99" customWidth="1"/>
    <col min="4098" max="4098" width="13.7109375" style="99" customWidth="1"/>
    <col min="4099" max="4100" width="15.42578125" style="99" customWidth="1"/>
    <col min="4101" max="4352" width="11.42578125" style="99"/>
    <col min="4353" max="4353" width="8.5703125" style="99" customWidth="1"/>
    <col min="4354" max="4354" width="13.7109375" style="99" customWidth="1"/>
    <col min="4355" max="4356" width="15.42578125" style="99" customWidth="1"/>
    <col min="4357" max="4608" width="11.42578125" style="99"/>
    <col min="4609" max="4609" width="8.5703125" style="99" customWidth="1"/>
    <col min="4610" max="4610" width="13.7109375" style="99" customWidth="1"/>
    <col min="4611" max="4612" width="15.42578125" style="99" customWidth="1"/>
    <col min="4613" max="4864" width="11.42578125" style="99"/>
    <col min="4865" max="4865" width="8.5703125" style="99" customWidth="1"/>
    <col min="4866" max="4866" width="13.7109375" style="99" customWidth="1"/>
    <col min="4867" max="4868" width="15.42578125" style="99" customWidth="1"/>
    <col min="4869" max="5120" width="11.42578125" style="99"/>
    <col min="5121" max="5121" width="8.5703125" style="99" customWidth="1"/>
    <col min="5122" max="5122" width="13.7109375" style="99" customWidth="1"/>
    <col min="5123" max="5124" width="15.42578125" style="99" customWidth="1"/>
    <col min="5125" max="5376" width="11.42578125" style="99"/>
    <col min="5377" max="5377" width="8.5703125" style="99" customWidth="1"/>
    <col min="5378" max="5378" width="13.7109375" style="99" customWidth="1"/>
    <col min="5379" max="5380" width="15.42578125" style="99" customWidth="1"/>
    <col min="5381" max="5632" width="11.42578125" style="99"/>
    <col min="5633" max="5633" width="8.5703125" style="99" customWidth="1"/>
    <col min="5634" max="5634" width="13.7109375" style="99" customWidth="1"/>
    <col min="5635" max="5636" width="15.42578125" style="99" customWidth="1"/>
    <col min="5637" max="5888" width="11.42578125" style="99"/>
    <col min="5889" max="5889" width="8.5703125" style="99" customWidth="1"/>
    <col min="5890" max="5890" width="13.7109375" style="99" customWidth="1"/>
    <col min="5891" max="5892" width="15.42578125" style="99" customWidth="1"/>
    <col min="5893" max="6144" width="11.42578125" style="99"/>
    <col min="6145" max="6145" width="8.5703125" style="99" customWidth="1"/>
    <col min="6146" max="6146" width="13.7109375" style="99" customWidth="1"/>
    <col min="6147" max="6148" width="15.42578125" style="99" customWidth="1"/>
    <col min="6149" max="6400" width="11.42578125" style="99"/>
    <col min="6401" max="6401" width="8.5703125" style="99" customWidth="1"/>
    <col min="6402" max="6402" width="13.7109375" style="99" customWidth="1"/>
    <col min="6403" max="6404" width="15.42578125" style="99" customWidth="1"/>
    <col min="6405" max="6656" width="11.42578125" style="99"/>
    <col min="6657" max="6657" width="8.5703125" style="99" customWidth="1"/>
    <col min="6658" max="6658" width="13.7109375" style="99" customWidth="1"/>
    <col min="6659" max="6660" width="15.42578125" style="99" customWidth="1"/>
    <col min="6661" max="6912" width="11.42578125" style="99"/>
    <col min="6913" max="6913" width="8.5703125" style="99" customWidth="1"/>
    <col min="6914" max="6914" width="13.7109375" style="99" customWidth="1"/>
    <col min="6915" max="6916" width="15.42578125" style="99" customWidth="1"/>
    <col min="6917" max="7168" width="11.42578125" style="99"/>
    <col min="7169" max="7169" width="8.5703125" style="99" customWidth="1"/>
    <col min="7170" max="7170" width="13.7109375" style="99" customWidth="1"/>
    <col min="7171" max="7172" width="15.42578125" style="99" customWidth="1"/>
    <col min="7173" max="7424" width="11.42578125" style="99"/>
    <col min="7425" max="7425" width="8.5703125" style="99" customWidth="1"/>
    <col min="7426" max="7426" width="13.7109375" style="99" customWidth="1"/>
    <col min="7427" max="7428" width="15.42578125" style="99" customWidth="1"/>
    <col min="7429" max="7680" width="11.42578125" style="99"/>
    <col min="7681" max="7681" width="8.5703125" style="99" customWidth="1"/>
    <col min="7682" max="7682" width="13.7109375" style="99" customWidth="1"/>
    <col min="7683" max="7684" width="15.42578125" style="99" customWidth="1"/>
    <col min="7685" max="7936" width="11.42578125" style="99"/>
    <col min="7937" max="7937" width="8.5703125" style="99" customWidth="1"/>
    <col min="7938" max="7938" width="13.7109375" style="99" customWidth="1"/>
    <col min="7939" max="7940" width="15.42578125" style="99" customWidth="1"/>
    <col min="7941" max="8192" width="11.42578125" style="99"/>
    <col min="8193" max="8193" width="8.5703125" style="99" customWidth="1"/>
    <col min="8194" max="8194" width="13.7109375" style="99" customWidth="1"/>
    <col min="8195" max="8196" width="15.42578125" style="99" customWidth="1"/>
    <col min="8197" max="8448" width="11.42578125" style="99"/>
    <col min="8449" max="8449" width="8.5703125" style="99" customWidth="1"/>
    <col min="8450" max="8450" width="13.7109375" style="99" customWidth="1"/>
    <col min="8451" max="8452" width="15.42578125" style="99" customWidth="1"/>
    <col min="8453" max="8704" width="11.42578125" style="99"/>
    <col min="8705" max="8705" width="8.5703125" style="99" customWidth="1"/>
    <col min="8706" max="8706" width="13.7109375" style="99" customWidth="1"/>
    <col min="8707" max="8708" width="15.42578125" style="99" customWidth="1"/>
    <col min="8709" max="8960" width="11.42578125" style="99"/>
    <col min="8961" max="8961" width="8.5703125" style="99" customWidth="1"/>
    <col min="8962" max="8962" width="13.7109375" style="99" customWidth="1"/>
    <col min="8963" max="8964" width="15.42578125" style="99" customWidth="1"/>
    <col min="8965" max="9216" width="11.42578125" style="99"/>
    <col min="9217" max="9217" width="8.5703125" style="99" customWidth="1"/>
    <col min="9218" max="9218" width="13.7109375" style="99" customWidth="1"/>
    <col min="9219" max="9220" width="15.42578125" style="99" customWidth="1"/>
    <col min="9221" max="9472" width="11.42578125" style="99"/>
    <col min="9473" max="9473" width="8.5703125" style="99" customWidth="1"/>
    <col min="9474" max="9474" width="13.7109375" style="99" customWidth="1"/>
    <col min="9475" max="9476" width="15.42578125" style="99" customWidth="1"/>
    <col min="9477" max="9728" width="11.42578125" style="99"/>
    <col min="9729" max="9729" width="8.5703125" style="99" customWidth="1"/>
    <col min="9730" max="9730" width="13.7109375" style="99" customWidth="1"/>
    <col min="9731" max="9732" width="15.42578125" style="99" customWidth="1"/>
    <col min="9733" max="9984" width="11.42578125" style="99"/>
    <col min="9985" max="9985" width="8.5703125" style="99" customWidth="1"/>
    <col min="9986" max="9986" width="13.7109375" style="99" customWidth="1"/>
    <col min="9987" max="9988" width="15.42578125" style="99" customWidth="1"/>
    <col min="9989" max="10240" width="11.42578125" style="99"/>
    <col min="10241" max="10241" width="8.5703125" style="99" customWidth="1"/>
    <col min="10242" max="10242" width="13.7109375" style="99" customWidth="1"/>
    <col min="10243" max="10244" width="15.42578125" style="99" customWidth="1"/>
    <col min="10245" max="10496" width="11.42578125" style="99"/>
    <col min="10497" max="10497" width="8.5703125" style="99" customWidth="1"/>
    <col min="10498" max="10498" width="13.7109375" style="99" customWidth="1"/>
    <col min="10499" max="10500" width="15.42578125" style="99" customWidth="1"/>
    <col min="10501" max="10752" width="11.42578125" style="99"/>
    <col min="10753" max="10753" width="8.5703125" style="99" customWidth="1"/>
    <col min="10754" max="10754" width="13.7109375" style="99" customWidth="1"/>
    <col min="10755" max="10756" width="15.42578125" style="99" customWidth="1"/>
    <col min="10757" max="11008" width="11.42578125" style="99"/>
    <col min="11009" max="11009" width="8.5703125" style="99" customWidth="1"/>
    <col min="11010" max="11010" width="13.7109375" style="99" customWidth="1"/>
    <col min="11011" max="11012" width="15.42578125" style="99" customWidth="1"/>
    <col min="11013" max="11264" width="11.42578125" style="99"/>
    <col min="11265" max="11265" width="8.5703125" style="99" customWidth="1"/>
    <col min="11266" max="11266" width="13.7109375" style="99" customWidth="1"/>
    <col min="11267" max="11268" width="15.42578125" style="99" customWidth="1"/>
    <col min="11269" max="11520" width="11.42578125" style="99"/>
    <col min="11521" max="11521" width="8.5703125" style="99" customWidth="1"/>
    <col min="11522" max="11522" width="13.7109375" style="99" customWidth="1"/>
    <col min="11523" max="11524" width="15.42578125" style="99" customWidth="1"/>
    <col min="11525" max="11776" width="11.42578125" style="99"/>
    <col min="11777" max="11777" width="8.5703125" style="99" customWidth="1"/>
    <col min="11778" max="11778" width="13.7109375" style="99" customWidth="1"/>
    <col min="11779" max="11780" width="15.42578125" style="99" customWidth="1"/>
    <col min="11781" max="12032" width="11.42578125" style="99"/>
    <col min="12033" max="12033" width="8.5703125" style="99" customWidth="1"/>
    <col min="12034" max="12034" width="13.7109375" style="99" customWidth="1"/>
    <col min="12035" max="12036" width="15.42578125" style="99" customWidth="1"/>
    <col min="12037" max="12288" width="11.42578125" style="99"/>
    <col min="12289" max="12289" width="8.5703125" style="99" customWidth="1"/>
    <col min="12290" max="12290" width="13.7109375" style="99" customWidth="1"/>
    <col min="12291" max="12292" width="15.42578125" style="99" customWidth="1"/>
    <col min="12293" max="12544" width="11.42578125" style="99"/>
    <col min="12545" max="12545" width="8.5703125" style="99" customWidth="1"/>
    <col min="12546" max="12546" width="13.7109375" style="99" customWidth="1"/>
    <col min="12547" max="12548" width="15.42578125" style="99" customWidth="1"/>
    <col min="12549" max="12800" width="11.42578125" style="99"/>
    <col min="12801" max="12801" width="8.5703125" style="99" customWidth="1"/>
    <col min="12802" max="12802" width="13.7109375" style="99" customWidth="1"/>
    <col min="12803" max="12804" width="15.42578125" style="99" customWidth="1"/>
    <col min="12805" max="13056" width="11.42578125" style="99"/>
    <col min="13057" max="13057" width="8.5703125" style="99" customWidth="1"/>
    <col min="13058" max="13058" width="13.7109375" style="99" customWidth="1"/>
    <col min="13059" max="13060" width="15.42578125" style="99" customWidth="1"/>
    <col min="13061" max="13312" width="11.42578125" style="99"/>
    <col min="13313" max="13313" width="8.5703125" style="99" customWidth="1"/>
    <col min="13314" max="13314" width="13.7109375" style="99" customWidth="1"/>
    <col min="13315" max="13316" width="15.42578125" style="99" customWidth="1"/>
    <col min="13317" max="13568" width="11.42578125" style="99"/>
    <col min="13569" max="13569" width="8.5703125" style="99" customWidth="1"/>
    <col min="13570" max="13570" width="13.7109375" style="99" customWidth="1"/>
    <col min="13571" max="13572" width="15.42578125" style="99" customWidth="1"/>
    <col min="13573" max="13824" width="11.42578125" style="99"/>
    <col min="13825" max="13825" width="8.5703125" style="99" customWidth="1"/>
    <col min="13826" max="13826" width="13.7109375" style="99" customWidth="1"/>
    <col min="13827" max="13828" width="15.42578125" style="99" customWidth="1"/>
    <col min="13829" max="14080" width="11.42578125" style="99"/>
    <col min="14081" max="14081" width="8.5703125" style="99" customWidth="1"/>
    <col min="14082" max="14082" width="13.7109375" style="99" customWidth="1"/>
    <col min="14083" max="14084" width="15.42578125" style="99" customWidth="1"/>
    <col min="14085" max="14336" width="11.42578125" style="99"/>
    <col min="14337" max="14337" width="8.5703125" style="99" customWidth="1"/>
    <col min="14338" max="14338" width="13.7109375" style="99" customWidth="1"/>
    <col min="14339" max="14340" width="15.42578125" style="99" customWidth="1"/>
    <col min="14341" max="14592" width="11.42578125" style="99"/>
    <col min="14593" max="14593" width="8.5703125" style="99" customWidth="1"/>
    <col min="14594" max="14594" width="13.7109375" style="99" customWidth="1"/>
    <col min="14595" max="14596" width="15.42578125" style="99" customWidth="1"/>
    <col min="14597" max="14848" width="11.42578125" style="99"/>
    <col min="14849" max="14849" width="8.5703125" style="99" customWidth="1"/>
    <col min="14850" max="14850" width="13.7109375" style="99" customWidth="1"/>
    <col min="14851" max="14852" width="15.42578125" style="99" customWidth="1"/>
    <col min="14853" max="15104" width="11.42578125" style="99"/>
    <col min="15105" max="15105" width="8.5703125" style="99" customWidth="1"/>
    <col min="15106" max="15106" width="13.7109375" style="99" customWidth="1"/>
    <col min="15107" max="15108" width="15.42578125" style="99" customWidth="1"/>
    <col min="15109" max="15360" width="11.42578125" style="99"/>
    <col min="15361" max="15361" width="8.5703125" style="99" customWidth="1"/>
    <col min="15362" max="15362" width="13.7109375" style="99" customWidth="1"/>
    <col min="15363" max="15364" width="15.42578125" style="99" customWidth="1"/>
    <col min="15365" max="15616" width="11.42578125" style="99"/>
    <col min="15617" max="15617" width="8.5703125" style="99" customWidth="1"/>
    <col min="15618" max="15618" width="13.7109375" style="99" customWidth="1"/>
    <col min="15619" max="15620" width="15.42578125" style="99" customWidth="1"/>
    <col min="15621" max="15872" width="11.42578125" style="99"/>
    <col min="15873" max="15873" width="8.5703125" style="99" customWidth="1"/>
    <col min="15874" max="15874" width="13.7109375" style="99" customWidth="1"/>
    <col min="15875" max="15876" width="15.42578125" style="99" customWidth="1"/>
    <col min="15877" max="16128" width="11.42578125" style="99"/>
    <col min="16129" max="16129" width="8.5703125" style="99" customWidth="1"/>
    <col min="16130" max="16130" width="13.7109375" style="99" customWidth="1"/>
    <col min="16131" max="16132" width="15.42578125" style="99" customWidth="1"/>
    <col min="16133" max="16384" width="11.42578125" style="99"/>
  </cols>
  <sheetData>
    <row r="1" spans="1:17" s="693" customFormat="1" ht="15">
      <c r="A1" s="728" t="s">
        <v>739</v>
      </c>
    </row>
    <row r="2" spans="1:17" s="693" customFormat="1"/>
    <row r="3" spans="1:17" s="693" customFormat="1"/>
    <row r="4" spans="1:17">
      <c r="A4" s="100" t="s">
        <v>117</v>
      </c>
      <c r="B4" s="102"/>
      <c r="C4" s="102"/>
      <c r="D4" s="102"/>
    </row>
    <row r="5" spans="1:17">
      <c r="A5" s="102"/>
      <c r="B5" s="102"/>
      <c r="C5" s="102"/>
      <c r="D5" s="102"/>
    </row>
    <row r="6" spans="1:17">
      <c r="A6" s="102"/>
      <c r="B6" s="102"/>
      <c r="C6" s="102"/>
      <c r="D6" s="102"/>
    </row>
    <row r="7" spans="1:17">
      <c r="A7" s="104"/>
      <c r="B7" s="376" t="s">
        <v>118</v>
      </c>
      <c r="C7" s="376" t="s">
        <v>119</v>
      </c>
      <c r="D7" s="376" t="s">
        <v>120</v>
      </c>
      <c r="E7" s="139"/>
      <c r="F7" s="135"/>
    </row>
    <row r="8" spans="1:17" ht="13.5">
      <c r="A8" s="659">
        <v>2011</v>
      </c>
      <c r="B8" s="656">
        <v>6289.1360000000004</v>
      </c>
      <c r="C8" s="656">
        <v>3380.8319999999999</v>
      </c>
      <c r="D8" s="656">
        <v>4151.1839999999993</v>
      </c>
      <c r="E8" s="141"/>
    </row>
    <row r="9" spans="1:17" ht="13.5">
      <c r="A9" s="659">
        <v>2012</v>
      </c>
      <c r="B9" s="656">
        <v>6226.3670000000011</v>
      </c>
      <c r="C9" s="656">
        <v>3420.4920000000002</v>
      </c>
      <c r="D9" s="656">
        <v>4009.2640000000001</v>
      </c>
      <c r="E9" s="141"/>
      <c r="F9" s="135"/>
    </row>
    <row r="10" spans="1:17" ht="13.5">
      <c r="A10" s="659">
        <v>2013</v>
      </c>
      <c r="B10" s="656">
        <v>6295.317</v>
      </c>
      <c r="C10" s="656">
        <v>3517.2660000000001</v>
      </c>
      <c r="D10" s="656">
        <v>3856.248</v>
      </c>
      <c r="E10" s="141"/>
      <c r="F10" s="135"/>
    </row>
    <row r="11" spans="1:17" ht="13.5">
      <c r="A11" s="659">
        <v>2014</v>
      </c>
      <c r="B11" s="656">
        <v>6237.427999999999</v>
      </c>
      <c r="C11" s="656">
        <v>3658.576</v>
      </c>
      <c r="D11" s="656">
        <v>3736.1660000000002</v>
      </c>
      <c r="E11" s="141"/>
    </row>
    <row r="12" spans="1:17" ht="13.5">
      <c r="A12" s="659">
        <v>2015</v>
      </c>
      <c r="B12" s="656">
        <v>6384.3459999999995</v>
      </c>
      <c r="C12" s="656">
        <v>3525.3820000000001</v>
      </c>
      <c r="D12" s="656">
        <v>3680.453</v>
      </c>
      <c r="E12" s="141"/>
    </row>
    <row r="13" spans="1:17" ht="13.5">
      <c r="A13" s="659">
        <v>2016</v>
      </c>
      <c r="B13" s="656">
        <v>6107.4460000000008</v>
      </c>
      <c r="C13" s="656">
        <v>3236.1299999999992</v>
      </c>
      <c r="D13" s="656">
        <v>3568.3910000000001</v>
      </c>
      <c r="E13" s="141"/>
    </row>
    <row r="14" spans="1:17" ht="13.5">
      <c r="A14" s="659">
        <v>2017</v>
      </c>
      <c r="B14" s="656">
        <v>6117.8069999999998</v>
      </c>
      <c r="C14" s="656">
        <v>3379.4110000000001</v>
      </c>
      <c r="D14" s="656">
        <v>3611.0810000000001</v>
      </c>
      <c r="E14" s="141"/>
    </row>
    <row r="15" spans="1:17" ht="13.5">
      <c r="A15" s="659">
        <v>2018</v>
      </c>
      <c r="B15" s="656">
        <v>6239.4589999999998</v>
      </c>
      <c r="C15" s="656">
        <v>3366.99</v>
      </c>
      <c r="D15" s="656">
        <v>3526.4450000000002</v>
      </c>
      <c r="E15" s="141"/>
      <c r="N15" s="106"/>
      <c r="O15" s="106"/>
      <c r="P15" s="106"/>
      <c r="Q15" s="106"/>
    </row>
    <row r="16" spans="1:17" ht="13.5">
      <c r="A16" s="659">
        <v>2019</v>
      </c>
      <c r="B16" s="656">
        <v>6173.2520000000004</v>
      </c>
      <c r="C16" s="656">
        <v>3420.2739999999999</v>
      </c>
      <c r="D16" s="656">
        <v>3555.1329999999998</v>
      </c>
      <c r="E16" s="141"/>
      <c r="N16" s="106"/>
      <c r="O16" s="142"/>
      <c r="P16" s="106"/>
      <c r="Q16" s="106"/>
    </row>
    <row r="17" spans="1:17" ht="13.5">
      <c r="A17" s="659">
        <v>2020</v>
      </c>
      <c r="B17" s="656">
        <v>6273.2449999999999</v>
      </c>
      <c r="C17" s="656">
        <v>3595.44</v>
      </c>
      <c r="D17" s="656">
        <v>3591.6810000000005</v>
      </c>
      <c r="E17" s="141"/>
      <c r="N17" s="106"/>
      <c r="O17" s="106"/>
      <c r="P17" s="106"/>
      <c r="Q17" s="106"/>
    </row>
    <row r="18" spans="1:17" ht="13.5">
      <c r="A18" s="659">
        <v>2021</v>
      </c>
      <c r="B18" s="656">
        <v>6221.8720000000003</v>
      </c>
      <c r="C18" s="656">
        <v>3593.9349999999995</v>
      </c>
      <c r="D18" s="656">
        <v>3532.5339999999997</v>
      </c>
      <c r="E18" s="141"/>
      <c r="N18" s="106"/>
      <c r="O18" s="106"/>
      <c r="P18" s="106"/>
      <c r="Q18" s="106"/>
    </row>
    <row r="19" spans="1:17" ht="13.5">
      <c r="A19" s="659">
        <v>2022</v>
      </c>
      <c r="B19" s="656">
        <v>5614.5300000000007</v>
      </c>
      <c r="C19" s="656">
        <v>3573.0979999999995</v>
      </c>
      <c r="D19" s="656">
        <v>3346.4480000000003</v>
      </c>
      <c r="E19" s="141"/>
    </row>
    <row r="20" spans="1:17" ht="13.5">
      <c r="A20" s="659">
        <v>2023</v>
      </c>
      <c r="B20" s="656">
        <v>5678.8810000000003</v>
      </c>
      <c r="C20" s="656">
        <v>3632.3810000000003</v>
      </c>
      <c r="D20" s="656">
        <v>3153.306</v>
      </c>
      <c r="E20" s="141"/>
    </row>
    <row r="21" spans="1:17" ht="13.5">
      <c r="A21" s="659">
        <v>2024</v>
      </c>
      <c r="B21" s="656">
        <v>5911.3949999999995</v>
      </c>
      <c r="C21" s="656">
        <v>3715.9890000000005</v>
      </c>
      <c r="D21" s="656">
        <v>3068.3180000000002</v>
      </c>
      <c r="E21" s="141"/>
    </row>
    <row r="22" spans="1:17" ht="13.5">
      <c r="A22" s="659">
        <v>2025</v>
      </c>
      <c r="B22" s="656">
        <v>5975.1109999999999</v>
      </c>
      <c r="C22" s="656">
        <v>3844.0639999999994</v>
      </c>
      <c r="D22" s="656">
        <v>3036.2610000000004</v>
      </c>
      <c r="E22" s="141"/>
    </row>
    <row r="23" spans="1:17">
      <c r="A23" s="102"/>
      <c r="B23" s="140"/>
      <c r="C23" s="140"/>
      <c r="D23" s="140"/>
    </row>
    <row r="24" spans="1:17">
      <c r="A24" s="102"/>
      <c r="B24" s="140"/>
      <c r="C24" s="140"/>
      <c r="D24" s="140"/>
      <c r="F24" s="102" t="s">
        <v>121</v>
      </c>
    </row>
    <row r="25" spans="1:17">
      <c r="C25" s="140"/>
      <c r="D25" s="140"/>
    </row>
    <row r="26" spans="1:17">
      <c r="B26" s="130"/>
    </row>
    <row r="27" spans="1:17">
      <c r="B27" s="130"/>
    </row>
    <row r="28" spans="1:17">
      <c r="B28" s="130"/>
    </row>
  </sheetData>
  <hyperlinks>
    <hyperlink ref="A1" location="Sommaire!A1" display="Sommaire général" xr:uid="{806727CC-2DB6-4090-A293-34CFDD5FCA99}"/>
  </hyperlinks>
  <pageMargins left="0.78740157499999996" right="0.78740157499999996" top="0.984251969" bottom="0.984251969" header="0.4921259845" footer="0.4921259845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808080"/>
  </sheetPr>
  <dimension ref="A1:D22"/>
  <sheetViews>
    <sheetView topLeftCell="A7" workbookViewId="0">
      <selection activeCell="A23" sqref="A23"/>
    </sheetView>
  </sheetViews>
  <sheetFormatPr baseColWidth="10" defaultRowHeight="12.75"/>
  <cols>
    <col min="1" max="1" width="8.7109375" style="99" customWidth="1"/>
    <col min="2" max="3" width="11.42578125" style="99"/>
    <col min="4" max="4" width="10.7109375" style="99" customWidth="1"/>
    <col min="5" max="256" width="11.42578125" style="99"/>
    <col min="257" max="257" width="8.7109375" style="99" customWidth="1"/>
    <col min="258" max="259" width="11.42578125" style="99"/>
    <col min="260" max="260" width="10.7109375" style="99" customWidth="1"/>
    <col min="261" max="512" width="11.42578125" style="99"/>
    <col min="513" max="513" width="8.7109375" style="99" customWidth="1"/>
    <col min="514" max="515" width="11.42578125" style="99"/>
    <col min="516" max="516" width="10.7109375" style="99" customWidth="1"/>
    <col min="517" max="768" width="11.42578125" style="99"/>
    <col min="769" max="769" width="8.7109375" style="99" customWidth="1"/>
    <col min="770" max="771" width="11.42578125" style="99"/>
    <col min="772" max="772" width="10.7109375" style="99" customWidth="1"/>
    <col min="773" max="1024" width="11.42578125" style="99"/>
    <col min="1025" max="1025" width="8.7109375" style="99" customWidth="1"/>
    <col min="1026" max="1027" width="11.42578125" style="99"/>
    <col min="1028" max="1028" width="10.7109375" style="99" customWidth="1"/>
    <col min="1029" max="1280" width="11.42578125" style="99"/>
    <col min="1281" max="1281" width="8.7109375" style="99" customWidth="1"/>
    <col min="1282" max="1283" width="11.42578125" style="99"/>
    <col min="1284" max="1284" width="10.7109375" style="99" customWidth="1"/>
    <col min="1285" max="1536" width="11.42578125" style="99"/>
    <col min="1537" max="1537" width="8.7109375" style="99" customWidth="1"/>
    <col min="1538" max="1539" width="11.42578125" style="99"/>
    <col min="1540" max="1540" width="10.7109375" style="99" customWidth="1"/>
    <col min="1541" max="1792" width="11.42578125" style="99"/>
    <col min="1793" max="1793" width="8.7109375" style="99" customWidth="1"/>
    <col min="1794" max="1795" width="11.42578125" style="99"/>
    <col min="1796" max="1796" width="10.7109375" style="99" customWidth="1"/>
    <col min="1797" max="2048" width="11.42578125" style="99"/>
    <col min="2049" max="2049" width="8.7109375" style="99" customWidth="1"/>
    <col min="2050" max="2051" width="11.42578125" style="99"/>
    <col min="2052" max="2052" width="10.7109375" style="99" customWidth="1"/>
    <col min="2053" max="2304" width="11.42578125" style="99"/>
    <col min="2305" max="2305" width="8.7109375" style="99" customWidth="1"/>
    <col min="2306" max="2307" width="11.42578125" style="99"/>
    <col min="2308" max="2308" width="10.7109375" style="99" customWidth="1"/>
    <col min="2309" max="2560" width="11.42578125" style="99"/>
    <col min="2561" max="2561" width="8.7109375" style="99" customWidth="1"/>
    <col min="2562" max="2563" width="11.42578125" style="99"/>
    <col min="2564" max="2564" width="10.7109375" style="99" customWidth="1"/>
    <col min="2565" max="2816" width="11.42578125" style="99"/>
    <col min="2817" max="2817" width="8.7109375" style="99" customWidth="1"/>
    <col min="2818" max="2819" width="11.42578125" style="99"/>
    <col min="2820" max="2820" width="10.7109375" style="99" customWidth="1"/>
    <col min="2821" max="3072" width="11.42578125" style="99"/>
    <col min="3073" max="3073" width="8.7109375" style="99" customWidth="1"/>
    <col min="3074" max="3075" width="11.42578125" style="99"/>
    <col min="3076" max="3076" width="10.7109375" style="99" customWidth="1"/>
    <col min="3077" max="3328" width="11.42578125" style="99"/>
    <col min="3329" max="3329" width="8.7109375" style="99" customWidth="1"/>
    <col min="3330" max="3331" width="11.42578125" style="99"/>
    <col min="3332" max="3332" width="10.7109375" style="99" customWidth="1"/>
    <col min="3333" max="3584" width="11.42578125" style="99"/>
    <col min="3585" max="3585" width="8.7109375" style="99" customWidth="1"/>
    <col min="3586" max="3587" width="11.42578125" style="99"/>
    <col min="3588" max="3588" width="10.7109375" style="99" customWidth="1"/>
    <col min="3589" max="3840" width="11.42578125" style="99"/>
    <col min="3841" max="3841" width="8.7109375" style="99" customWidth="1"/>
    <col min="3842" max="3843" width="11.42578125" style="99"/>
    <col min="3844" max="3844" width="10.7109375" style="99" customWidth="1"/>
    <col min="3845" max="4096" width="11.42578125" style="99"/>
    <col min="4097" max="4097" width="8.7109375" style="99" customWidth="1"/>
    <col min="4098" max="4099" width="11.42578125" style="99"/>
    <col min="4100" max="4100" width="10.7109375" style="99" customWidth="1"/>
    <col min="4101" max="4352" width="11.42578125" style="99"/>
    <col min="4353" max="4353" width="8.7109375" style="99" customWidth="1"/>
    <col min="4354" max="4355" width="11.42578125" style="99"/>
    <col min="4356" max="4356" width="10.7109375" style="99" customWidth="1"/>
    <col min="4357" max="4608" width="11.42578125" style="99"/>
    <col min="4609" max="4609" width="8.7109375" style="99" customWidth="1"/>
    <col min="4610" max="4611" width="11.42578125" style="99"/>
    <col min="4612" max="4612" width="10.7109375" style="99" customWidth="1"/>
    <col min="4613" max="4864" width="11.42578125" style="99"/>
    <col min="4865" max="4865" width="8.7109375" style="99" customWidth="1"/>
    <col min="4866" max="4867" width="11.42578125" style="99"/>
    <col min="4868" max="4868" width="10.7109375" style="99" customWidth="1"/>
    <col min="4869" max="5120" width="11.42578125" style="99"/>
    <col min="5121" max="5121" width="8.7109375" style="99" customWidth="1"/>
    <col min="5122" max="5123" width="11.42578125" style="99"/>
    <col min="5124" max="5124" width="10.7109375" style="99" customWidth="1"/>
    <col min="5125" max="5376" width="11.42578125" style="99"/>
    <col min="5377" max="5377" width="8.7109375" style="99" customWidth="1"/>
    <col min="5378" max="5379" width="11.42578125" style="99"/>
    <col min="5380" max="5380" width="10.7109375" style="99" customWidth="1"/>
    <col min="5381" max="5632" width="11.42578125" style="99"/>
    <col min="5633" max="5633" width="8.7109375" style="99" customWidth="1"/>
    <col min="5634" max="5635" width="11.42578125" style="99"/>
    <col min="5636" max="5636" width="10.7109375" style="99" customWidth="1"/>
    <col min="5637" max="5888" width="11.42578125" style="99"/>
    <col min="5889" max="5889" width="8.7109375" style="99" customWidth="1"/>
    <col min="5890" max="5891" width="11.42578125" style="99"/>
    <col min="5892" max="5892" width="10.7109375" style="99" customWidth="1"/>
    <col min="5893" max="6144" width="11.42578125" style="99"/>
    <col min="6145" max="6145" width="8.7109375" style="99" customWidth="1"/>
    <col min="6146" max="6147" width="11.42578125" style="99"/>
    <col min="6148" max="6148" width="10.7109375" style="99" customWidth="1"/>
    <col min="6149" max="6400" width="11.42578125" style="99"/>
    <col min="6401" max="6401" width="8.7109375" style="99" customWidth="1"/>
    <col min="6402" max="6403" width="11.42578125" style="99"/>
    <col min="6404" max="6404" width="10.7109375" style="99" customWidth="1"/>
    <col min="6405" max="6656" width="11.42578125" style="99"/>
    <col min="6657" max="6657" width="8.7109375" style="99" customWidth="1"/>
    <col min="6658" max="6659" width="11.42578125" style="99"/>
    <col min="6660" max="6660" width="10.7109375" style="99" customWidth="1"/>
    <col min="6661" max="6912" width="11.42578125" style="99"/>
    <col min="6913" max="6913" width="8.7109375" style="99" customWidth="1"/>
    <col min="6914" max="6915" width="11.42578125" style="99"/>
    <col min="6916" max="6916" width="10.7109375" style="99" customWidth="1"/>
    <col min="6917" max="7168" width="11.42578125" style="99"/>
    <col min="7169" max="7169" width="8.7109375" style="99" customWidth="1"/>
    <col min="7170" max="7171" width="11.42578125" style="99"/>
    <col min="7172" max="7172" width="10.7109375" style="99" customWidth="1"/>
    <col min="7173" max="7424" width="11.42578125" style="99"/>
    <col min="7425" max="7425" width="8.7109375" style="99" customWidth="1"/>
    <col min="7426" max="7427" width="11.42578125" style="99"/>
    <col min="7428" max="7428" width="10.7109375" style="99" customWidth="1"/>
    <col min="7429" max="7680" width="11.42578125" style="99"/>
    <col min="7681" max="7681" width="8.7109375" style="99" customWidth="1"/>
    <col min="7682" max="7683" width="11.42578125" style="99"/>
    <col min="7684" max="7684" width="10.7109375" style="99" customWidth="1"/>
    <col min="7685" max="7936" width="11.42578125" style="99"/>
    <col min="7937" max="7937" width="8.7109375" style="99" customWidth="1"/>
    <col min="7938" max="7939" width="11.42578125" style="99"/>
    <col min="7940" max="7940" width="10.7109375" style="99" customWidth="1"/>
    <col min="7941" max="8192" width="11.42578125" style="99"/>
    <col min="8193" max="8193" width="8.7109375" style="99" customWidth="1"/>
    <col min="8194" max="8195" width="11.42578125" style="99"/>
    <col min="8196" max="8196" width="10.7109375" style="99" customWidth="1"/>
    <col min="8197" max="8448" width="11.42578125" style="99"/>
    <col min="8449" max="8449" width="8.7109375" style="99" customWidth="1"/>
    <col min="8450" max="8451" width="11.42578125" style="99"/>
    <col min="8452" max="8452" width="10.7109375" style="99" customWidth="1"/>
    <col min="8453" max="8704" width="11.42578125" style="99"/>
    <col min="8705" max="8705" width="8.7109375" style="99" customWidth="1"/>
    <col min="8706" max="8707" width="11.42578125" style="99"/>
    <col min="8708" max="8708" width="10.7109375" style="99" customWidth="1"/>
    <col min="8709" max="8960" width="11.42578125" style="99"/>
    <col min="8961" max="8961" width="8.7109375" style="99" customWidth="1"/>
    <col min="8962" max="8963" width="11.42578125" style="99"/>
    <col min="8964" max="8964" width="10.7109375" style="99" customWidth="1"/>
    <col min="8965" max="9216" width="11.42578125" style="99"/>
    <col min="9217" max="9217" width="8.7109375" style="99" customWidth="1"/>
    <col min="9218" max="9219" width="11.42578125" style="99"/>
    <col min="9220" max="9220" width="10.7109375" style="99" customWidth="1"/>
    <col min="9221" max="9472" width="11.42578125" style="99"/>
    <col min="9473" max="9473" width="8.7109375" style="99" customWidth="1"/>
    <col min="9474" max="9475" width="11.42578125" style="99"/>
    <col min="9476" max="9476" width="10.7109375" style="99" customWidth="1"/>
    <col min="9477" max="9728" width="11.42578125" style="99"/>
    <col min="9729" max="9729" width="8.7109375" style="99" customWidth="1"/>
    <col min="9730" max="9731" width="11.42578125" style="99"/>
    <col min="9732" max="9732" width="10.7109375" style="99" customWidth="1"/>
    <col min="9733" max="9984" width="11.42578125" style="99"/>
    <col min="9985" max="9985" width="8.7109375" style="99" customWidth="1"/>
    <col min="9986" max="9987" width="11.42578125" style="99"/>
    <col min="9988" max="9988" width="10.7109375" style="99" customWidth="1"/>
    <col min="9989" max="10240" width="11.42578125" style="99"/>
    <col min="10241" max="10241" width="8.7109375" style="99" customWidth="1"/>
    <col min="10242" max="10243" width="11.42578125" style="99"/>
    <col min="10244" max="10244" width="10.7109375" style="99" customWidth="1"/>
    <col min="10245" max="10496" width="11.42578125" style="99"/>
    <col min="10497" max="10497" width="8.7109375" style="99" customWidth="1"/>
    <col min="10498" max="10499" width="11.42578125" style="99"/>
    <col min="10500" max="10500" width="10.7109375" style="99" customWidth="1"/>
    <col min="10501" max="10752" width="11.42578125" style="99"/>
    <col min="10753" max="10753" width="8.7109375" style="99" customWidth="1"/>
    <col min="10754" max="10755" width="11.42578125" style="99"/>
    <col min="10756" max="10756" width="10.7109375" style="99" customWidth="1"/>
    <col min="10757" max="11008" width="11.42578125" style="99"/>
    <col min="11009" max="11009" width="8.7109375" style="99" customWidth="1"/>
    <col min="11010" max="11011" width="11.42578125" style="99"/>
    <col min="11012" max="11012" width="10.7109375" style="99" customWidth="1"/>
    <col min="11013" max="11264" width="11.42578125" style="99"/>
    <col min="11265" max="11265" width="8.7109375" style="99" customWidth="1"/>
    <col min="11266" max="11267" width="11.42578125" style="99"/>
    <col min="11268" max="11268" width="10.7109375" style="99" customWidth="1"/>
    <col min="11269" max="11520" width="11.42578125" style="99"/>
    <col min="11521" max="11521" width="8.7109375" style="99" customWidth="1"/>
    <col min="11522" max="11523" width="11.42578125" style="99"/>
    <col min="11524" max="11524" width="10.7109375" style="99" customWidth="1"/>
    <col min="11525" max="11776" width="11.42578125" style="99"/>
    <col min="11777" max="11777" width="8.7109375" style="99" customWidth="1"/>
    <col min="11778" max="11779" width="11.42578125" style="99"/>
    <col min="11780" max="11780" width="10.7109375" style="99" customWidth="1"/>
    <col min="11781" max="12032" width="11.42578125" style="99"/>
    <col min="12033" max="12033" width="8.7109375" style="99" customWidth="1"/>
    <col min="12034" max="12035" width="11.42578125" style="99"/>
    <col min="12036" max="12036" width="10.7109375" style="99" customWidth="1"/>
    <col min="12037" max="12288" width="11.42578125" style="99"/>
    <col min="12289" max="12289" width="8.7109375" style="99" customWidth="1"/>
    <col min="12290" max="12291" width="11.42578125" style="99"/>
    <col min="12292" max="12292" width="10.7109375" style="99" customWidth="1"/>
    <col min="12293" max="12544" width="11.42578125" style="99"/>
    <col min="12545" max="12545" width="8.7109375" style="99" customWidth="1"/>
    <col min="12546" max="12547" width="11.42578125" style="99"/>
    <col min="12548" max="12548" width="10.7109375" style="99" customWidth="1"/>
    <col min="12549" max="12800" width="11.42578125" style="99"/>
    <col min="12801" max="12801" width="8.7109375" style="99" customWidth="1"/>
    <col min="12802" max="12803" width="11.42578125" style="99"/>
    <col min="12804" max="12804" width="10.7109375" style="99" customWidth="1"/>
    <col min="12805" max="13056" width="11.42578125" style="99"/>
    <col min="13057" max="13057" width="8.7109375" style="99" customWidth="1"/>
    <col min="13058" max="13059" width="11.42578125" style="99"/>
    <col min="13060" max="13060" width="10.7109375" style="99" customWidth="1"/>
    <col min="13061" max="13312" width="11.42578125" style="99"/>
    <col min="13313" max="13313" width="8.7109375" style="99" customWidth="1"/>
    <col min="13314" max="13315" width="11.42578125" style="99"/>
    <col min="13316" max="13316" width="10.7109375" style="99" customWidth="1"/>
    <col min="13317" max="13568" width="11.42578125" style="99"/>
    <col min="13569" max="13569" width="8.7109375" style="99" customWidth="1"/>
    <col min="13570" max="13571" width="11.42578125" style="99"/>
    <col min="13572" max="13572" width="10.7109375" style="99" customWidth="1"/>
    <col min="13573" max="13824" width="11.42578125" style="99"/>
    <col min="13825" max="13825" width="8.7109375" style="99" customWidth="1"/>
    <col min="13826" max="13827" width="11.42578125" style="99"/>
    <col min="13828" max="13828" width="10.7109375" style="99" customWidth="1"/>
    <col min="13829" max="14080" width="11.42578125" style="99"/>
    <col min="14081" max="14081" width="8.7109375" style="99" customWidth="1"/>
    <col min="14082" max="14083" width="11.42578125" style="99"/>
    <col min="14084" max="14084" width="10.7109375" style="99" customWidth="1"/>
    <col min="14085" max="14336" width="11.42578125" style="99"/>
    <col min="14337" max="14337" width="8.7109375" style="99" customWidth="1"/>
    <col min="14338" max="14339" width="11.42578125" style="99"/>
    <col min="14340" max="14340" width="10.7109375" style="99" customWidth="1"/>
    <col min="14341" max="14592" width="11.42578125" style="99"/>
    <col min="14593" max="14593" width="8.7109375" style="99" customWidth="1"/>
    <col min="14594" max="14595" width="11.42578125" style="99"/>
    <col min="14596" max="14596" width="10.7109375" style="99" customWidth="1"/>
    <col min="14597" max="14848" width="11.42578125" style="99"/>
    <col min="14849" max="14849" width="8.7109375" style="99" customWidth="1"/>
    <col min="14850" max="14851" width="11.42578125" style="99"/>
    <col min="14852" max="14852" width="10.7109375" style="99" customWidth="1"/>
    <col min="14853" max="15104" width="11.42578125" style="99"/>
    <col min="15105" max="15105" width="8.7109375" style="99" customWidth="1"/>
    <col min="15106" max="15107" width="11.42578125" style="99"/>
    <col min="15108" max="15108" width="10.7109375" style="99" customWidth="1"/>
    <col min="15109" max="15360" width="11.42578125" style="99"/>
    <col min="15361" max="15361" width="8.7109375" style="99" customWidth="1"/>
    <col min="15362" max="15363" width="11.42578125" style="99"/>
    <col min="15364" max="15364" width="10.7109375" style="99" customWidth="1"/>
    <col min="15365" max="15616" width="11.42578125" style="99"/>
    <col min="15617" max="15617" width="8.7109375" style="99" customWidth="1"/>
    <col min="15618" max="15619" width="11.42578125" style="99"/>
    <col min="15620" max="15620" width="10.7109375" style="99" customWidth="1"/>
    <col min="15621" max="15872" width="11.42578125" style="99"/>
    <col min="15873" max="15873" width="8.7109375" style="99" customWidth="1"/>
    <col min="15874" max="15875" width="11.42578125" style="99"/>
    <col min="15876" max="15876" width="10.7109375" style="99" customWidth="1"/>
    <col min="15877" max="16128" width="11.42578125" style="99"/>
    <col min="16129" max="16129" width="8.7109375" style="99" customWidth="1"/>
    <col min="16130" max="16131" width="11.42578125" style="99"/>
    <col min="16132" max="16132" width="10.7109375" style="99" customWidth="1"/>
    <col min="16133" max="16384" width="11.42578125" style="99"/>
  </cols>
  <sheetData>
    <row r="1" spans="1:4" s="693" customFormat="1" ht="15">
      <c r="A1" s="728" t="s">
        <v>739</v>
      </c>
    </row>
    <row r="2" spans="1:4" s="693" customFormat="1"/>
    <row r="3" spans="1:4" s="693" customFormat="1"/>
    <row r="4" spans="1:4">
      <c r="A4" s="100" t="s">
        <v>116</v>
      </c>
      <c r="B4" s="102"/>
      <c r="C4" s="102"/>
      <c r="D4" s="102"/>
    </row>
    <row r="5" spans="1:4">
      <c r="A5" s="102"/>
      <c r="B5" s="102"/>
      <c r="C5" s="102"/>
      <c r="D5" s="102"/>
    </row>
    <row r="6" spans="1:4">
      <c r="A6" s="104"/>
      <c r="B6" s="376" t="s">
        <v>78</v>
      </c>
      <c r="C6" s="376" t="s">
        <v>79</v>
      </c>
      <c r="D6" s="376" t="s">
        <v>80</v>
      </c>
    </row>
    <row r="7" spans="1:4" ht="13.5">
      <c r="A7" s="659" t="s">
        <v>106</v>
      </c>
      <c r="B7" s="660">
        <v>2007.083392557907</v>
      </c>
      <c r="C7" s="660">
        <v>441.79763200393404</v>
      </c>
      <c r="D7" s="660">
        <v>493.22956699986105</v>
      </c>
    </row>
    <row r="8" spans="1:4" ht="13.5">
      <c r="A8" s="659" t="s">
        <v>107</v>
      </c>
      <c r="B8" s="660">
        <v>2141.773052155751</v>
      </c>
      <c r="C8" s="660">
        <v>493.04130500181788</v>
      </c>
      <c r="D8" s="660">
        <v>503.32101299988517</v>
      </c>
    </row>
    <row r="9" spans="1:4" ht="13.5">
      <c r="A9" s="659" t="s">
        <v>108</v>
      </c>
      <c r="B9" s="660">
        <v>2211.6354542251502</v>
      </c>
      <c r="C9" s="660">
        <v>477.71482600402715</v>
      </c>
      <c r="D9" s="660">
        <v>483.41085801514856</v>
      </c>
    </row>
    <row r="10" spans="1:4" ht="13.5">
      <c r="A10" s="659" t="s">
        <v>109</v>
      </c>
      <c r="B10" s="660">
        <v>2228.4118253638308</v>
      </c>
      <c r="C10" s="660">
        <v>435.97068400077774</v>
      </c>
      <c r="D10" s="660">
        <v>476.47779821437359</v>
      </c>
    </row>
    <row r="11" spans="1:4" ht="13.5">
      <c r="A11" s="659" t="s">
        <v>110</v>
      </c>
      <c r="B11" s="660">
        <v>2162.2448099899502</v>
      </c>
      <c r="C11" s="660">
        <v>439.59613100151688</v>
      </c>
      <c r="D11" s="660">
        <v>412.6884520002277</v>
      </c>
    </row>
    <row r="12" spans="1:4" ht="13.5">
      <c r="A12" s="659" t="s">
        <v>111</v>
      </c>
      <c r="B12" s="660">
        <v>2178.4720981417304</v>
      </c>
      <c r="C12" s="660">
        <v>379.87092530827545</v>
      </c>
      <c r="D12" s="660">
        <v>422.80941279525871</v>
      </c>
    </row>
    <row r="13" spans="1:4" ht="13.5">
      <c r="A13" s="659" t="s">
        <v>112</v>
      </c>
      <c r="B13" s="660">
        <v>2213.8944193816124</v>
      </c>
      <c r="C13" s="660">
        <v>442.1315569793577</v>
      </c>
      <c r="D13" s="660">
        <v>459.27528899452636</v>
      </c>
    </row>
    <row r="14" spans="1:4" ht="13.5">
      <c r="A14" s="659" t="s">
        <v>113</v>
      </c>
      <c r="B14" s="660">
        <v>2202.9300000000003</v>
      </c>
      <c r="C14" s="660">
        <v>435.78999999999996</v>
      </c>
      <c r="D14" s="660">
        <v>441.37</v>
      </c>
    </row>
    <row r="15" spans="1:4" ht="13.5">
      <c r="A15" s="659" t="s">
        <v>114</v>
      </c>
      <c r="B15" s="660">
        <v>2062.37</v>
      </c>
      <c r="C15" s="660">
        <v>429.96000000000004</v>
      </c>
      <c r="D15" s="660">
        <v>486.78</v>
      </c>
    </row>
    <row r="16" spans="1:4" ht="13.5">
      <c r="A16" s="659" t="s">
        <v>115</v>
      </c>
      <c r="B16" s="660">
        <v>2076.157116075</v>
      </c>
      <c r="C16" s="660">
        <v>464.13061728000002</v>
      </c>
      <c r="D16" s="660">
        <v>530.98629450999988</v>
      </c>
    </row>
    <row r="17" spans="1:4" ht="13.5">
      <c r="A17" s="659" t="s">
        <v>480</v>
      </c>
      <c r="B17" s="660">
        <v>1989.1885621416659</v>
      </c>
      <c r="C17" s="660">
        <v>366.84517103666394</v>
      </c>
      <c r="D17" s="660">
        <v>410.65970476667496</v>
      </c>
    </row>
    <row r="18" spans="1:4" ht="13.5">
      <c r="A18" s="659" t="s">
        <v>494</v>
      </c>
      <c r="B18" s="660">
        <v>1804.7211960855268</v>
      </c>
      <c r="C18" s="660">
        <v>235.42810467061378</v>
      </c>
      <c r="D18" s="660">
        <v>218.126650591909</v>
      </c>
    </row>
    <row r="19" spans="1:4" ht="13.5">
      <c r="A19" s="659" t="s">
        <v>668</v>
      </c>
      <c r="B19" s="660">
        <v>1844.5040773491833</v>
      </c>
      <c r="C19" s="660">
        <v>326.82910324693148</v>
      </c>
      <c r="D19" s="660">
        <v>356.3303150538282</v>
      </c>
    </row>
    <row r="20" spans="1:4" ht="13.5">
      <c r="A20" s="659" t="s">
        <v>889</v>
      </c>
      <c r="B20" s="660">
        <v>1849.9868512333728</v>
      </c>
      <c r="C20" s="660">
        <v>352.19659567795003</v>
      </c>
      <c r="D20" s="660">
        <v>393.65606408462622</v>
      </c>
    </row>
    <row r="21" spans="1:4">
      <c r="A21" s="102" t="s">
        <v>722</v>
      </c>
      <c r="B21" s="138"/>
      <c r="C21" s="138"/>
      <c r="D21" s="138"/>
    </row>
    <row r="22" spans="1:4">
      <c r="A22" s="102"/>
      <c r="B22" s="138"/>
      <c r="C22" s="138"/>
      <c r="D22" s="138"/>
    </row>
  </sheetData>
  <hyperlinks>
    <hyperlink ref="A1" location="Sommaire!A1" display="Sommaire général" xr:uid="{BA11807E-F9E2-42AA-B244-C60EBB879763}"/>
  </hyperlinks>
  <pageMargins left="0.78740157499999996" right="0.78740157499999996" top="0.984251969" bottom="0.984251969" header="0.4921259845" footer="0.4921259845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rgb="FF808080"/>
  </sheetPr>
  <dimension ref="A1:E23"/>
  <sheetViews>
    <sheetView workbookViewId="0">
      <selection activeCell="F7" sqref="F7"/>
    </sheetView>
  </sheetViews>
  <sheetFormatPr baseColWidth="10" defaultRowHeight="12.75"/>
  <cols>
    <col min="1" max="1" width="9.5703125" style="99" customWidth="1"/>
    <col min="2" max="3" width="11.42578125" style="99"/>
    <col min="4" max="4" width="10" style="99" customWidth="1"/>
    <col min="5" max="256" width="11.42578125" style="99"/>
    <col min="257" max="257" width="9.5703125" style="99" customWidth="1"/>
    <col min="258" max="259" width="11.42578125" style="99"/>
    <col min="260" max="260" width="10" style="99" customWidth="1"/>
    <col min="261" max="512" width="11.42578125" style="99"/>
    <col min="513" max="513" width="9.5703125" style="99" customWidth="1"/>
    <col min="514" max="515" width="11.42578125" style="99"/>
    <col min="516" max="516" width="10" style="99" customWidth="1"/>
    <col min="517" max="768" width="11.42578125" style="99"/>
    <col min="769" max="769" width="9.5703125" style="99" customWidth="1"/>
    <col min="770" max="771" width="11.42578125" style="99"/>
    <col min="772" max="772" width="10" style="99" customWidth="1"/>
    <col min="773" max="1024" width="11.42578125" style="99"/>
    <col min="1025" max="1025" width="9.5703125" style="99" customWidth="1"/>
    <col min="1026" max="1027" width="11.42578125" style="99"/>
    <col min="1028" max="1028" width="10" style="99" customWidth="1"/>
    <col min="1029" max="1280" width="11.42578125" style="99"/>
    <col min="1281" max="1281" width="9.5703125" style="99" customWidth="1"/>
    <col min="1282" max="1283" width="11.42578125" style="99"/>
    <col min="1284" max="1284" width="10" style="99" customWidth="1"/>
    <col min="1285" max="1536" width="11.42578125" style="99"/>
    <col min="1537" max="1537" width="9.5703125" style="99" customWidth="1"/>
    <col min="1538" max="1539" width="11.42578125" style="99"/>
    <col min="1540" max="1540" width="10" style="99" customWidth="1"/>
    <col min="1541" max="1792" width="11.42578125" style="99"/>
    <col min="1793" max="1793" width="9.5703125" style="99" customWidth="1"/>
    <col min="1794" max="1795" width="11.42578125" style="99"/>
    <col min="1796" max="1796" width="10" style="99" customWidth="1"/>
    <col min="1797" max="2048" width="11.42578125" style="99"/>
    <col min="2049" max="2049" width="9.5703125" style="99" customWidth="1"/>
    <col min="2050" max="2051" width="11.42578125" style="99"/>
    <col min="2052" max="2052" width="10" style="99" customWidth="1"/>
    <col min="2053" max="2304" width="11.42578125" style="99"/>
    <col min="2305" max="2305" width="9.5703125" style="99" customWidth="1"/>
    <col min="2306" max="2307" width="11.42578125" style="99"/>
    <col min="2308" max="2308" width="10" style="99" customWidth="1"/>
    <col min="2309" max="2560" width="11.42578125" style="99"/>
    <col min="2561" max="2561" width="9.5703125" style="99" customWidth="1"/>
    <col min="2562" max="2563" width="11.42578125" style="99"/>
    <col min="2564" max="2564" width="10" style="99" customWidth="1"/>
    <col min="2565" max="2816" width="11.42578125" style="99"/>
    <col min="2817" max="2817" width="9.5703125" style="99" customWidth="1"/>
    <col min="2818" max="2819" width="11.42578125" style="99"/>
    <col min="2820" max="2820" width="10" style="99" customWidth="1"/>
    <col min="2821" max="3072" width="11.42578125" style="99"/>
    <col min="3073" max="3073" width="9.5703125" style="99" customWidth="1"/>
    <col min="3074" max="3075" width="11.42578125" style="99"/>
    <col min="3076" max="3076" width="10" style="99" customWidth="1"/>
    <col min="3077" max="3328" width="11.42578125" style="99"/>
    <col min="3329" max="3329" width="9.5703125" style="99" customWidth="1"/>
    <col min="3330" max="3331" width="11.42578125" style="99"/>
    <col min="3332" max="3332" width="10" style="99" customWidth="1"/>
    <col min="3333" max="3584" width="11.42578125" style="99"/>
    <col min="3585" max="3585" width="9.5703125" style="99" customWidth="1"/>
    <col min="3586" max="3587" width="11.42578125" style="99"/>
    <col min="3588" max="3588" width="10" style="99" customWidth="1"/>
    <col min="3589" max="3840" width="11.42578125" style="99"/>
    <col min="3841" max="3841" width="9.5703125" style="99" customWidth="1"/>
    <col min="3842" max="3843" width="11.42578125" style="99"/>
    <col min="3844" max="3844" width="10" style="99" customWidth="1"/>
    <col min="3845" max="4096" width="11.42578125" style="99"/>
    <col min="4097" max="4097" width="9.5703125" style="99" customWidth="1"/>
    <col min="4098" max="4099" width="11.42578125" style="99"/>
    <col min="4100" max="4100" width="10" style="99" customWidth="1"/>
    <col min="4101" max="4352" width="11.42578125" style="99"/>
    <col min="4353" max="4353" width="9.5703125" style="99" customWidth="1"/>
    <col min="4354" max="4355" width="11.42578125" style="99"/>
    <col min="4356" max="4356" width="10" style="99" customWidth="1"/>
    <col min="4357" max="4608" width="11.42578125" style="99"/>
    <col min="4609" max="4609" width="9.5703125" style="99" customWidth="1"/>
    <col min="4610" max="4611" width="11.42578125" style="99"/>
    <col min="4612" max="4612" width="10" style="99" customWidth="1"/>
    <col min="4613" max="4864" width="11.42578125" style="99"/>
    <col min="4865" max="4865" width="9.5703125" style="99" customWidth="1"/>
    <col min="4866" max="4867" width="11.42578125" style="99"/>
    <col min="4868" max="4868" width="10" style="99" customWidth="1"/>
    <col min="4869" max="5120" width="11.42578125" style="99"/>
    <col min="5121" max="5121" width="9.5703125" style="99" customWidth="1"/>
    <col min="5122" max="5123" width="11.42578125" style="99"/>
    <col min="5124" max="5124" width="10" style="99" customWidth="1"/>
    <col min="5125" max="5376" width="11.42578125" style="99"/>
    <col min="5377" max="5377" width="9.5703125" style="99" customWidth="1"/>
    <col min="5378" max="5379" width="11.42578125" style="99"/>
    <col min="5380" max="5380" width="10" style="99" customWidth="1"/>
    <col min="5381" max="5632" width="11.42578125" style="99"/>
    <col min="5633" max="5633" width="9.5703125" style="99" customWidth="1"/>
    <col min="5634" max="5635" width="11.42578125" style="99"/>
    <col min="5636" max="5636" width="10" style="99" customWidth="1"/>
    <col min="5637" max="5888" width="11.42578125" style="99"/>
    <col min="5889" max="5889" width="9.5703125" style="99" customWidth="1"/>
    <col min="5890" max="5891" width="11.42578125" style="99"/>
    <col min="5892" max="5892" width="10" style="99" customWidth="1"/>
    <col min="5893" max="6144" width="11.42578125" style="99"/>
    <col min="6145" max="6145" width="9.5703125" style="99" customWidth="1"/>
    <col min="6146" max="6147" width="11.42578125" style="99"/>
    <col min="6148" max="6148" width="10" style="99" customWidth="1"/>
    <col min="6149" max="6400" width="11.42578125" style="99"/>
    <col min="6401" max="6401" width="9.5703125" style="99" customWidth="1"/>
    <col min="6402" max="6403" width="11.42578125" style="99"/>
    <col min="6404" max="6404" width="10" style="99" customWidth="1"/>
    <col min="6405" max="6656" width="11.42578125" style="99"/>
    <col min="6657" max="6657" width="9.5703125" style="99" customWidth="1"/>
    <col min="6658" max="6659" width="11.42578125" style="99"/>
    <col min="6660" max="6660" width="10" style="99" customWidth="1"/>
    <col min="6661" max="6912" width="11.42578125" style="99"/>
    <col min="6913" max="6913" width="9.5703125" style="99" customWidth="1"/>
    <col min="6914" max="6915" width="11.42578125" style="99"/>
    <col min="6916" max="6916" width="10" style="99" customWidth="1"/>
    <col min="6917" max="7168" width="11.42578125" style="99"/>
    <col min="7169" max="7169" width="9.5703125" style="99" customWidth="1"/>
    <col min="7170" max="7171" width="11.42578125" style="99"/>
    <col min="7172" max="7172" width="10" style="99" customWidth="1"/>
    <col min="7173" max="7424" width="11.42578125" style="99"/>
    <col min="7425" max="7425" width="9.5703125" style="99" customWidth="1"/>
    <col min="7426" max="7427" width="11.42578125" style="99"/>
    <col min="7428" max="7428" width="10" style="99" customWidth="1"/>
    <col min="7429" max="7680" width="11.42578125" style="99"/>
    <col min="7681" max="7681" width="9.5703125" style="99" customWidth="1"/>
    <col min="7682" max="7683" width="11.42578125" style="99"/>
    <col min="7684" max="7684" width="10" style="99" customWidth="1"/>
    <col min="7685" max="7936" width="11.42578125" style="99"/>
    <col min="7937" max="7937" width="9.5703125" style="99" customWidth="1"/>
    <col min="7938" max="7939" width="11.42578125" style="99"/>
    <col min="7940" max="7940" width="10" style="99" customWidth="1"/>
    <col min="7941" max="8192" width="11.42578125" style="99"/>
    <col min="8193" max="8193" width="9.5703125" style="99" customWidth="1"/>
    <col min="8194" max="8195" width="11.42578125" style="99"/>
    <col min="8196" max="8196" width="10" style="99" customWidth="1"/>
    <col min="8197" max="8448" width="11.42578125" style="99"/>
    <col min="8449" max="8449" width="9.5703125" style="99" customWidth="1"/>
    <col min="8450" max="8451" width="11.42578125" style="99"/>
    <col min="8452" max="8452" width="10" style="99" customWidth="1"/>
    <col min="8453" max="8704" width="11.42578125" style="99"/>
    <col min="8705" max="8705" width="9.5703125" style="99" customWidth="1"/>
    <col min="8706" max="8707" width="11.42578125" style="99"/>
    <col min="8708" max="8708" width="10" style="99" customWidth="1"/>
    <col min="8709" max="8960" width="11.42578125" style="99"/>
    <col min="8961" max="8961" width="9.5703125" style="99" customWidth="1"/>
    <col min="8962" max="8963" width="11.42578125" style="99"/>
    <col min="8964" max="8964" width="10" style="99" customWidth="1"/>
    <col min="8965" max="9216" width="11.42578125" style="99"/>
    <col min="9217" max="9217" width="9.5703125" style="99" customWidth="1"/>
    <col min="9218" max="9219" width="11.42578125" style="99"/>
    <col min="9220" max="9220" width="10" style="99" customWidth="1"/>
    <col min="9221" max="9472" width="11.42578125" style="99"/>
    <col min="9473" max="9473" width="9.5703125" style="99" customWidth="1"/>
    <col min="9474" max="9475" width="11.42578125" style="99"/>
    <col min="9476" max="9476" width="10" style="99" customWidth="1"/>
    <col min="9477" max="9728" width="11.42578125" style="99"/>
    <col min="9729" max="9729" width="9.5703125" style="99" customWidth="1"/>
    <col min="9730" max="9731" width="11.42578125" style="99"/>
    <col min="9732" max="9732" width="10" style="99" customWidth="1"/>
    <col min="9733" max="9984" width="11.42578125" style="99"/>
    <col min="9985" max="9985" width="9.5703125" style="99" customWidth="1"/>
    <col min="9986" max="9987" width="11.42578125" style="99"/>
    <col min="9988" max="9988" width="10" style="99" customWidth="1"/>
    <col min="9989" max="10240" width="11.42578125" style="99"/>
    <col min="10241" max="10241" width="9.5703125" style="99" customWidth="1"/>
    <col min="10242" max="10243" width="11.42578125" style="99"/>
    <col min="10244" max="10244" width="10" style="99" customWidth="1"/>
    <col min="10245" max="10496" width="11.42578125" style="99"/>
    <col min="10497" max="10497" width="9.5703125" style="99" customWidth="1"/>
    <col min="10498" max="10499" width="11.42578125" style="99"/>
    <col min="10500" max="10500" width="10" style="99" customWidth="1"/>
    <col min="10501" max="10752" width="11.42578125" style="99"/>
    <col min="10753" max="10753" width="9.5703125" style="99" customWidth="1"/>
    <col min="10754" max="10755" width="11.42578125" style="99"/>
    <col min="10756" max="10756" width="10" style="99" customWidth="1"/>
    <col min="10757" max="11008" width="11.42578125" style="99"/>
    <col min="11009" max="11009" width="9.5703125" style="99" customWidth="1"/>
    <col min="11010" max="11011" width="11.42578125" style="99"/>
    <col min="11012" max="11012" width="10" style="99" customWidth="1"/>
    <col min="11013" max="11264" width="11.42578125" style="99"/>
    <col min="11265" max="11265" width="9.5703125" style="99" customWidth="1"/>
    <col min="11266" max="11267" width="11.42578125" style="99"/>
    <col min="11268" max="11268" width="10" style="99" customWidth="1"/>
    <col min="11269" max="11520" width="11.42578125" style="99"/>
    <col min="11521" max="11521" width="9.5703125" style="99" customWidth="1"/>
    <col min="11522" max="11523" width="11.42578125" style="99"/>
    <col min="11524" max="11524" width="10" style="99" customWidth="1"/>
    <col min="11525" max="11776" width="11.42578125" style="99"/>
    <col min="11777" max="11777" width="9.5703125" style="99" customWidth="1"/>
    <col min="11778" max="11779" width="11.42578125" style="99"/>
    <col min="11780" max="11780" width="10" style="99" customWidth="1"/>
    <col min="11781" max="12032" width="11.42578125" style="99"/>
    <col min="12033" max="12033" width="9.5703125" style="99" customWidth="1"/>
    <col min="12034" max="12035" width="11.42578125" style="99"/>
    <col min="12036" max="12036" width="10" style="99" customWidth="1"/>
    <col min="12037" max="12288" width="11.42578125" style="99"/>
    <col min="12289" max="12289" width="9.5703125" style="99" customWidth="1"/>
    <col min="12290" max="12291" width="11.42578125" style="99"/>
    <col min="12292" max="12292" width="10" style="99" customWidth="1"/>
    <col min="12293" max="12544" width="11.42578125" style="99"/>
    <col min="12545" max="12545" width="9.5703125" style="99" customWidth="1"/>
    <col min="12546" max="12547" width="11.42578125" style="99"/>
    <col min="12548" max="12548" width="10" style="99" customWidth="1"/>
    <col min="12549" max="12800" width="11.42578125" style="99"/>
    <col min="12801" max="12801" width="9.5703125" style="99" customWidth="1"/>
    <col min="12802" max="12803" width="11.42578125" style="99"/>
    <col min="12804" max="12804" width="10" style="99" customWidth="1"/>
    <col min="12805" max="13056" width="11.42578125" style="99"/>
    <col min="13057" max="13057" width="9.5703125" style="99" customWidth="1"/>
    <col min="13058" max="13059" width="11.42578125" style="99"/>
    <col min="13060" max="13060" width="10" style="99" customWidth="1"/>
    <col min="13061" max="13312" width="11.42578125" style="99"/>
    <col min="13313" max="13313" width="9.5703125" style="99" customWidth="1"/>
    <col min="13314" max="13315" width="11.42578125" style="99"/>
    <col min="13316" max="13316" width="10" style="99" customWidth="1"/>
    <col min="13317" max="13568" width="11.42578125" style="99"/>
    <col min="13569" max="13569" width="9.5703125" style="99" customWidth="1"/>
    <col min="13570" max="13571" width="11.42578125" style="99"/>
    <col min="13572" max="13572" width="10" style="99" customWidth="1"/>
    <col min="13573" max="13824" width="11.42578125" style="99"/>
    <col min="13825" max="13825" width="9.5703125" style="99" customWidth="1"/>
    <col min="13826" max="13827" width="11.42578125" style="99"/>
    <col min="13828" max="13828" width="10" style="99" customWidth="1"/>
    <col min="13829" max="14080" width="11.42578125" style="99"/>
    <col min="14081" max="14081" width="9.5703125" style="99" customWidth="1"/>
    <col min="14082" max="14083" width="11.42578125" style="99"/>
    <col min="14084" max="14084" width="10" style="99" customWidth="1"/>
    <col min="14085" max="14336" width="11.42578125" style="99"/>
    <col min="14337" max="14337" width="9.5703125" style="99" customWidth="1"/>
    <col min="14338" max="14339" width="11.42578125" style="99"/>
    <col min="14340" max="14340" width="10" style="99" customWidth="1"/>
    <col min="14341" max="14592" width="11.42578125" style="99"/>
    <col min="14593" max="14593" width="9.5703125" style="99" customWidth="1"/>
    <col min="14594" max="14595" width="11.42578125" style="99"/>
    <col min="14596" max="14596" width="10" style="99" customWidth="1"/>
    <col min="14597" max="14848" width="11.42578125" style="99"/>
    <col min="14849" max="14849" width="9.5703125" style="99" customWidth="1"/>
    <col min="14850" max="14851" width="11.42578125" style="99"/>
    <col min="14852" max="14852" width="10" style="99" customWidth="1"/>
    <col min="14853" max="15104" width="11.42578125" style="99"/>
    <col min="15105" max="15105" width="9.5703125" style="99" customWidth="1"/>
    <col min="15106" max="15107" width="11.42578125" style="99"/>
    <col min="15108" max="15108" width="10" style="99" customWidth="1"/>
    <col min="15109" max="15360" width="11.42578125" style="99"/>
    <col min="15361" max="15361" width="9.5703125" style="99" customWidth="1"/>
    <col min="15362" max="15363" width="11.42578125" style="99"/>
    <col min="15364" max="15364" width="10" style="99" customWidth="1"/>
    <col min="15365" max="15616" width="11.42578125" style="99"/>
    <col min="15617" max="15617" width="9.5703125" style="99" customWidth="1"/>
    <col min="15618" max="15619" width="11.42578125" style="99"/>
    <col min="15620" max="15620" width="10" style="99" customWidth="1"/>
    <col min="15621" max="15872" width="11.42578125" style="99"/>
    <col min="15873" max="15873" width="9.5703125" style="99" customWidth="1"/>
    <col min="15874" max="15875" width="11.42578125" style="99"/>
    <col min="15876" max="15876" width="10" style="99" customWidth="1"/>
    <col min="15877" max="16128" width="11.42578125" style="99"/>
    <col min="16129" max="16129" width="9.5703125" style="99" customWidth="1"/>
    <col min="16130" max="16131" width="11.42578125" style="99"/>
    <col min="16132" max="16132" width="10" style="99" customWidth="1"/>
    <col min="16133" max="16384" width="11.42578125" style="99"/>
  </cols>
  <sheetData>
    <row r="1" spans="1:4" s="693" customFormat="1" ht="15">
      <c r="A1" s="728" t="s">
        <v>739</v>
      </c>
    </row>
    <row r="2" spans="1:4" s="693" customFormat="1"/>
    <row r="3" spans="1:4" s="693" customFormat="1"/>
    <row r="4" spans="1:4">
      <c r="A4" s="100" t="s">
        <v>479</v>
      </c>
      <c r="B4" s="102"/>
      <c r="C4" s="102"/>
      <c r="D4" s="102"/>
    </row>
    <row r="5" spans="1:4">
      <c r="A5" s="102"/>
      <c r="B5" s="102"/>
      <c r="C5" s="102"/>
      <c r="D5" s="102"/>
    </row>
    <row r="6" spans="1:4">
      <c r="A6" s="104"/>
      <c r="B6" s="376" t="s">
        <v>78</v>
      </c>
      <c r="C6" s="376" t="s">
        <v>79</v>
      </c>
      <c r="D6" s="376" t="s">
        <v>80</v>
      </c>
    </row>
    <row r="7" spans="1:4" ht="13.5">
      <c r="A7" s="659" t="s">
        <v>106</v>
      </c>
      <c r="B7" s="661">
        <v>131.79166666666666</v>
      </c>
      <c r="C7" s="661">
        <v>133.28333333333333</v>
      </c>
      <c r="D7" s="661">
        <v>118.75833333333333</v>
      </c>
    </row>
    <row r="8" spans="1:4" ht="13.5">
      <c r="A8" s="659" t="s">
        <v>107</v>
      </c>
      <c r="B8" s="661">
        <v>133.96666666666667</v>
      </c>
      <c r="C8" s="661">
        <v>130.67499999999998</v>
      </c>
      <c r="D8" s="661">
        <v>121.35000000000001</v>
      </c>
    </row>
    <row r="9" spans="1:4" ht="13.5">
      <c r="A9" s="659" t="s">
        <v>108</v>
      </c>
      <c r="B9" s="661">
        <v>119.7</v>
      </c>
      <c r="C9" s="661">
        <v>113.73333333333333</v>
      </c>
      <c r="D9" s="661">
        <v>114.75833333333333</v>
      </c>
    </row>
    <row r="10" spans="1:4" ht="13.5">
      <c r="A10" s="659" t="s">
        <v>109</v>
      </c>
      <c r="B10" s="661">
        <v>121.51666666666669</v>
      </c>
      <c r="C10" s="661">
        <v>113.25833333333333</v>
      </c>
      <c r="D10" s="661">
        <v>109.11666666666667</v>
      </c>
    </row>
    <row r="11" spans="1:4" ht="13.5">
      <c r="A11" s="659" t="s">
        <v>110</v>
      </c>
      <c r="B11" s="661">
        <v>111.99166666666667</v>
      </c>
      <c r="C11" s="661">
        <v>120.98333333333333</v>
      </c>
      <c r="D11" s="661">
        <v>110.34166666666665</v>
      </c>
    </row>
    <row r="12" spans="1:4" ht="13.5">
      <c r="A12" s="659" t="s">
        <v>111</v>
      </c>
      <c r="B12" s="661">
        <v>97.52500000000002</v>
      </c>
      <c r="C12" s="661">
        <v>105.45</v>
      </c>
      <c r="D12" s="661">
        <v>100.04166666666667</v>
      </c>
    </row>
    <row r="13" spans="1:4" ht="13.5">
      <c r="A13" s="659" t="s">
        <v>112</v>
      </c>
      <c r="B13" s="661">
        <v>98.341666666666683</v>
      </c>
      <c r="C13" s="661">
        <v>102.74166666666667</v>
      </c>
      <c r="D13" s="661">
        <v>99.333333333333329</v>
      </c>
    </row>
    <row r="14" spans="1:4" ht="13.5">
      <c r="A14" s="659" t="s">
        <v>113</v>
      </c>
      <c r="B14" s="661">
        <v>110.39166666666669</v>
      </c>
      <c r="C14" s="661">
        <v>113.59166666666665</v>
      </c>
      <c r="D14" s="661">
        <v>104.02500000000002</v>
      </c>
    </row>
    <row r="15" spans="1:4" ht="13.5">
      <c r="A15" s="659" t="s">
        <v>114</v>
      </c>
      <c r="B15" s="661">
        <v>104.44999999999999</v>
      </c>
      <c r="C15" s="661">
        <v>109.15833333333335</v>
      </c>
      <c r="D15" s="661">
        <v>105.50833333333333</v>
      </c>
    </row>
    <row r="16" spans="1:4" ht="13.5">
      <c r="A16" s="659" t="s">
        <v>115</v>
      </c>
      <c r="B16" s="661">
        <v>107.69999999999999</v>
      </c>
      <c r="C16" s="661">
        <v>101.26666666666667</v>
      </c>
      <c r="D16" s="661">
        <v>98.283333333333346</v>
      </c>
    </row>
    <row r="17" spans="1:5" ht="13.5">
      <c r="A17" s="659" t="s">
        <v>480</v>
      </c>
      <c r="B17" s="661">
        <v>230.98333333333332</v>
      </c>
      <c r="C17" s="661">
        <v>162.68333333333334</v>
      </c>
      <c r="D17" s="661">
        <v>143.34166666666667</v>
      </c>
      <c r="E17" s="118"/>
    </row>
    <row r="18" spans="1:5" ht="13.5">
      <c r="A18" s="659" t="s">
        <v>494</v>
      </c>
      <c r="B18" s="661">
        <v>251.80833333333331</v>
      </c>
      <c r="C18" s="661">
        <v>240.31666666666669</v>
      </c>
      <c r="D18" s="661">
        <v>242.70833333333334</v>
      </c>
    </row>
    <row r="19" spans="1:5" ht="13.5">
      <c r="A19" s="659" t="s">
        <v>668</v>
      </c>
      <c r="B19" s="661">
        <v>156.125</v>
      </c>
      <c r="C19" s="661">
        <v>163.09166666666664</v>
      </c>
      <c r="D19" s="661">
        <v>162.01666666666665</v>
      </c>
    </row>
    <row r="20" spans="1:5" ht="13.5">
      <c r="A20" s="659" t="s">
        <v>1135</v>
      </c>
      <c r="B20" s="661">
        <v>155.15833333333333</v>
      </c>
      <c r="C20" s="661">
        <v>164.40833333333333</v>
      </c>
      <c r="D20" s="661">
        <v>130.78333333333333</v>
      </c>
    </row>
    <row r="21" spans="1:5">
      <c r="A21" s="102"/>
      <c r="B21" s="137"/>
      <c r="C21" s="137"/>
      <c r="D21" s="137"/>
    </row>
    <row r="22" spans="1:5">
      <c r="A22" s="102"/>
      <c r="B22" s="137"/>
      <c r="C22" s="137"/>
      <c r="D22" s="137"/>
    </row>
    <row r="23" spans="1:5">
      <c r="B23" s="130"/>
      <c r="C23" s="130"/>
      <c r="D23" s="130"/>
    </row>
  </sheetData>
  <phoneticPr fontId="130" type="noConversion"/>
  <hyperlinks>
    <hyperlink ref="A1" location="Sommaire!A1" display="Sommaire général" xr:uid="{962BAF50-9CAA-42F9-B8B7-934572093BAD}"/>
  </hyperlinks>
  <pageMargins left="0.78740157499999996" right="0.78740157499999996" top="0.984251969" bottom="0.984251969" header="0.4921259845" footer="0.4921259845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tabColor rgb="FF808080"/>
  </sheetPr>
  <dimension ref="A1:H109"/>
  <sheetViews>
    <sheetView workbookViewId="0">
      <selection activeCell="G22" sqref="G22"/>
    </sheetView>
  </sheetViews>
  <sheetFormatPr baseColWidth="10" defaultRowHeight="12.75"/>
  <cols>
    <col min="1" max="1" width="38.28515625" style="106" customWidth="1"/>
    <col min="2" max="2" width="11" style="106" customWidth="1"/>
    <col min="3" max="3" width="10.85546875" style="106" customWidth="1"/>
    <col min="4" max="4" width="9.7109375" style="106" customWidth="1"/>
    <col min="5" max="5" width="11.7109375" style="106" customWidth="1"/>
    <col min="6" max="256" width="11.42578125" style="106"/>
    <col min="257" max="257" width="38.28515625" style="106" customWidth="1"/>
    <col min="258" max="258" width="11" style="106" customWidth="1"/>
    <col min="259" max="259" width="10.85546875" style="106" customWidth="1"/>
    <col min="260" max="260" width="9.7109375" style="106" customWidth="1"/>
    <col min="261" max="261" width="11.7109375" style="106" customWidth="1"/>
    <col min="262" max="512" width="11.42578125" style="106"/>
    <col min="513" max="513" width="38.28515625" style="106" customWidth="1"/>
    <col min="514" max="514" width="11" style="106" customWidth="1"/>
    <col min="515" max="515" width="10.85546875" style="106" customWidth="1"/>
    <col min="516" max="516" width="9.7109375" style="106" customWidth="1"/>
    <col min="517" max="517" width="11.7109375" style="106" customWidth="1"/>
    <col min="518" max="768" width="11.42578125" style="106"/>
    <col min="769" max="769" width="38.28515625" style="106" customWidth="1"/>
    <col min="770" max="770" width="11" style="106" customWidth="1"/>
    <col min="771" max="771" width="10.85546875" style="106" customWidth="1"/>
    <col min="772" max="772" width="9.7109375" style="106" customWidth="1"/>
    <col min="773" max="773" width="11.7109375" style="106" customWidth="1"/>
    <col min="774" max="1024" width="11.42578125" style="106"/>
    <col min="1025" max="1025" width="38.28515625" style="106" customWidth="1"/>
    <col min="1026" max="1026" width="11" style="106" customWidth="1"/>
    <col min="1027" max="1027" width="10.85546875" style="106" customWidth="1"/>
    <col min="1028" max="1028" width="9.7109375" style="106" customWidth="1"/>
    <col min="1029" max="1029" width="11.7109375" style="106" customWidth="1"/>
    <col min="1030" max="1280" width="11.42578125" style="106"/>
    <col min="1281" max="1281" width="38.28515625" style="106" customWidth="1"/>
    <col min="1282" max="1282" width="11" style="106" customWidth="1"/>
    <col min="1283" max="1283" width="10.85546875" style="106" customWidth="1"/>
    <col min="1284" max="1284" width="9.7109375" style="106" customWidth="1"/>
    <col min="1285" max="1285" width="11.7109375" style="106" customWidth="1"/>
    <col min="1286" max="1536" width="11.42578125" style="106"/>
    <col min="1537" max="1537" width="38.28515625" style="106" customWidth="1"/>
    <col min="1538" max="1538" width="11" style="106" customWidth="1"/>
    <col min="1539" max="1539" width="10.85546875" style="106" customWidth="1"/>
    <col min="1540" max="1540" width="9.7109375" style="106" customWidth="1"/>
    <col min="1541" max="1541" width="11.7109375" style="106" customWidth="1"/>
    <col min="1542" max="1792" width="11.42578125" style="106"/>
    <col min="1793" max="1793" width="38.28515625" style="106" customWidth="1"/>
    <col min="1794" max="1794" width="11" style="106" customWidth="1"/>
    <col min="1795" max="1795" width="10.85546875" style="106" customWidth="1"/>
    <col min="1796" max="1796" width="9.7109375" style="106" customWidth="1"/>
    <col min="1797" max="1797" width="11.7109375" style="106" customWidth="1"/>
    <col min="1798" max="2048" width="11.42578125" style="106"/>
    <col min="2049" max="2049" width="38.28515625" style="106" customWidth="1"/>
    <col min="2050" max="2050" width="11" style="106" customWidth="1"/>
    <col min="2051" max="2051" width="10.85546875" style="106" customWidth="1"/>
    <col min="2052" max="2052" width="9.7109375" style="106" customWidth="1"/>
    <col min="2053" max="2053" width="11.7109375" style="106" customWidth="1"/>
    <col min="2054" max="2304" width="11.42578125" style="106"/>
    <col min="2305" max="2305" width="38.28515625" style="106" customWidth="1"/>
    <col min="2306" max="2306" width="11" style="106" customWidth="1"/>
    <col min="2307" max="2307" width="10.85546875" style="106" customWidth="1"/>
    <col min="2308" max="2308" width="9.7109375" style="106" customWidth="1"/>
    <col min="2309" max="2309" width="11.7109375" style="106" customWidth="1"/>
    <col min="2310" max="2560" width="11.42578125" style="106"/>
    <col min="2561" max="2561" width="38.28515625" style="106" customWidth="1"/>
    <col min="2562" max="2562" width="11" style="106" customWidth="1"/>
    <col min="2563" max="2563" width="10.85546875" style="106" customWidth="1"/>
    <col min="2564" max="2564" width="9.7109375" style="106" customWidth="1"/>
    <col min="2565" max="2565" width="11.7109375" style="106" customWidth="1"/>
    <col min="2566" max="2816" width="11.42578125" style="106"/>
    <col min="2817" max="2817" width="38.28515625" style="106" customWidth="1"/>
    <col min="2818" max="2818" width="11" style="106" customWidth="1"/>
    <col min="2819" max="2819" width="10.85546875" style="106" customWidth="1"/>
    <col min="2820" max="2820" width="9.7109375" style="106" customWidth="1"/>
    <col min="2821" max="2821" width="11.7109375" style="106" customWidth="1"/>
    <col min="2822" max="3072" width="11.42578125" style="106"/>
    <col min="3073" max="3073" width="38.28515625" style="106" customWidth="1"/>
    <col min="3074" max="3074" width="11" style="106" customWidth="1"/>
    <col min="3075" max="3075" width="10.85546875" style="106" customWidth="1"/>
    <col min="3076" max="3076" width="9.7109375" style="106" customWidth="1"/>
    <col min="3077" max="3077" width="11.7109375" style="106" customWidth="1"/>
    <col min="3078" max="3328" width="11.42578125" style="106"/>
    <col min="3329" max="3329" width="38.28515625" style="106" customWidth="1"/>
    <col min="3330" max="3330" width="11" style="106" customWidth="1"/>
    <col min="3331" max="3331" width="10.85546875" style="106" customWidth="1"/>
    <col min="3332" max="3332" width="9.7109375" style="106" customWidth="1"/>
    <col min="3333" max="3333" width="11.7109375" style="106" customWidth="1"/>
    <col min="3334" max="3584" width="11.42578125" style="106"/>
    <col min="3585" max="3585" width="38.28515625" style="106" customWidth="1"/>
    <col min="3586" max="3586" width="11" style="106" customWidth="1"/>
    <col min="3587" max="3587" width="10.85546875" style="106" customWidth="1"/>
    <col min="3588" max="3588" width="9.7109375" style="106" customWidth="1"/>
    <col min="3589" max="3589" width="11.7109375" style="106" customWidth="1"/>
    <col min="3590" max="3840" width="11.42578125" style="106"/>
    <col min="3841" max="3841" width="38.28515625" style="106" customWidth="1"/>
    <col min="3842" max="3842" width="11" style="106" customWidth="1"/>
    <col min="3843" max="3843" width="10.85546875" style="106" customWidth="1"/>
    <col min="3844" max="3844" width="9.7109375" style="106" customWidth="1"/>
    <col min="3845" max="3845" width="11.7109375" style="106" customWidth="1"/>
    <col min="3846" max="4096" width="11.42578125" style="106"/>
    <col min="4097" max="4097" width="38.28515625" style="106" customWidth="1"/>
    <col min="4098" max="4098" width="11" style="106" customWidth="1"/>
    <col min="4099" max="4099" width="10.85546875" style="106" customWidth="1"/>
    <col min="4100" max="4100" width="9.7109375" style="106" customWidth="1"/>
    <col min="4101" max="4101" width="11.7109375" style="106" customWidth="1"/>
    <col min="4102" max="4352" width="11.42578125" style="106"/>
    <col min="4353" max="4353" width="38.28515625" style="106" customWidth="1"/>
    <col min="4354" max="4354" width="11" style="106" customWidth="1"/>
    <col min="4355" max="4355" width="10.85546875" style="106" customWidth="1"/>
    <col min="4356" max="4356" width="9.7109375" style="106" customWidth="1"/>
    <col min="4357" max="4357" width="11.7109375" style="106" customWidth="1"/>
    <col min="4358" max="4608" width="11.42578125" style="106"/>
    <col min="4609" max="4609" width="38.28515625" style="106" customWidth="1"/>
    <col min="4610" max="4610" width="11" style="106" customWidth="1"/>
    <col min="4611" max="4611" width="10.85546875" style="106" customWidth="1"/>
    <col min="4612" max="4612" width="9.7109375" style="106" customWidth="1"/>
    <col min="4613" max="4613" width="11.7109375" style="106" customWidth="1"/>
    <col min="4614" max="4864" width="11.42578125" style="106"/>
    <col min="4865" max="4865" width="38.28515625" style="106" customWidth="1"/>
    <col min="4866" max="4866" width="11" style="106" customWidth="1"/>
    <col min="4867" max="4867" width="10.85546875" style="106" customWidth="1"/>
    <col min="4868" max="4868" width="9.7109375" style="106" customWidth="1"/>
    <col min="4869" max="4869" width="11.7109375" style="106" customWidth="1"/>
    <col min="4870" max="5120" width="11.42578125" style="106"/>
    <col min="5121" max="5121" width="38.28515625" style="106" customWidth="1"/>
    <col min="5122" max="5122" width="11" style="106" customWidth="1"/>
    <col min="5123" max="5123" width="10.85546875" style="106" customWidth="1"/>
    <col min="5124" max="5124" width="9.7109375" style="106" customWidth="1"/>
    <col min="5125" max="5125" width="11.7109375" style="106" customWidth="1"/>
    <col min="5126" max="5376" width="11.42578125" style="106"/>
    <col min="5377" max="5377" width="38.28515625" style="106" customWidth="1"/>
    <col min="5378" max="5378" width="11" style="106" customWidth="1"/>
    <col min="5379" max="5379" width="10.85546875" style="106" customWidth="1"/>
    <col min="5380" max="5380" width="9.7109375" style="106" customWidth="1"/>
    <col min="5381" max="5381" width="11.7109375" style="106" customWidth="1"/>
    <col min="5382" max="5632" width="11.42578125" style="106"/>
    <col min="5633" max="5633" width="38.28515625" style="106" customWidth="1"/>
    <col min="5634" max="5634" width="11" style="106" customWidth="1"/>
    <col min="5635" max="5635" width="10.85546875" style="106" customWidth="1"/>
    <col min="5636" max="5636" width="9.7109375" style="106" customWidth="1"/>
    <col min="5637" max="5637" width="11.7109375" style="106" customWidth="1"/>
    <col min="5638" max="5888" width="11.42578125" style="106"/>
    <col min="5889" max="5889" width="38.28515625" style="106" customWidth="1"/>
    <col min="5890" max="5890" width="11" style="106" customWidth="1"/>
    <col min="5891" max="5891" width="10.85546875" style="106" customWidth="1"/>
    <col min="5892" max="5892" width="9.7109375" style="106" customWidth="1"/>
    <col min="5893" max="5893" width="11.7109375" style="106" customWidth="1"/>
    <col min="5894" max="6144" width="11.42578125" style="106"/>
    <col min="6145" max="6145" width="38.28515625" style="106" customWidth="1"/>
    <col min="6146" max="6146" width="11" style="106" customWidth="1"/>
    <col min="6147" max="6147" width="10.85546875" style="106" customWidth="1"/>
    <col min="6148" max="6148" width="9.7109375" style="106" customWidth="1"/>
    <col min="6149" max="6149" width="11.7109375" style="106" customWidth="1"/>
    <col min="6150" max="6400" width="11.42578125" style="106"/>
    <col min="6401" max="6401" width="38.28515625" style="106" customWidth="1"/>
    <col min="6402" max="6402" width="11" style="106" customWidth="1"/>
    <col min="6403" max="6403" width="10.85546875" style="106" customWidth="1"/>
    <col min="6404" max="6404" width="9.7109375" style="106" customWidth="1"/>
    <col min="6405" max="6405" width="11.7109375" style="106" customWidth="1"/>
    <col min="6406" max="6656" width="11.42578125" style="106"/>
    <col min="6657" max="6657" width="38.28515625" style="106" customWidth="1"/>
    <col min="6658" max="6658" width="11" style="106" customWidth="1"/>
    <col min="6659" max="6659" width="10.85546875" style="106" customWidth="1"/>
    <col min="6660" max="6660" width="9.7109375" style="106" customWidth="1"/>
    <col min="6661" max="6661" width="11.7109375" style="106" customWidth="1"/>
    <col min="6662" max="6912" width="11.42578125" style="106"/>
    <col min="6913" max="6913" width="38.28515625" style="106" customWidth="1"/>
    <col min="6914" max="6914" width="11" style="106" customWidth="1"/>
    <col min="6915" max="6915" width="10.85546875" style="106" customWidth="1"/>
    <col min="6916" max="6916" width="9.7109375" style="106" customWidth="1"/>
    <col min="6917" max="6917" width="11.7109375" style="106" customWidth="1"/>
    <col min="6918" max="7168" width="11.42578125" style="106"/>
    <col min="7169" max="7169" width="38.28515625" style="106" customWidth="1"/>
    <col min="7170" max="7170" width="11" style="106" customWidth="1"/>
    <col min="7171" max="7171" width="10.85546875" style="106" customWidth="1"/>
    <col min="7172" max="7172" width="9.7109375" style="106" customWidth="1"/>
    <col min="7173" max="7173" width="11.7109375" style="106" customWidth="1"/>
    <col min="7174" max="7424" width="11.42578125" style="106"/>
    <col min="7425" max="7425" width="38.28515625" style="106" customWidth="1"/>
    <col min="7426" max="7426" width="11" style="106" customWidth="1"/>
    <col min="7427" max="7427" width="10.85546875" style="106" customWidth="1"/>
    <col min="7428" max="7428" width="9.7109375" style="106" customWidth="1"/>
    <col min="7429" max="7429" width="11.7109375" style="106" customWidth="1"/>
    <col min="7430" max="7680" width="11.42578125" style="106"/>
    <col min="7681" max="7681" width="38.28515625" style="106" customWidth="1"/>
    <col min="7682" max="7682" width="11" style="106" customWidth="1"/>
    <col min="7683" max="7683" width="10.85546875" style="106" customWidth="1"/>
    <col min="7684" max="7684" width="9.7109375" style="106" customWidth="1"/>
    <col min="7685" max="7685" width="11.7109375" style="106" customWidth="1"/>
    <col min="7686" max="7936" width="11.42578125" style="106"/>
    <col min="7937" max="7937" width="38.28515625" style="106" customWidth="1"/>
    <col min="7938" max="7938" width="11" style="106" customWidth="1"/>
    <col min="7939" max="7939" width="10.85546875" style="106" customWidth="1"/>
    <col min="7940" max="7940" width="9.7109375" style="106" customWidth="1"/>
    <col min="7941" max="7941" width="11.7109375" style="106" customWidth="1"/>
    <col min="7942" max="8192" width="11.42578125" style="106"/>
    <col min="8193" max="8193" width="38.28515625" style="106" customWidth="1"/>
    <col min="8194" max="8194" width="11" style="106" customWidth="1"/>
    <col min="8195" max="8195" width="10.85546875" style="106" customWidth="1"/>
    <col min="8196" max="8196" width="9.7109375" style="106" customWidth="1"/>
    <col min="8197" max="8197" width="11.7109375" style="106" customWidth="1"/>
    <col min="8198" max="8448" width="11.42578125" style="106"/>
    <col min="8449" max="8449" width="38.28515625" style="106" customWidth="1"/>
    <col min="8450" max="8450" width="11" style="106" customWidth="1"/>
    <col min="8451" max="8451" width="10.85546875" style="106" customWidth="1"/>
    <col min="8452" max="8452" width="9.7109375" style="106" customWidth="1"/>
    <col min="8453" max="8453" width="11.7109375" style="106" customWidth="1"/>
    <col min="8454" max="8704" width="11.42578125" style="106"/>
    <col min="8705" max="8705" width="38.28515625" style="106" customWidth="1"/>
    <col min="8706" max="8706" width="11" style="106" customWidth="1"/>
    <col min="8707" max="8707" width="10.85546875" style="106" customWidth="1"/>
    <col min="8708" max="8708" width="9.7109375" style="106" customWidth="1"/>
    <col min="8709" max="8709" width="11.7109375" style="106" customWidth="1"/>
    <col min="8710" max="8960" width="11.42578125" style="106"/>
    <col min="8961" max="8961" width="38.28515625" style="106" customWidth="1"/>
    <col min="8962" max="8962" width="11" style="106" customWidth="1"/>
    <col min="8963" max="8963" width="10.85546875" style="106" customWidth="1"/>
    <col min="8964" max="8964" width="9.7109375" style="106" customWidth="1"/>
    <col min="8965" max="8965" width="11.7109375" style="106" customWidth="1"/>
    <col min="8966" max="9216" width="11.42578125" style="106"/>
    <col min="9217" max="9217" width="38.28515625" style="106" customWidth="1"/>
    <col min="9218" max="9218" width="11" style="106" customWidth="1"/>
    <col min="9219" max="9219" width="10.85546875" style="106" customWidth="1"/>
    <col min="9220" max="9220" width="9.7109375" style="106" customWidth="1"/>
    <col min="9221" max="9221" width="11.7109375" style="106" customWidth="1"/>
    <col min="9222" max="9472" width="11.42578125" style="106"/>
    <col min="9473" max="9473" width="38.28515625" style="106" customWidth="1"/>
    <col min="9474" max="9474" width="11" style="106" customWidth="1"/>
    <col min="9475" max="9475" width="10.85546875" style="106" customWidth="1"/>
    <col min="9476" max="9476" width="9.7109375" style="106" customWidth="1"/>
    <col min="9477" max="9477" width="11.7109375" style="106" customWidth="1"/>
    <col min="9478" max="9728" width="11.42578125" style="106"/>
    <col min="9729" max="9729" width="38.28515625" style="106" customWidth="1"/>
    <col min="9730" max="9730" width="11" style="106" customWidth="1"/>
    <col min="9731" max="9731" width="10.85546875" style="106" customWidth="1"/>
    <col min="9732" max="9732" width="9.7109375" style="106" customWidth="1"/>
    <col min="9733" max="9733" width="11.7109375" style="106" customWidth="1"/>
    <col min="9734" max="9984" width="11.42578125" style="106"/>
    <col min="9985" max="9985" width="38.28515625" style="106" customWidth="1"/>
    <col min="9986" max="9986" width="11" style="106" customWidth="1"/>
    <col min="9987" max="9987" width="10.85546875" style="106" customWidth="1"/>
    <col min="9988" max="9988" width="9.7109375" style="106" customWidth="1"/>
    <col min="9989" max="9989" width="11.7109375" style="106" customWidth="1"/>
    <col min="9990" max="10240" width="11.42578125" style="106"/>
    <col min="10241" max="10241" width="38.28515625" style="106" customWidth="1"/>
    <col min="10242" max="10242" width="11" style="106" customWidth="1"/>
    <col min="10243" max="10243" width="10.85546875" style="106" customWidth="1"/>
    <col min="10244" max="10244" width="9.7109375" style="106" customWidth="1"/>
    <col min="10245" max="10245" width="11.7109375" style="106" customWidth="1"/>
    <col min="10246" max="10496" width="11.42578125" style="106"/>
    <col min="10497" max="10497" width="38.28515625" style="106" customWidth="1"/>
    <col min="10498" max="10498" width="11" style="106" customWidth="1"/>
    <col min="10499" max="10499" width="10.85546875" style="106" customWidth="1"/>
    <col min="10500" max="10500" width="9.7109375" style="106" customWidth="1"/>
    <col min="10501" max="10501" width="11.7109375" style="106" customWidth="1"/>
    <col min="10502" max="10752" width="11.42578125" style="106"/>
    <col min="10753" max="10753" width="38.28515625" style="106" customWidth="1"/>
    <col min="10754" max="10754" width="11" style="106" customWidth="1"/>
    <col min="10755" max="10755" width="10.85546875" style="106" customWidth="1"/>
    <col min="10756" max="10756" width="9.7109375" style="106" customWidth="1"/>
    <col min="10757" max="10757" width="11.7109375" style="106" customWidth="1"/>
    <col min="10758" max="11008" width="11.42578125" style="106"/>
    <col min="11009" max="11009" width="38.28515625" style="106" customWidth="1"/>
    <col min="11010" max="11010" width="11" style="106" customWidth="1"/>
    <col min="11011" max="11011" width="10.85546875" style="106" customWidth="1"/>
    <col min="11012" max="11012" width="9.7109375" style="106" customWidth="1"/>
    <col min="11013" max="11013" width="11.7109375" style="106" customWidth="1"/>
    <col min="11014" max="11264" width="11.42578125" style="106"/>
    <col min="11265" max="11265" width="38.28515625" style="106" customWidth="1"/>
    <col min="11266" max="11266" width="11" style="106" customWidth="1"/>
    <col min="11267" max="11267" width="10.85546875" style="106" customWidth="1"/>
    <col min="11268" max="11268" width="9.7109375" style="106" customWidth="1"/>
    <col min="11269" max="11269" width="11.7109375" style="106" customWidth="1"/>
    <col min="11270" max="11520" width="11.42578125" style="106"/>
    <col min="11521" max="11521" width="38.28515625" style="106" customWidth="1"/>
    <col min="11522" max="11522" width="11" style="106" customWidth="1"/>
    <col min="11523" max="11523" width="10.85546875" style="106" customWidth="1"/>
    <col min="11524" max="11524" width="9.7109375" style="106" customWidth="1"/>
    <col min="11525" max="11525" width="11.7109375" style="106" customWidth="1"/>
    <col min="11526" max="11776" width="11.42578125" style="106"/>
    <col min="11777" max="11777" width="38.28515625" style="106" customWidth="1"/>
    <col min="11778" max="11778" width="11" style="106" customWidth="1"/>
    <col min="11779" max="11779" width="10.85546875" style="106" customWidth="1"/>
    <col min="11780" max="11780" width="9.7109375" style="106" customWidth="1"/>
    <col min="11781" max="11781" width="11.7109375" style="106" customWidth="1"/>
    <col min="11782" max="12032" width="11.42578125" style="106"/>
    <col min="12033" max="12033" width="38.28515625" style="106" customWidth="1"/>
    <col min="12034" max="12034" width="11" style="106" customWidth="1"/>
    <col min="12035" max="12035" width="10.85546875" style="106" customWidth="1"/>
    <col min="12036" max="12036" width="9.7109375" style="106" customWidth="1"/>
    <col min="12037" max="12037" width="11.7109375" style="106" customWidth="1"/>
    <col min="12038" max="12288" width="11.42578125" style="106"/>
    <col min="12289" max="12289" width="38.28515625" style="106" customWidth="1"/>
    <col min="12290" max="12290" width="11" style="106" customWidth="1"/>
    <col min="12291" max="12291" width="10.85546875" style="106" customWidth="1"/>
    <col min="12292" max="12292" width="9.7109375" style="106" customWidth="1"/>
    <col min="12293" max="12293" width="11.7109375" style="106" customWidth="1"/>
    <col min="12294" max="12544" width="11.42578125" style="106"/>
    <col min="12545" max="12545" width="38.28515625" style="106" customWidth="1"/>
    <col min="12546" max="12546" width="11" style="106" customWidth="1"/>
    <col min="12547" max="12547" width="10.85546875" style="106" customWidth="1"/>
    <col min="12548" max="12548" width="9.7109375" style="106" customWidth="1"/>
    <col min="12549" max="12549" width="11.7109375" style="106" customWidth="1"/>
    <col min="12550" max="12800" width="11.42578125" style="106"/>
    <col min="12801" max="12801" width="38.28515625" style="106" customWidth="1"/>
    <col min="12802" max="12802" width="11" style="106" customWidth="1"/>
    <col min="12803" max="12803" width="10.85546875" style="106" customWidth="1"/>
    <col min="12804" max="12804" width="9.7109375" style="106" customWidth="1"/>
    <col min="12805" max="12805" width="11.7109375" style="106" customWidth="1"/>
    <col min="12806" max="13056" width="11.42578125" style="106"/>
    <col min="13057" max="13057" width="38.28515625" style="106" customWidth="1"/>
    <col min="13058" max="13058" width="11" style="106" customWidth="1"/>
    <col min="13059" max="13059" width="10.85546875" style="106" customWidth="1"/>
    <col min="13060" max="13060" width="9.7109375" style="106" customWidth="1"/>
    <col min="13061" max="13061" width="11.7109375" style="106" customWidth="1"/>
    <col min="13062" max="13312" width="11.42578125" style="106"/>
    <col min="13313" max="13313" width="38.28515625" style="106" customWidth="1"/>
    <col min="13314" max="13314" width="11" style="106" customWidth="1"/>
    <col min="13315" max="13315" width="10.85546875" style="106" customWidth="1"/>
    <col min="13316" max="13316" width="9.7109375" style="106" customWidth="1"/>
    <col min="13317" max="13317" width="11.7109375" style="106" customWidth="1"/>
    <col min="13318" max="13568" width="11.42578125" style="106"/>
    <col min="13569" max="13569" width="38.28515625" style="106" customWidth="1"/>
    <col min="13570" max="13570" width="11" style="106" customWidth="1"/>
    <col min="13571" max="13571" width="10.85546875" style="106" customWidth="1"/>
    <col min="13572" max="13572" width="9.7109375" style="106" customWidth="1"/>
    <col min="13573" max="13573" width="11.7109375" style="106" customWidth="1"/>
    <col min="13574" max="13824" width="11.42578125" style="106"/>
    <col min="13825" max="13825" width="38.28515625" style="106" customWidth="1"/>
    <col min="13826" max="13826" width="11" style="106" customWidth="1"/>
    <col min="13827" max="13827" width="10.85546875" style="106" customWidth="1"/>
    <col min="13828" max="13828" width="9.7109375" style="106" customWidth="1"/>
    <col min="13829" max="13829" width="11.7109375" style="106" customWidth="1"/>
    <col min="13830" max="14080" width="11.42578125" style="106"/>
    <col min="14081" max="14081" width="38.28515625" style="106" customWidth="1"/>
    <col min="14082" max="14082" width="11" style="106" customWidth="1"/>
    <col min="14083" max="14083" width="10.85546875" style="106" customWidth="1"/>
    <col min="14084" max="14084" width="9.7109375" style="106" customWidth="1"/>
    <col min="14085" max="14085" width="11.7109375" style="106" customWidth="1"/>
    <col min="14086" max="14336" width="11.42578125" style="106"/>
    <col min="14337" max="14337" width="38.28515625" style="106" customWidth="1"/>
    <col min="14338" max="14338" width="11" style="106" customWidth="1"/>
    <col min="14339" max="14339" width="10.85546875" style="106" customWidth="1"/>
    <col min="14340" max="14340" width="9.7109375" style="106" customWidth="1"/>
    <col min="14341" max="14341" width="11.7109375" style="106" customWidth="1"/>
    <col min="14342" max="14592" width="11.42578125" style="106"/>
    <col min="14593" max="14593" width="38.28515625" style="106" customWidth="1"/>
    <col min="14594" max="14594" width="11" style="106" customWidth="1"/>
    <col min="14595" max="14595" width="10.85546875" style="106" customWidth="1"/>
    <col min="14596" max="14596" width="9.7109375" style="106" customWidth="1"/>
    <col min="14597" max="14597" width="11.7109375" style="106" customWidth="1"/>
    <col min="14598" max="14848" width="11.42578125" style="106"/>
    <col min="14849" max="14849" width="38.28515625" style="106" customWidth="1"/>
    <col min="14850" max="14850" width="11" style="106" customWidth="1"/>
    <col min="14851" max="14851" width="10.85546875" style="106" customWidth="1"/>
    <col min="14852" max="14852" width="9.7109375" style="106" customWidth="1"/>
    <col min="14853" max="14853" width="11.7109375" style="106" customWidth="1"/>
    <col min="14854" max="15104" width="11.42578125" style="106"/>
    <col min="15105" max="15105" width="38.28515625" style="106" customWidth="1"/>
    <col min="15106" max="15106" width="11" style="106" customWidth="1"/>
    <col min="15107" max="15107" width="10.85546875" style="106" customWidth="1"/>
    <col min="15108" max="15108" width="9.7109375" style="106" customWidth="1"/>
    <col min="15109" max="15109" width="11.7109375" style="106" customWidth="1"/>
    <col min="15110" max="15360" width="11.42578125" style="106"/>
    <col min="15361" max="15361" width="38.28515625" style="106" customWidth="1"/>
    <col min="15362" max="15362" width="11" style="106" customWidth="1"/>
    <col min="15363" max="15363" width="10.85546875" style="106" customWidth="1"/>
    <col min="15364" max="15364" width="9.7109375" style="106" customWidth="1"/>
    <col min="15365" max="15365" width="11.7109375" style="106" customWidth="1"/>
    <col min="15366" max="15616" width="11.42578125" style="106"/>
    <col min="15617" max="15617" width="38.28515625" style="106" customWidth="1"/>
    <col min="15618" max="15618" width="11" style="106" customWidth="1"/>
    <col min="15619" max="15619" width="10.85546875" style="106" customWidth="1"/>
    <col min="15620" max="15620" width="9.7109375" style="106" customWidth="1"/>
    <col min="15621" max="15621" width="11.7109375" style="106" customWidth="1"/>
    <col min="15622" max="15872" width="11.42578125" style="106"/>
    <col min="15873" max="15873" width="38.28515625" style="106" customWidth="1"/>
    <col min="15874" max="15874" width="11" style="106" customWidth="1"/>
    <col min="15875" max="15875" width="10.85546875" style="106" customWidth="1"/>
    <col min="15876" max="15876" width="9.7109375" style="106" customWidth="1"/>
    <col min="15877" max="15877" width="11.7109375" style="106" customWidth="1"/>
    <col min="15878" max="16128" width="11.42578125" style="106"/>
    <col min="16129" max="16129" width="38.28515625" style="106" customWidth="1"/>
    <col min="16130" max="16130" width="11" style="106" customWidth="1"/>
    <col min="16131" max="16131" width="10.85546875" style="106" customWidth="1"/>
    <col min="16132" max="16132" width="9.7109375" style="106" customWidth="1"/>
    <col min="16133" max="16133" width="11.7109375" style="106" customWidth="1"/>
    <col min="16134" max="16384" width="11.42578125" style="106"/>
  </cols>
  <sheetData>
    <row r="1" spans="1:8" s="693" customFormat="1" ht="15">
      <c r="A1" s="728" t="s">
        <v>739</v>
      </c>
    </row>
    <row r="2" spans="1:8" s="651" customFormat="1"/>
    <row r="3" spans="1:8" s="651" customFormat="1" ht="15.75">
      <c r="A3" s="2062" t="s">
        <v>539</v>
      </c>
      <c r="B3" s="2063"/>
      <c r="C3" s="2063"/>
      <c r="D3" s="2063"/>
      <c r="E3" s="2063"/>
      <c r="F3" s="2063"/>
      <c r="G3" s="2063"/>
      <c r="H3" s="2061"/>
    </row>
    <row r="4" spans="1:8" ht="15.75">
      <c r="A4" s="2064"/>
      <c r="B4" s="2064"/>
      <c r="C4" s="2064"/>
      <c r="D4" s="2064"/>
      <c r="E4" s="2064"/>
      <c r="F4" s="2065"/>
      <c r="G4" s="2066"/>
      <c r="H4" s="2067"/>
    </row>
    <row r="5" spans="1:8" ht="33" customHeight="1">
      <c r="A5" s="2068"/>
      <c r="B5" s="2069" t="s">
        <v>92</v>
      </c>
      <c r="C5" s="2070">
        <v>2024</v>
      </c>
      <c r="D5" s="2071">
        <v>2025</v>
      </c>
      <c r="E5" s="2069" t="s">
        <v>93</v>
      </c>
      <c r="F5" s="2090" t="s">
        <v>890</v>
      </c>
      <c r="G5" s="2072"/>
      <c r="H5" s="2067"/>
    </row>
    <row r="6" spans="1:8" ht="15.75">
      <c r="A6" s="2073" t="s">
        <v>123</v>
      </c>
      <c r="B6" s="2074">
        <v>74.3</v>
      </c>
      <c r="C6" s="2074">
        <v>127.89999999999999</v>
      </c>
      <c r="D6" s="2075">
        <v>126.38888888888889</v>
      </c>
      <c r="E6" s="2074">
        <v>-1.18147858570063</v>
      </c>
      <c r="F6" s="2091">
        <v>122.51333333333336</v>
      </c>
      <c r="G6" s="2076"/>
      <c r="H6" s="2067"/>
    </row>
    <row r="7" spans="1:8" ht="15.75">
      <c r="A7" s="2077" t="s">
        <v>95</v>
      </c>
      <c r="B7" s="2074"/>
      <c r="C7" s="2061"/>
      <c r="D7" s="2061"/>
      <c r="E7" s="2074"/>
      <c r="F7" s="2092"/>
      <c r="G7" s="2061"/>
      <c r="H7" s="2067"/>
    </row>
    <row r="8" spans="1:8" ht="15.75">
      <c r="A8" s="2077" t="s">
        <v>96</v>
      </c>
      <c r="B8" s="2078">
        <v>5.4</v>
      </c>
      <c r="C8" s="2078">
        <v>112.7</v>
      </c>
      <c r="D8" s="2079">
        <v>112.75555555555555</v>
      </c>
      <c r="E8" s="2078">
        <v>4.9295080350969765E-2</v>
      </c>
      <c r="F8" s="2093">
        <v>105.80999999999999</v>
      </c>
      <c r="G8" s="2081"/>
      <c r="H8" s="2067"/>
    </row>
    <row r="9" spans="1:8" ht="15.75">
      <c r="A9" s="2077" t="s">
        <v>97</v>
      </c>
      <c r="B9" s="2078">
        <v>9</v>
      </c>
      <c r="C9" s="2078">
        <v>160.88888888888889</v>
      </c>
      <c r="D9" s="2079">
        <v>144.35555555555555</v>
      </c>
      <c r="E9" s="2078">
        <v>-10.27624309392265</v>
      </c>
      <c r="F9" s="2093">
        <v>144.26833333333335</v>
      </c>
      <c r="G9" s="2081"/>
      <c r="H9" s="2067"/>
    </row>
    <row r="10" spans="1:8" ht="15.75">
      <c r="A10" s="2077" t="s">
        <v>98</v>
      </c>
      <c r="B10" s="2078">
        <v>9.1999999999999993</v>
      </c>
      <c r="C10" s="2078">
        <v>145.28888888888889</v>
      </c>
      <c r="D10" s="2079">
        <v>154.15555555555557</v>
      </c>
      <c r="E10" s="2078">
        <v>6.1027837259100695</v>
      </c>
      <c r="F10" s="2093">
        <v>157.74833333333333</v>
      </c>
      <c r="G10" s="2081"/>
      <c r="H10" s="2067"/>
    </row>
    <row r="11" spans="1:8" ht="15.75">
      <c r="A11" s="2082" t="s">
        <v>99</v>
      </c>
      <c r="B11" s="2078">
        <v>7.7</v>
      </c>
      <c r="C11" s="2078">
        <v>110.76666666666667</v>
      </c>
      <c r="D11" s="2079">
        <v>106.37777777777777</v>
      </c>
      <c r="E11" s="2078">
        <v>-3.962283077540385</v>
      </c>
      <c r="F11" s="2093">
        <v>105.00500000000002</v>
      </c>
      <c r="G11" s="2081"/>
      <c r="H11" s="2067"/>
    </row>
    <row r="12" spans="1:8" ht="15.75">
      <c r="A12" s="2082" t="s">
        <v>100</v>
      </c>
      <c r="B12" s="2078">
        <v>21.2</v>
      </c>
      <c r="C12" s="2078">
        <v>126.5888888888889</v>
      </c>
      <c r="D12" s="2079">
        <v>123.60000000000001</v>
      </c>
      <c r="E12" s="2078">
        <v>-2.361098920389717</v>
      </c>
      <c r="F12" s="2093">
        <v>123.12166666666666</v>
      </c>
      <c r="G12" s="2081"/>
      <c r="H12" s="2067"/>
    </row>
    <row r="13" spans="1:8" ht="15.75">
      <c r="A13" s="2073" t="s">
        <v>540</v>
      </c>
      <c r="B13" s="2074">
        <v>25.7</v>
      </c>
      <c r="C13" s="2074">
        <v>119.88888888888889</v>
      </c>
      <c r="D13" s="2075">
        <v>120.83333333333333</v>
      </c>
      <c r="E13" s="2074">
        <v>0.78776645041705151</v>
      </c>
      <c r="F13" s="2091">
        <v>112.42166666666667</v>
      </c>
      <c r="G13" s="2081"/>
      <c r="H13" s="2067"/>
    </row>
    <row r="14" spans="1:8" ht="15.75">
      <c r="A14" s="2083" t="s">
        <v>94</v>
      </c>
      <c r="B14" s="2084">
        <v>100</v>
      </c>
      <c r="C14" s="2084">
        <v>125.83333333333333</v>
      </c>
      <c r="D14" s="2085">
        <v>124.97777777777777</v>
      </c>
      <c r="E14" s="2084">
        <v>-0.67991169977924848</v>
      </c>
      <c r="F14" s="2094">
        <v>119.91833333333332</v>
      </c>
      <c r="G14" s="2081"/>
      <c r="H14" s="2067"/>
    </row>
    <row r="15" spans="1:8" ht="15.75">
      <c r="A15" s="2064" t="s">
        <v>723</v>
      </c>
      <c r="B15" s="2081"/>
      <c r="C15" s="2086"/>
      <c r="D15" s="2087"/>
      <c r="E15" s="2087"/>
      <c r="F15" s="2064"/>
      <c r="G15" s="2080"/>
      <c r="H15" s="2067"/>
    </row>
    <row r="16" spans="1:8" ht="15.75">
      <c r="A16" s="2064" t="s">
        <v>463</v>
      </c>
      <c r="B16" s="2088"/>
      <c r="C16" s="2088"/>
      <c r="D16" s="2088"/>
      <c r="E16" s="2088"/>
      <c r="F16" s="2088"/>
      <c r="G16" s="2066"/>
      <c r="H16" s="2067"/>
    </row>
    <row r="17" spans="1:8" ht="15.75">
      <c r="A17" s="2089"/>
      <c r="B17" s="2088"/>
      <c r="C17" s="2088"/>
      <c r="D17" s="2088"/>
      <c r="E17" s="2088"/>
      <c r="F17" s="2088"/>
      <c r="G17" s="2066"/>
      <c r="H17" s="2067"/>
    </row>
    <row r="18" spans="1:8" ht="15.75">
      <c r="A18" s="670"/>
      <c r="B18" s="669"/>
      <c r="C18" s="669"/>
      <c r="D18" s="669"/>
      <c r="E18" s="669"/>
      <c r="F18" s="669"/>
      <c r="G18" s="667"/>
      <c r="H18" s="668"/>
    </row>
    <row r="19" spans="1:8" ht="15.75">
      <c r="A19" s="671"/>
      <c r="B19" s="666"/>
      <c r="C19" s="666"/>
      <c r="D19" s="666"/>
      <c r="E19" s="668"/>
      <c r="F19" s="666"/>
      <c r="G19" s="668"/>
      <c r="H19" s="668"/>
    </row>
    <row r="20" spans="1:8" ht="15.75">
      <c r="A20" s="671"/>
      <c r="B20" s="666"/>
      <c r="C20" s="666"/>
      <c r="D20" s="666"/>
      <c r="E20" s="668"/>
    </row>
    <row r="21" spans="1:8">
      <c r="A21" s="133"/>
    </row>
    <row r="22" spans="1:8">
      <c r="A22" s="133"/>
    </row>
    <row r="23" spans="1:8">
      <c r="A23" s="133"/>
    </row>
    <row r="24" spans="1:8">
      <c r="A24" s="133"/>
    </row>
    <row r="25" spans="1:8">
      <c r="A25" s="133"/>
    </row>
    <row r="26" spans="1:8">
      <c r="A26" s="133"/>
    </row>
    <row r="27" spans="1:8">
      <c r="A27" s="133"/>
    </row>
    <row r="28" spans="1:8">
      <c r="A28" s="133"/>
    </row>
    <row r="29" spans="1:8">
      <c r="A29" s="133"/>
    </row>
    <row r="30" spans="1:8">
      <c r="A30" s="133"/>
    </row>
    <row r="31" spans="1:8">
      <c r="A31" s="133"/>
    </row>
    <row r="32" spans="1:8">
      <c r="A32" s="133"/>
    </row>
    <row r="33" spans="1:1">
      <c r="A33" s="133"/>
    </row>
    <row r="34" spans="1:1">
      <c r="A34" s="133"/>
    </row>
    <row r="35" spans="1:1">
      <c r="A35" s="133"/>
    </row>
    <row r="36" spans="1:1">
      <c r="A36" s="133"/>
    </row>
    <row r="37" spans="1:1">
      <c r="A37" s="133"/>
    </row>
    <row r="38" spans="1:1">
      <c r="A38" s="133"/>
    </row>
    <row r="39" spans="1:1">
      <c r="A39" s="133"/>
    </row>
    <row r="40" spans="1:1">
      <c r="A40" s="133"/>
    </row>
    <row r="41" spans="1:1">
      <c r="A41" s="133"/>
    </row>
    <row r="42" spans="1:1">
      <c r="A42" s="133"/>
    </row>
    <row r="43" spans="1:1">
      <c r="A43" s="133"/>
    </row>
    <row r="44" spans="1:1">
      <c r="A44" s="133"/>
    </row>
    <row r="45" spans="1:1">
      <c r="A45" s="133"/>
    </row>
    <row r="46" spans="1:1">
      <c r="A46" s="133"/>
    </row>
    <row r="47" spans="1:1">
      <c r="A47" s="133"/>
    </row>
    <row r="48" spans="1:1">
      <c r="A48" s="133"/>
    </row>
    <row r="49" spans="1:1">
      <c r="A49" s="133"/>
    </row>
    <row r="50" spans="1:1">
      <c r="A50" s="133"/>
    </row>
    <row r="51" spans="1:1">
      <c r="A51" s="133"/>
    </row>
    <row r="52" spans="1:1">
      <c r="A52" s="133"/>
    </row>
    <row r="53" spans="1:1">
      <c r="A53" s="133"/>
    </row>
    <row r="54" spans="1:1">
      <c r="A54" s="133"/>
    </row>
    <row r="55" spans="1:1">
      <c r="A55" s="133"/>
    </row>
    <row r="56" spans="1:1">
      <c r="A56" s="133"/>
    </row>
    <row r="57" spans="1:1">
      <c r="A57" s="133"/>
    </row>
    <row r="58" spans="1:1">
      <c r="A58" s="133"/>
    </row>
    <row r="59" spans="1:1">
      <c r="A59" s="133"/>
    </row>
    <row r="60" spans="1:1">
      <c r="A60" s="133"/>
    </row>
    <row r="61" spans="1:1">
      <c r="A61" s="133"/>
    </row>
    <row r="62" spans="1:1">
      <c r="A62" s="133"/>
    </row>
    <row r="63" spans="1:1">
      <c r="A63" s="133"/>
    </row>
    <row r="64" spans="1:1">
      <c r="A64" s="133"/>
    </row>
    <row r="65" spans="1:1">
      <c r="A65" s="134"/>
    </row>
    <row r="66" spans="1:1">
      <c r="A66" s="134"/>
    </row>
    <row r="67" spans="1:1">
      <c r="A67" s="134"/>
    </row>
    <row r="68" spans="1:1">
      <c r="A68" s="134"/>
    </row>
    <row r="69" spans="1:1">
      <c r="A69" s="134"/>
    </row>
    <row r="70" spans="1:1">
      <c r="A70" s="133"/>
    </row>
    <row r="71" spans="1:1">
      <c r="A71" s="133"/>
    </row>
    <row r="72" spans="1:1">
      <c r="A72" s="133"/>
    </row>
    <row r="73" spans="1:1">
      <c r="A73" s="133"/>
    </row>
    <row r="74" spans="1:1">
      <c r="A74" s="133"/>
    </row>
    <row r="75" spans="1:1">
      <c r="A75" s="133"/>
    </row>
    <row r="76" spans="1:1">
      <c r="A76" s="133"/>
    </row>
    <row r="77" spans="1:1">
      <c r="A77" s="133"/>
    </row>
    <row r="78" spans="1:1">
      <c r="A78" s="133"/>
    </row>
    <row r="79" spans="1:1">
      <c r="A79" s="133"/>
    </row>
    <row r="80" spans="1:1">
      <c r="A80" s="133"/>
    </row>
    <row r="81" spans="1:1">
      <c r="A81" s="133"/>
    </row>
    <row r="82" spans="1:1">
      <c r="A82" s="133"/>
    </row>
    <row r="83" spans="1:1">
      <c r="A83" s="133"/>
    </row>
    <row r="84" spans="1:1">
      <c r="A84" s="133"/>
    </row>
    <row r="85" spans="1:1">
      <c r="A85" s="133"/>
    </row>
    <row r="86" spans="1:1">
      <c r="A86" s="133"/>
    </row>
    <row r="87" spans="1:1">
      <c r="A87" s="133"/>
    </row>
    <row r="88" spans="1:1">
      <c r="A88" s="133"/>
    </row>
    <row r="89" spans="1:1">
      <c r="A89" s="133"/>
    </row>
    <row r="90" spans="1:1">
      <c r="A90" s="133"/>
    </row>
    <row r="91" spans="1:1">
      <c r="A91" s="133"/>
    </row>
    <row r="92" spans="1:1">
      <c r="A92" s="133"/>
    </row>
    <row r="93" spans="1:1">
      <c r="A93" s="133"/>
    </row>
    <row r="94" spans="1:1">
      <c r="A94" s="133"/>
    </row>
    <row r="95" spans="1:1">
      <c r="A95" s="133"/>
    </row>
    <row r="96" spans="1:1">
      <c r="A96" s="133"/>
    </row>
    <row r="97" spans="1:1">
      <c r="A97" s="133"/>
    </row>
    <row r="98" spans="1:1">
      <c r="A98" s="133"/>
    </row>
    <row r="99" spans="1:1">
      <c r="A99" s="133"/>
    </row>
    <row r="100" spans="1:1">
      <c r="A100" s="133"/>
    </row>
    <row r="101" spans="1:1">
      <c r="A101" s="133"/>
    </row>
    <row r="102" spans="1:1">
      <c r="A102" s="133"/>
    </row>
    <row r="103" spans="1:1">
      <c r="A103" s="133"/>
    </row>
    <row r="104" spans="1:1">
      <c r="A104" s="133"/>
    </row>
    <row r="105" spans="1:1">
      <c r="A105" s="133"/>
    </row>
    <row r="106" spans="1:1">
      <c r="A106" s="133"/>
    </row>
    <row r="107" spans="1:1">
      <c r="A107" s="133"/>
    </row>
    <row r="108" spans="1:1">
      <c r="A108" s="133"/>
    </row>
    <row r="109" spans="1:1">
      <c r="A109" s="133"/>
    </row>
  </sheetData>
  <hyperlinks>
    <hyperlink ref="A1" location="Sommaire!A1" display="Sommaire général" xr:uid="{A0E17925-7C0B-4B7C-A908-B4AB60DBD0BE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808080"/>
  </sheetPr>
  <dimension ref="A1:F21"/>
  <sheetViews>
    <sheetView showGridLines="0" workbookViewId="0">
      <selection activeCell="A6" sqref="A6:F21"/>
    </sheetView>
  </sheetViews>
  <sheetFormatPr baseColWidth="10" defaultRowHeight="12.75"/>
  <cols>
    <col min="1" max="1" width="22.140625" style="99" customWidth="1"/>
    <col min="2" max="2" width="11.42578125" style="318"/>
    <col min="3" max="3" width="11.42578125" style="99"/>
    <col min="4" max="4" width="11.42578125" style="99" customWidth="1"/>
    <col min="5" max="256" width="11.42578125" style="99"/>
    <col min="257" max="257" width="22.140625" style="99" customWidth="1"/>
    <col min="258" max="259" width="11.42578125" style="99"/>
    <col min="260" max="260" width="11.42578125" style="99" customWidth="1"/>
    <col min="261" max="512" width="11.42578125" style="99"/>
    <col min="513" max="513" width="22.140625" style="99" customWidth="1"/>
    <col min="514" max="515" width="11.42578125" style="99"/>
    <col min="516" max="516" width="11.42578125" style="99" customWidth="1"/>
    <col min="517" max="768" width="11.42578125" style="99"/>
    <col min="769" max="769" width="22.140625" style="99" customWidth="1"/>
    <col min="770" max="771" width="11.42578125" style="99"/>
    <col min="772" max="772" width="11.42578125" style="99" customWidth="1"/>
    <col min="773" max="1024" width="11.42578125" style="99"/>
    <col min="1025" max="1025" width="22.140625" style="99" customWidth="1"/>
    <col min="1026" max="1027" width="11.42578125" style="99"/>
    <col min="1028" max="1028" width="11.42578125" style="99" customWidth="1"/>
    <col min="1029" max="1280" width="11.42578125" style="99"/>
    <col min="1281" max="1281" width="22.140625" style="99" customWidth="1"/>
    <col min="1282" max="1283" width="11.42578125" style="99"/>
    <col min="1284" max="1284" width="11.42578125" style="99" customWidth="1"/>
    <col min="1285" max="1536" width="11.42578125" style="99"/>
    <col min="1537" max="1537" width="22.140625" style="99" customWidth="1"/>
    <col min="1538" max="1539" width="11.42578125" style="99"/>
    <col min="1540" max="1540" width="11.42578125" style="99" customWidth="1"/>
    <col min="1541" max="1792" width="11.42578125" style="99"/>
    <col min="1793" max="1793" width="22.140625" style="99" customWidth="1"/>
    <col min="1794" max="1795" width="11.42578125" style="99"/>
    <col min="1796" max="1796" width="11.42578125" style="99" customWidth="1"/>
    <col min="1797" max="2048" width="11.42578125" style="99"/>
    <col min="2049" max="2049" width="22.140625" style="99" customWidth="1"/>
    <col min="2050" max="2051" width="11.42578125" style="99"/>
    <col min="2052" max="2052" width="11.42578125" style="99" customWidth="1"/>
    <col min="2053" max="2304" width="11.42578125" style="99"/>
    <col min="2305" max="2305" width="22.140625" style="99" customWidth="1"/>
    <col min="2306" max="2307" width="11.42578125" style="99"/>
    <col min="2308" max="2308" width="11.42578125" style="99" customWidth="1"/>
    <col min="2309" max="2560" width="11.42578125" style="99"/>
    <col min="2561" max="2561" width="22.140625" style="99" customWidth="1"/>
    <col min="2562" max="2563" width="11.42578125" style="99"/>
    <col min="2564" max="2564" width="11.42578125" style="99" customWidth="1"/>
    <col min="2565" max="2816" width="11.42578125" style="99"/>
    <col min="2817" max="2817" width="22.140625" style="99" customWidth="1"/>
    <col min="2818" max="2819" width="11.42578125" style="99"/>
    <col min="2820" max="2820" width="11.42578125" style="99" customWidth="1"/>
    <col min="2821" max="3072" width="11.42578125" style="99"/>
    <col min="3073" max="3073" width="22.140625" style="99" customWidth="1"/>
    <col min="3074" max="3075" width="11.42578125" style="99"/>
    <col min="3076" max="3076" width="11.42578125" style="99" customWidth="1"/>
    <col min="3077" max="3328" width="11.42578125" style="99"/>
    <col min="3329" max="3329" width="22.140625" style="99" customWidth="1"/>
    <col min="3330" max="3331" width="11.42578125" style="99"/>
    <col min="3332" max="3332" width="11.42578125" style="99" customWidth="1"/>
    <col min="3333" max="3584" width="11.42578125" style="99"/>
    <col min="3585" max="3585" width="22.140625" style="99" customWidth="1"/>
    <col min="3586" max="3587" width="11.42578125" style="99"/>
    <col min="3588" max="3588" width="11.42578125" style="99" customWidth="1"/>
    <col min="3589" max="3840" width="11.42578125" style="99"/>
    <col min="3841" max="3841" width="22.140625" style="99" customWidth="1"/>
    <col min="3842" max="3843" width="11.42578125" style="99"/>
    <col min="3844" max="3844" width="11.42578125" style="99" customWidth="1"/>
    <col min="3845" max="4096" width="11.42578125" style="99"/>
    <col min="4097" max="4097" width="22.140625" style="99" customWidth="1"/>
    <col min="4098" max="4099" width="11.42578125" style="99"/>
    <col min="4100" max="4100" width="11.42578125" style="99" customWidth="1"/>
    <col min="4101" max="4352" width="11.42578125" style="99"/>
    <col min="4353" max="4353" width="22.140625" style="99" customWidth="1"/>
    <col min="4354" max="4355" width="11.42578125" style="99"/>
    <col min="4356" max="4356" width="11.42578125" style="99" customWidth="1"/>
    <col min="4357" max="4608" width="11.42578125" style="99"/>
    <col min="4609" max="4609" width="22.140625" style="99" customWidth="1"/>
    <col min="4610" max="4611" width="11.42578125" style="99"/>
    <col min="4612" max="4612" width="11.42578125" style="99" customWidth="1"/>
    <col min="4613" max="4864" width="11.42578125" style="99"/>
    <col min="4865" max="4865" width="22.140625" style="99" customWidth="1"/>
    <col min="4866" max="4867" width="11.42578125" style="99"/>
    <col min="4868" max="4868" width="11.42578125" style="99" customWidth="1"/>
    <col min="4869" max="5120" width="11.42578125" style="99"/>
    <col min="5121" max="5121" width="22.140625" style="99" customWidth="1"/>
    <col min="5122" max="5123" width="11.42578125" style="99"/>
    <col min="5124" max="5124" width="11.42578125" style="99" customWidth="1"/>
    <col min="5125" max="5376" width="11.42578125" style="99"/>
    <col min="5377" max="5377" width="22.140625" style="99" customWidth="1"/>
    <col min="5378" max="5379" width="11.42578125" style="99"/>
    <col min="5380" max="5380" width="11.42578125" style="99" customWidth="1"/>
    <col min="5381" max="5632" width="11.42578125" style="99"/>
    <col min="5633" max="5633" width="22.140625" style="99" customWidth="1"/>
    <col min="5634" max="5635" width="11.42578125" style="99"/>
    <col min="5636" max="5636" width="11.42578125" style="99" customWidth="1"/>
    <col min="5637" max="5888" width="11.42578125" style="99"/>
    <col min="5889" max="5889" width="22.140625" style="99" customWidth="1"/>
    <col min="5890" max="5891" width="11.42578125" style="99"/>
    <col min="5892" max="5892" width="11.42578125" style="99" customWidth="1"/>
    <col min="5893" max="6144" width="11.42578125" style="99"/>
    <col min="6145" max="6145" width="22.140625" style="99" customWidth="1"/>
    <col min="6146" max="6147" width="11.42578125" style="99"/>
    <col min="6148" max="6148" width="11.42578125" style="99" customWidth="1"/>
    <col min="6149" max="6400" width="11.42578125" style="99"/>
    <col min="6401" max="6401" width="22.140625" style="99" customWidth="1"/>
    <col min="6402" max="6403" width="11.42578125" style="99"/>
    <col min="6404" max="6404" width="11.42578125" style="99" customWidth="1"/>
    <col min="6405" max="6656" width="11.42578125" style="99"/>
    <col min="6657" max="6657" width="22.140625" style="99" customWidth="1"/>
    <col min="6658" max="6659" width="11.42578125" style="99"/>
    <col min="6660" max="6660" width="11.42578125" style="99" customWidth="1"/>
    <col min="6661" max="6912" width="11.42578125" style="99"/>
    <col min="6913" max="6913" width="22.140625" style="99" customWidth="1"/>
    <col min="6914" max="6915" width="11.42578125" style="99"/>
    <col min="6916" max="6916" width="11.42578125" style="99" customWidth="1"/>
    <col min="6917" max="7168" width="11.42578125" style="99"/>
    <col min="7169" max="7169" width="22.140625" style="99" customWidth="1"/>
    <col min="7170" max="7171" width="11.42578125" style="99"/>
    <col min="7172" max="7172" width="11.42578125" style="99" customWidth="1"/>
    <col min="7173" max="7424" width="11.42578125" style="99"/>
    <col min="7425" max="7425" width="22.140625" style="99" customWidth="1"/>
    <col min="7426" max="7427" width="11.42578125" style="99"/>
    <col min="7428" max="7428" width="11.42578125" style="99" customWidth="1"/>
    <col min="7429" max="7680" width="11.42578125" style="99"/>
    <col min="7681" max="7681" width="22.140625" style="99" customWidth="1"/>
    <col min="7682" max="7683" width="11.42578125" style="99"/>
    <col min="7684" max="7684" width="11.42578125" style="99" customWidth="1"/>
    <col min="7685" max="7936" width="11.42578125" style="99"/>
    <col min="7937" max="7937" width="22.140625" style="99" customWidth="1"/>
    <col min="7938" max="7939" width="11.42578125" style="99"/>
    <col min="7940" max="7940" width="11.42578125" style="99" customWidth="1"/>
    <col min="7941" max="8192" width="11.42578125" style="99"/>
    <col min="8193" max="8193" width="22.140625" style="99" customWidth="1"/>
    <col min="8194" max="8195" width="11.42578125" style="99"/>
    <col min="8196" max="8196" width="11.42578125" style="99" customWidth="1"/>
    <col min="8197" max="8448" width="11.42578125" style="99"/>
    <col min="8449" max="8449" width="22.140625" style="99" customWidth="1"/>
    <col min="8450" max="8451" width="11.42578125" style="99"/>
    <col min="8452" max="8452" width="11.42578125" style="99" customWidth="1"/>
    <col min="8453" max="8704" width="11.42578125" style="99"/>
    <col min="8705" max="8705" width="22.140625" style="99" customWidth="1"/>
    <col min="8706" max="8707" width="11.42578125" style="99"/>
    <col min="8708" max="8708" width="11.42578125" style="99" customWidth="1"/>
    <col min="8709" max="8960" width="11.42578125" style="99"/>
    <col min="8961" max="8961" width="22.140625" style="99" customWidth="1"/>
    <col min="8962" max="8963" width="11.42578125" style="99"/>
    <col min="8964" max="8964" width="11.42578125" style="99" customWidth="1"/>
    <col min="8965" max="9216" width="11.42578125" style="99"/>
    <col min="9217" max="9217" width="22.140625" style="99" customWidth="1"/>
    <col min="9218" max="9219" width="11.42578125" style="99"/>
    <col min="9220" max="9220" width="11.42578125" style="99" customWidth="1"/>
    <col min="9221" max="9472" width="11.42578125" style="99"/>
    <col min="9473" max="9473" width="22.140625" style="99" customWidth="1"/>
    <col min="9474" max="9475" width="11.42578125" style="99"/>
    <col min="9476" max="9476" width="11.42578125" style="99" customWidth="1"/>
    <col min="9477" max="9728" width="11.42578125" style="99"/>
    <col min="9729" max="9729" width="22.140625" style="99" customWidth="1"/>
    <col min="9730" max="9731" width="11.42578125" style="99"/>
    <col min="9732" max="9732" width="11.42578125" style="99" customWidth="1"/>
    <col min="9733" max="9984" width="11.42578125" style="99"/>
    <col min="9985" max="9985" width="22.140625" style="99" customWidth="1"/>
    <col min="9986" max="9987" width="11.42578125" style="99"/>
    <col min="9988" max="9988" width="11.42578125" style="99" customWidth="1"/>
    <col min="9989" max="10240" width="11.42578125" style="99"/>
    <col min="10241" max="10241" width="22.140625" style="99" customWidth="1"/>
    <col min="10242" max="10243" width="11.42578125" style="99"/>
    <col min="10244" max="10244" width="11.42578125" style="99" customWidth="1"/>
    <col min="10245" max="10496" width="11.42578125" style="99"/>
    <col min="10497" max="10497" width="22.140625" style="99" customWidth="1"/>
    <col min="10498" max="10499" width="11.42578125" style="99"/>
    <col min="10500" max="10500" width="11.42578125" style="99" customWidth="1"/>
    <col min="10501" max="10752" width="11.42578125" style="99"/>
    <col min="10753" max="10753" width="22.140625" style="99" customWidth="1"/>
    <col min="10754" max="10755" width="11.42578125" style="99"/>
    <col min="10756" max="10756" width="11.42578125" style="99" customWidth="1"/>
    <col min="10757" max="11008" width="11.42578125" style="99"/>
    <col min="11009" max="11009" width="22.140625" style="99" customWidth="1"/>
    <col min="11010" max="11011" width="11.42578125" style="99"/>
    <col min="11012" max="11012" width="11.42578125" style="99" customWidth="1"/>
    <col min="11013" max="11264" width="11.42578125" style="99"/>
    <col min="11265" max="11265" width="22.140625" style="99" customWidth="1"/>
    <col min="11266" max="11267" width="11.42578125" style="99"/>
    <col min="11268" max="11268" width="11.42578125" style="99" customWidth="1"/>
    <col min="11269" max="11520" width="11.42578125" style="99"/>
    <col min="11521" max="11521" width="22.140625" style="99" customWidth="1"/>
    <col min="11522" max="11523" width="11.42578125" style="99"/>
    <col min="11524" max="11524" width="11.42578125" style="99" customWidth="1"/>
    <col min="11525" max="11776" width="11.42578125" style="99"/>
    <col min="11777" max="11777" width="22.140625" style="99" customWidth="1"/>
    <col min="11778" max="11779" width="11.42578125" style="99"/>
    <col min="11780" max="11780" width="11.42578125" style="99" customWidth="1"/>
    <col min="11781" max="12032" width="11.42578125" style="99"/>
    <col min="12033" max="12033" width="22.140625" style="99" customWidth="1"/>
    <col min="12034" max="12035" width="11.42578125" style="99"/>
    <col min="12036" max="12036" width="11.42578125" style="99" customWidth="1"/>
    <col min="12037" max="12288" width="11.42578125" style="99"/>
    <col min="12289" max="12289" width="22.140625" style="99" customWidth="1"/>
    <col min="12290" max="12291" width="11.42578125" style="99"/>
    <col min="12292" max="12292" width="11.42578125" style="99" customWidth="1"/>
    <col min="12293" max="12544" width="11.42578125" style="99"/>
    <col min="12545" max="12545" width="22.140625" style="99" customWidth="1"/>
    <col min="12546" max="12547" width="11.42578125" style="99"/>
    <col min="12548" max="12548" width="11.42578125" style="99" customWidth="1"/>
    <col min="12549" max="12800" width="11.42578125" style="99"/>
    <col min="12801" max="12801" width="22.140625" style="99" customWidth="1"/>
    <col min="12802" max="12803" width="11.42578125" style="99"/>
    <col min="12804" max="12804" width="11.42578125" style="99" customWidth="1"/>
    <col min="12805" max="13056" width="11.42578125" style="99"/>
    <col min="13057" max="13057" width="22.140625" style="99" customWidth="1"/>
    <col min="13058" max="13059" width="11.42578125" style="99"/>
    <col min="13060" max="13060" width="11.42578125" style="99" customWidth="1"/>
    <col min="13061" max="13312" width="11.42578125" style="99"/>
    <col min="13313" max="13313" width="22.140625" style="99" customWidth="1"/>
    <col min="13314" max="13315" width="11.42578125" style="99"/>
    <col min="13316" max="13316" width="11.42578125" style="99" customWidth="1"/>
    <col min="13317" max="13568" width="11.42578125" style="99"/>
    <col min="13569" max="13569" width="22.140625" style="99" customWidth="1"/>
    <col min="13570" max="13571" width="11.42578125" style="99"/>
    <col min="13572" max="13572" width="11.42578125" style="99" customWidth="1"/>
    <col min="13573" max="13824" width="11.42578125" style="99"/>
    <col min="13825" max="13825" width="22.140625" style="99" customWidth="1"/>
    <col min="13826" max="13827" width="11.42578125" style="99"/>
    <col min="13828" max="13828" width="11.42578125" style="99" customWidth="1"/>
    <col min="13829" max="14080" width="11.42578125" style="99"/>
    <col min="14081" max="14081" width="22.140625" style="99" customWidth="1"/>
    <col min="14082" max="14083" width="11.42578125" style="99"/>
    <col min="14084" max="14084" width="11.42578125" style="99" customWidth="1"/>
    <col min="14085" max="14336" width="11.42578125" style="99"/>
    <col min="14337" max="14337" width="22.140625" style="99" customWidth="1"/>
    <col min="14338" max="14339" width="11.42578125" style="99"/>
    <col min="14340" max="14340" width="11.42578125" style="99" customWidth="1"/>
    <col min="14341" max="14592" width="11.42578125" style="99"/>
    <col min="14593" max="14593" width="22.140625" style="99" customWidth="1"/>
    <col min="14594" max="14595" width="11.42578125" style="99"/>
    <col min="14596" max="14596" width="11.42578125" style="99" customWidth="1"/>
    <col min="14597" max="14848" width="11.42578125" style="99"/>
    <col min="14849" max="14849" width="22.140625" style="99" customWidth="1"/>
    <col min="14850" max="14851" width="11.42578125" style="99"/>
    <col min="14852" max="14852" width="11.42578125" style="99" customWidth="1"/>
    <col min="14853" max="15104" width="11.42578125" style="99"/>
    <col min="15105" max="15105" width="22.140625" style="99" customWidth="1"/>
    <col min="15106" max="15107" width="11.42578125" style="99"/>
    <col min="15108" max="15108" width="11.42578125" style="99" customWidth="1"/>
    <col min="15109" max="15360" width="11.42578125" style="99"/>
    <col min="15361" max="15361" width="22.140625" style="99" customWidth="1"/>
    <col min="15362" max="15363" width="11.42578125" style="99"/>
    <col min="15364" max="15364" width="11.42578125" style="99" customWidth="1"/>
    <col min="15365" max="15616" width="11.42578125" style="99"/>
    <col min="15617" max="15617" width="22.140625" style="99" customWidth="1"/>
    <col min="15618" max="15619" width="11.42578125" style="99"/>
    <col min="15620" max="15620" width="11.42578125" style="99" customWidth="1"/>
    <col min="15621" max="15872" width="11.42578125" style="99"/>
    <col min="15873" max="15873" width="22.140625" style="99" customWidth="1"/>
    <col min="15874" max="15875" width="11.42578125" style="99"/>
    <col min="15876" max="15876" width="11.42578125" style="99" customWidth="1"/>
    <col min="15877" max="16128" width="11.42578125" style="99"/>
    <col min="16129" max="16129" width="22.140625" style="99" customWidth="1"/>
    <col min="16130" max="16131" width="11.42578125" style="99"/>
    <col min="16132" max="16132" width="11.42578125" style="99" customWidth="1"/>
    <col min="16133" max="16384" width="11.42578125" style="99"/>
  </cols>
  <sheetData>
    <row r="1" spans="1:6" s="693" customFormat="1" ht="15">
      <c r="A1" s="728" t="s">
        <v>739</v>
      </c>
    </row>
    <row r="2" spans="1:6" s="693" customFormat="1">
      <c r="B2" s="318"/>
    </row>
    <row r="3" spans="1:6" s="693" customFormat="1">
      <c r="B3" s="318"/>
    </row>
    <row r="4" spans="1:6" ht="15.75">
      <c r="A4" s="672" t="s">
        <v>537</v>
      </c>
      <c r="B4" s="673"/>
      <c r="C4" s="672"/>
      <c r="D4" s="672"/>
    </row>
    <row r="5" spans="1:6" ht="15.75">
      <c r="A5" s="672"/>
      <c r="B5" s="673"/>
      <c r="C5" s="672"/>
      <c r="D5" s="672"/>
    </row>
    <row r="6" spans="1:6" ht="13.5">
      <c r="A6" s="2096"/>
      <c r="B6" s="2097"/>
      <c r="C6" s="2098"/>
      <c r="D6" s="2099" t="s">
        <v>679</v>
      </c>
      <c r="E6" s="2061"/>
      <c r="F6" s="2061"/>
    </row>
    <row r="7" spans="1:6" ht="12.75" customHeight="1">
      <c r="A7" s="812" t="s">
        <v>465</v>
      </c>
      <c r="B7" s="814" t="s">
        <v>724</v>
      </c>
      <c r="C7" s="816" t="s">
        <v>1136</v>
      </c>
      <c r="D7" s="2054" t="s">
        <v>538</v>
      </c>
      <c r="E7" s="2061"/>
      <c r="F7" s="2061"/>
    </row>
    <row r="8" spans="1:6" ht="46.5" customHeight="1">
      <c r="A8" s="813"/>
      <c r="B8" s="815"/>
      <c r="C8" s="817"/>
      <c r="D8" s="2053"/>
      <c r="E8" s="2061"/>
      <c r="F8" s="2061"/>
    </row>
    <row r="9" spans="1:6" ht="13.5">
      <c r="A9" s="2100" t="s">
        <v>467</v>
      </c>
      <c r="B9" s="2101">
        <v>127.89999999999999</v>
      </c>
      <c r="C9" s="2101">
        <v>126.38888888888889</v>
      </c>
      <c r="D9" s="2112">
        <v>-1.18147858570063</v>
      </c>
      <c r="E9" s="2061"/>
      <c r="F9" s="2061"/>
    </row>
    <row r="10" spans="1:6" ht="13.5">
      <c r="A10" s="2102" t="s">
        <v>468</v>
      </c>
      <c r="B10" s="2103"/>
      <c r="C10" s="2104"/>
      <c r="D10" s="2112"/>
      <c r="E10" s="2061"/>
      <c r="F10" s="2061"/>
    </row>
    <row r="11" spans="1:6" ht="13.5">
      <c r="A11" s="2102" t="s">
        <v>469</v>
      </c>
      <c r="B11" s="2105">
        <v>128.26666666666665</v>
      </c>
      <c r="C11" s="2106">
        <v>128.51111111111109</v>
      </c>
      <c r="D11" s="2113">
        <v>0.19057519057518715</v>
      </c>
      <c r="E11" s="2061"/>
      <c r="F11" s="2061"/>
    </row>
    <row r="12" spans="1:6" ht="13.5">
      <c r="A12" s="2102" t="s">
        <v>470</v>
      </c>
      <c r="B12" s="2105">
        <v>125.52222222222223</v>
      </c>
      <c r="C12" s="2106">
        <v>125.37777777777779</v>
      </c>
      <c r="D12" s="2113">
        <v>-0.1150747986190921</v>
      </c>
      <c r="E12" s="2061"/>
      <c r="F12" s="2061"/>
    </row>
    <row r="13" spans="1:6" ht="13.5">
      <c r="A13" s="2102" t="s">
        <v>471</v>
      </c>
      <c r="B13" s="2105">
        <v>119.28915203201282</v>
      </c>
      <c r="C13" s="2106">
        <v>119.44935671670574</v>
      </c>
      <c r="D13" s="2113">
        <v>0.13429945805124099</v>
      </c>
      <c r="E13" s="2061"/>
      <c r="F13" s="2061"/>
    </row>
    <row r="14" spans="1:6" ht="13.5">
      <c r="A14" s="2102" t="s">
        <v>472</v>
      </c>
      <c r="B14" s="2105">
        <v>124.83333333333331</v>
      </c>
      <c r="C14" s="2106">
        <v>123.06666666666666</v>
      </c>
      <c r="D14" s="2113">
        <v>-1.4152202937249547</v>
      </c>
      <c r="E14" s="2061"/>
      <c r="F14" s="2061"/>
    </row>
    <row r="15" spans="1:6" ht="13.5">
      <c r="A15" s="2102" t="s">
        <v>473</v>
      </c>
      <c r="B15" s="2105">
        <v>120.86666666666666</v>
      </c>
      <c r="C15" s="2106">
        <v>120.42222222222222</v>
      </c>
      <c r="D15" s="2113">
        <v>-0.36771465342893783</v>
      </c>
      <c r="E15" s="2061"/>
      <c r="F15" s="2061"/>
    </row>
    <row r="16" spans="1:6" ht="13.5">
      <c r="A16" s="2102" t="s">
        <v>474</v>
      </c>
      <c r="B16" s="2105">
        <v>127.0333333333333</v>
      </c>
      <c r="C16" s="2106">
        <v>124.5</v>
      </c>
      <c r="D16" s="2113">
        <v>-1.9942272369456602</v>
      </c>
      <c r="E16" s="2061"/>
      <c r="F16" s="2061"/>
    </row>
    <row r="17" spans="1:6" ht="13.5">
      <c r="A17" s="2102" t="s">
        <v>475</v>
      </c>
      <c r="B17" s="2105">
        <v>127.38888888888889</v>
      </c>
      <c r="C17" s="2106">
        <v>125.54444444444445</v>
      </c>
      <c r="D17" s="2113">
        <v>-1.4478848669864728</v>
      </c>
      <c r="E17" s="2061"/>
      <c r="F17" s="2061"/>
    </row>
    <row r="18" spans="1:6" ht="13.5">
      <c r="A18" s="2102" t="s">
        <v>476</v>
      </c>
      <c r="B18" s="2105">
        <v>125.36666666666666</v>
      </c>
      <c r="C18" s="2106">
        <v>123.66666666666667</v>
      </c>
      <c r="D18" s="2113">
        <v>-1.3560223344855002</v>
      </c>
      <c r="E18" s="2061"/>
      <c r="F18" s="2061"/>
    </row>
    <row r="19" spans="1:6" ht="13.5">
      <c r="A19" s="2107" t="s">
        <v>477</v>
      </c>
      <c r="B19" s="2108">
        <v>127.4777777777778</v>
      </c>
      <c r="C19" s="2109">
        <v>125.87777777777779</v>
      </c>
      <c r="D19" s="2114">
        <v>-1.2551207182079729</v>
      </c>
      <c r="E19" s="2061"/>
      <c r="F19" s="2061"/>
    </row>
    <row r="20" spans="1:6" ht="13.5" customHeight="1">
      <c r="A20" s="811" t="s">
        <v>478</v>
      </c>
      <c r="B20" s="811"/>
      <c r="C20" s="811"/>
      <c r="D20" s="811"/>
      <c r="E20" s="2095"/>
      <c r="F20" s="2095"/>
    </row>
    <row r="21" spans="1:6" ht="15.75">
      <c r="A21" s="2110" t="s">
        <v>463</v>
      </c>
      <c r="B21" s="2095"/>
      <c r="C21" s="2111"/>
      <c r="D21" s="2111"/>
      <c r="E21" s="2095"/>
      <c r="F21" s="2111"/>
    </row>
  </sheetData>
  <mergeCells count="5">
    <mergeCell ref="A20:D20"/>
    <mergeCell ref="A7:A8"/>
    <mergeCell ref="B7:B8"/>
    <mergeCell ref="D7:D8"/>
    <mergeCell ref="C7:C8"/>
  </mergeCells>
  <hyperlinks>
    <hyperlink ref="A1" location="Sommaire!A1" display="Sommaire général" xr:uid="{0B64E574-E689-4EB5-9861-278E54386F19}"/>
  </hyperlink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rgb="FF808080"/>
    <pageSetUpPr fitToPage="1"/>
  </sheetPr>
  <dimension ref="A1:X21"/>
  <sheetViews>
    <sheetView zoomScaleNormal="100" workbookViewId="0">
      <selection activeCell="B20" sqref="B20"/>
    </sheetView>
  </sheetViews>
  <sheetFormatPr baseColWidth="10" defaultRowHeight="12.75"/>
  <cols>
    <col min="1" max="1" width="20.28515625" style="111" customWidth="1"/>
    <col min="2" max="2" width="9.5703125" style="111" customWidth="1"/>
    <col min="3" max="3" width="6.42578125" style="111" bestFit="1" customWidth="1"/>
    <col min="4" max="4" width="6.28515625" style="111" bestFit="1" customWidth="1"/>
    <col min="5" max="6" width="7" style="111" customWidth="1"/>
    <col min="7" max="7" width="6.28515625" style="111" bestFit="1" customWidth="1"/>
    <col min="8" max="13" width="6.7109375" style="111" customWidth="1"/>
    <col min="14" max="14" width="4.5703125" style="111" customWidth="1"/>
    <col min="15" max="256" width="11.42578125" style="111"/>
    <col min="257" max="257" width="20.28515625" style="111" customWidth="1"/>
    <col min="258" max="258" width="9.5703125" style="111" customWidth="1"/>
    <col min="259" max="259" width="6.42578125" style="111" bestFit="1" customWidth="1"/>
    <col min="260" max="260" width="6.28515625" style="111" bestFit="1" customWidth="1"/>
    <col min="261" max="262" width="7" style="111" customWidth="1"/>
    <col min="263" max="263" width="6.28515625" style="111" bestFit="1" customWidth="1"/>
    <col min="264" max="269" width="6.7109375" style="111" customWidth="1"/>
    <col min="270" max="270" width="4.5703125" style="111" customWidth="1"/>
    <col min="271" max="512" width="11.42578125" style="111"/>
    <col min="513" max="513" width="20.28515625" style="111" customWidth="1"/>
    <col min="514" max="514" width="9.5703125" style="111" customWidth="1"/>
    <col min="515" max="515" width="6.42578125" style="111" bestFit="1" customWidth="1"/>
    <col min="516" max="516" width="6.28515625" style="111" bestFit="1" customWidth="1"/>
    <col min="517" max="518" width="7" style="111" customWidth="1"/>
    <col min="519" max="519" width="6.28515625" style="111" bestFit="1" customWidth="1"/>
    <col min="520" max="525" width="6.7109375" style="111" customWidth="1"/>
    <col min="526" max="526" width="4.5703125" style="111" customWidth="1"/>
    <col min="527" max="768" width="11.42578125" style="111"/>
    <col min="769" max="769" width="20.28515625" style="111" customWidth="1"/>
    <col min="770" max="770" width="9.5703125" style="111" customWidth="1"/>
    <col min="771" max="771" width="6.42578125" style="111" bestFit="1" customWidth="1"/>
    <col min="772" max="772" width="6.28515625" style="111" bestFit="1" customWidth="1"/>
    <col min="773" max="774" width="7" style="111" customWidth="1"/>
    <col min="775" max="775" width="6.28515625" style="111" bestFit="1" customWidth="1"/>
    <col min="776" max="781" width="6.7109375" style="111" customWidth="1"/>
    <col min="782" max="782" width="4.5703125" style="111" customWidth="1"/>
    <col min="783" max="1024" width="11.42578125" style="111"/>
    <col min="1025" max="1025" width="20.28515625" style="111" customWidth="1"/>
    <col min="1026" max="1026" width="9.5703125" style="111" customWidth="1"/>
    <col min="1027" max="1027" width="6.42578125" style="111" bestFit="1" customWidth="1"/>
    <col min="1028" max="1028" width="6.28515625" style="111" bestFit="1" customWidth="1"/>
    <col min="1029" max="1030" width="7" style="111" customWidth="1"/>
    <col min="1031" max="1031" width="6.28515625" style="111" bestFit="1" customWidth="1"/>
    <col min="1032" max="1037" width="6.7109375" style="111" customWidth="1"/>
    <col min="1038" max="1038" width="4.5703125" style="111" customWidth="1"/>
    <col min="1039" max="1280" width="11.42578125" style="111"/>
    <col min="1281" max="1281" width="20.28515625" style="111" customWidth="1"/>
    <col min="1282" max="1282" width="9.5703125" style="111" customWidth="1"/>
    <col min="1283" max="1283" width="6.42578125" style="111" bestFit="1" customWidth="1"/>
    <col min="1284" max="1284" width="6.28515625" style="111" bestFit="1" customWidth="1"/>
    <col min="1285" max="1286" width="7" style="111" customWidth="1"/>
    <col min="1287" max="1287" width="6.28515625" style="111" bestFit="1" customWidth="1"/>
    <col min="1288" max="1293" width="6.7109375" style="111" customWidth="1"/>
    <col min="1294" max="1294" width="4.5703125" style="111" customWidth="1"/>
    <col min="1295" max="1536" width="11.42578125" style="111"/>
    <col min="1537" max="1537" width="20.28515625" style="111" customWidth="1"/>
    <col min="1538" max="1538" width="9.5703125" style="111" customWidth="1"/>
    <col min="1539" max="1539" width="6.42578125" style="111" bestFit="1" customWidth="1"/>
    <col min="1540" max="1540" width="6.28515625" style="111" bestFit="1" customWidth="1"/>
    <col min="1541" max="1542" width="7" style="111" customWidth="1"/>
    <col min="1543" max="1543" width="6.28515625" style="111" bestFit="1" customWidth="1"/>
    <col min="1544" max="1549" width="6.7109375" style="111" customWidth="1"/>
    <col min="1550" max="1550" width="4.5703125" style="111" customWidth="1"/>
    <col min="1551" max="1792" width="11.42578125" style="111"/>
    <col min="1793" max="1793" width="20.28515625" style="111" customWidth="1"/>
    <col min="1794" max="1794" width="9.5703125" style="111" customWidth="1"/>
    <col min="1795" max="1795" width="6.42578125" style="111" bestFit="1" customWidth="1"/>
    <col min="1796" max="1796" width="6.28515625" style="111" bestFit="1" customWidth="1"/>
    <col min="1797" max="1798" width="7" style="111" customWidth="1"/>
    <col min="1799" max="1799" width="6.28515625" style="111" bestFit="1" customWidth="1"/>
    <col min="1800" max="1805" width="6.7109375" style="111" customWidth="1"/>
    <col min="1806" max="1806" width="4.5703125" style="111" customWidth="1"/>
    <col min="1807" max="2048" width="11.42578125" style="111"/>
    <col min="2049" max="2049" width="20.28515625" style="111" customWidth="1"/>
    <col min="2050" max="2050" width="9.5703125" style="111" customWidth="1"/>
    <col min="2051" max="2051" width="6.42578125" style="111" bestFit="1" customWidth="1"/>
    <col min="2052" max="2052" width="6.28515625" style="111" bestFit="1" customWidth="1"/>
    <col min="2053" max="2054" width="7" style="111" customWidth="1"/>
    <col min="2055" max="2055" width="6.28515625" style="111" bestFit="1" customWidth="1"/>
    <col min="2056" max="2061" width="6.7109375" style="111" customWidth="1"/>
    <col min="2062" max="2062" width="4.5703125" style="111" customWidth="1"/>
    <col min="2063" max="2304" width="11.42578125" style="111"/>
    <col min="2305" max="2305" width="20.28515625" style="111" customWidth="1"/>
    <col min="2306" max="2306" width="9.5703125" style="111" customWidth="1"/>
    <col min="2307" max="2307" width="6.42578125" style="111" bestFit="1" customWidth="1"/>
    <col min="2308" max="2308" width="6.28515625" style="111" bestFit="1" customWidth="1"/>
    <col min="2309" max="2310" width="7" style="111" customWidth="1"/>
    <col min="2311" max="2311" width="6.28515625" style="111" bestFit="1" customWidth="1"/>
    <col min="2312" max="2317" width="6.7109375" style="111" customWidth="1"/>
    <col min="2318" max="2318" width="4.5703125" style="111" customWidth="1"/>
    <col min="2319" max="2560" width="11.42578125" style="111"/>
    <col min="2561" max="2561" width="20.28515625" style="111" customWidth="1"/>
    <col min="2562" max="2562" width="9.5703125" style="111" customWidth="1"/>
    <col min="2563" max="2563" width="6.42578125" style="111" bestFit="1" customWidth="1"/>
    <col min="2564" max="2564" width="6.28515625" style="111" bestFit="1" customWidth="1"/>
    <col min="2565" max="2566" width="7" style="111" customWidth="1"/>
    <col min="2567" max="2567" width="6.28515625" style="111" bestFit="1" customWidth="1"/>
    <col min="2568" max="2573" width="6.7109375" style="111" customWidth="1"/>
    <col min="2574" max="2574" width="4.5703125" style="111" customWidth="1"/>
    <col min="2575" max="2816" width="11.42578125" style="111"/>
    <col min="2817" max="2817" width="20.28515625" style="111" customWidth="1"/>
    <col min="2818" max="2818" width="9.5703125" style="111" customWidth="1"/>
    <col min="2819" max="2819" width="6.42578125" style="111" bestFit="1" customWidth="1"/>
    <col min="2820" max="2820" width="6.28515625" style="111" bestFit="1" customWidth="1"/>
    <col min="2821" max="2822" width="7" style="111" customWidth="1"/>
    <col min="2823" max="2823" width="6.28515625" style="111" bestFit="1" customWidth="1"/>
    <col min="2824" max="2829" width="6.7109375" style="111" customWidth="1"/>
    <col min="2830" max="2830" width="4.5703125" style="111" customWidth="1"/>
    <col min="2831" max="3072" width="11.42578125" style="111"/>
    <col min="3073" max="3073" width="20.28515625" style="111" customWidth="1"/>
    <col min="3074" max="3074" width="9.5703125" style="111" customWidth="1"/>
    <col min="3075" max="3075" width="6.42578125" style="111" bestFit="1" customWidth="1"/>
    <col min="3076" max="3076" width="6.28515625" style="111" bestFit="1" customWidth="1"/>
    <col min="3077" max="3078" width="7" style="111" customWidth="1"/>
    <col min="3079" max="3079" width="6.28515625" style="111" bestFit="1" customWidth="1"/>
    <col min="3080" max="3085" width="6.7109375" style="111" customWidth="1"/>
    <col min="3086" max="3086" width="4.5703125" style="111" customWidth="1"/>
    <col min="3087" max="3328" width="11.42578125" style="111"/>
    <col min="3329" max="3329" width="20.28515625" style="111" customWidth="1"/>
    <col min="3330" max="3330" width="9.5703125" style="111" customWidth="1"/>
    <col min="3331" max="3331" width="6.42578125" style="111" bestFit="1" customWidth="1"/>
    <col min="3332" max="3332" width="6.28515625" style="111" bestFit="1" customWidth="1"/>
    <col min="3333" max="3334" width="7" style="111" customWidth="1"/>
    <col min="3335" max="3335" width="6.28515625" style="111" bestFit="1" customWidth="1"/>
    <col min="3336" max="3341" width="6.7109375" style="111" customWidth="1"/>
    <col min="3342" max="3342" width="4.5703125" style="111" customWidth="1"/>
    <col min="3343" max="3584" width="11.42578125" style="111"/>
    <col min="3585" max="3585" width="20.28515625" style="111" customWidth="1"/>
    <col min="3586" max="3586" width="9.5703125" style="111" customWidth="1"/>
    <col min="3587" max="3587" width="6.42578125" style="111" bestFit="1" customWidth="1"/>
    <col min="3588" max="3588" width="6.28515625" style="111" bestFit="1" customWidth="1"/>
    <col min="3589" max="3590" width="7" style="111" customWidth="1"/>
    <col min="3591" max="3591" width="6.28515625" style="111" bestFit="1" customWidth="1"/>
    <col min="3592" max="3597" width="6.7109375" style="111" customWidth="1"/>
    <col min="3598" max="3598" width="4.5703125" style="111" customWidth="1"/>
    <col min="3599" max="3840" width="11.42578125" style="111"/>
    <col min="3841" max="3841" width="20.28515625" style="111" customWidth="1"/>
    <col min="3842" max="3842" width="9.5703125" style="111" customWidth="1"/>
    <col min="3843" max="3843" width="6.42578125" style="111" bestFit="1" customWidth="1"/>
    <col min="3844" max="3844" width="6.28515625" style="111" bestFit="1" customWidth="1"/>
    <col min="3845" max="3846" width="7" style="111" customWidth="1"/>
    <col min="3847" max="3847" width="6.28515625" style="111" bestFit="1" customWidth="1"/>
    <col min="3848" max="3853" width="6.7109375" style="111" customWidth="1"/>
    <col min="3854" max="3854" width="4.5703125" style="111" customWidth="1"/>
    <col min="3855" max="4096" width="11.42578125" style="111"/>
    <col min="4097" max="4097" width="20.28515625" style="111" customWidth="1"/>
    <col min="4098" max="4098" width="9.5703125" style="111" customWidth="1"/>
    <col min="4099" max="4099" width="6.42578125" style="111" bestFit="1" customWidth="1"/>
    <col min="4100" max="4100" width="6.28515625" style="111" bestFit="1" customWidth="1"/>
    <col min="4101" max="4102" width="7" style="111" customWidth="1"/>
    <col min="4103" max="4103" width="6.28515625" style="111" bestFit="1" customWidth="1"/>
    <col min="4104" max="4109" width="6.7109375" style="111" customWidth="1"/>
    <col min="4110" max="4110" width="4.5703125" style="111" customWidth="1"/>
    <col min="4111" max="4352" width="11.42578125" style="111"/>
    <col min="4353" max="4353" width="20.28515625" style="111" customWidth="1"/>
    <col min="4354" max="4354" width="9.5703125" style="111" customWidth="1"/>
    <col min="4355" max="4355" width="6.42578125" style="111" bestFit="1" customWidth="1"/>
    <col min="4356" max="4356" width="6.28515625" style="111" bestFit="1" customWidth="1"/>
    <col min="4357" max="4358" width="7" style="111" customWidth="1"/>
    <col min="4359" max="4359" width="6.28515625" style="111" bestFit="1" customWidth="1"/>
    <col min="4360" max="4365" width="6.7109375" style="111" customWidth="1"/>
    <col min="4366" max="4366" width="4.5703125" style="111" customWidth="1"/>
    <col min="4367" max="4608" width="11.42578125" style="111"/>
    <col min="4609" max="4609" width="20.28515625" style="111" customWidth="1"/>
    <col min="4610" max="4610" width="9.5703125" style="111" customWidth="1"/>
    <col min="4611" max="4611" width="6.42578125" style="111" bestFit="1" customWidth="1"/>
    <col min="4612" max="4612" width="6.28515625" style="111" bestFit="1" customWidth="1"/>
    <col min="4613" max="4614" width="7" style="111" customWidth="1"/>
    <col min="4615" max="4615" width="6.28515625" style="111" bestFit="1" customWidth="1"/>
    <col min="4616" max="4621" width="6.7109375" style="111" customWidth="1"/>
    <col min="4622" max="4622" width="4.5703125" style="111" customWidth="1"/>
    <col min="4623" max="4864" width="11.42578125" style="111"/>
    <col min="4865" max="4865" width="20.28515625" style="111" customWidth="1"/>
    <col min="4866" max="4866" width="9.5703125" style="111" customWidth="1"/>
    <col min="4867" max="4867" width="6.42578125" style="111" bestFit="1" customWidth="1"/>
    <col min="4868" max="4868" width="6.28515625" style="111" bestFit="1" customWidth="1"/>
    <col min="4869" max="4870" width="7" style="111" customWidth="1"/>
    <col min="4871" max="4871" width="6.28515625" style="111" bestFit="1" customWidth="1"/>
    <col min="4872" max="4877" width="6.7109375" style="111" customWidth="1"/>
    <col min="4878" max="4878" width="4.5703125" style="111" customWidth="1"/>
    <col min="4879" max="5120" width="11.42578125" style="111"/>
    <col min="5121" max="5121" width="20.28515625" style="111" customWidth="1"/>
    <col min="5122" max="5122" width="9.5703125" style="111" customWidth="1"/>
    <col min="5123" max="5123" width="6.42578125" style="111" bestFit="1" customWidth="1"/>
    <col min="5124" max="5124" width="6.28515625" style="111" bestFit="1" customWidth="1"/>
    <col min="5125" max="5126" width="7" style="111" customWidth="1"/>
    <col min="5127" max="5127" width="6.28515625" style="111" bestFit="1" customWidth="1"/>
    <col min="5128" max="5133" width="6.7109375" style="111" customWidth="1"/>
    <col min="5134" max="5134" width="4.5703125" style="111" customWidth="1"/>
    <col min="5135" max="5376" width="11.42578125" style="111"/>
    <col min="5377" max="5377" width="20.28515625" style="111" customWidth="1"/>
    <col min="5378" max="5378" width="9.5703125" style="111" customWidth="1"/>
    <col min="5379" max="5379" width="6.42578125" style="111" bestFit="1" customWidth="1"/>
    <col min="5380" max="5380" width="6.28515625" style="111" bestFit="1" customWidth="1"/>
    <col min="5381" max="5382" width="7" style="111" customWidth="1"/>
    <col min="5383" max="5383" width="6.28515625" style="111" bestFit="1" customWidth="1"/>
    <col min="5384" max="5389" width="6.7109375" style="111" customWidth="1"/>
    <col min="5390" max="5390" width="4.5703125" style="111" customWidth="1"/>
    <col min="5391" max="5632" width="11.42578125" style="111"/>
    <col min="5633" max="5633" width="20.28515625" style="111" customWidth="1"/>
    <col min="5634" max="5634" width="9.5703125" style="111" customWidth="1"/>
    <col min="5635" max="5635" width="6.42578125" style="111" bestFit="1" customWidth="1"/>
    <col min="5636" max="5636" width="6.28515625" style="111" bestFit="1" customWidth="1"/>
    <col min="5637" max="5638" width="7" style="111" customWidth="1"/>
    <col min="5639" max="5639" width="6.28515625" style="111" bestFit="1" customWidth="1"/>
    <col min="5640" max="5645" width="6.7109375" style="111" customWidth="1"/>
    <col min="5646" max="5646" width="4.5703125" style="111" customWidth="1"/>
    <col min="5647" max="5888" width="11.42578125" style="111"/>
    <col min="5889" max="5889" width="20.28515625" style="111" customWidth="1"/>
    <col min="5890" max="5890" width="9.5703125" style="111" customWidth="1"/>
    <col min="5891" max="5891" width="6.42578125" style="111" bestFit="1" customWidth="1"/>
    <col min="5892" max="5892" width="6.28515625" style="111" bestFit="1" customWidth="1"/>
    <col min="5893" max="5894" width="7" style="111" customWidth="1"/>
    <col min="5895" max="5895" width="6.28515625" style="111" bestFit="1" customWidth="1"/>
    <col min="5896" max="5901" width="6.7109375" style="111" customWidth="1"/>
    <col min="5902" max="5902" width="4.5703125" style="111" customWidth="1"/>
    <col min="5903" max="6144" width="11.42578125" style="111"/>
    <col min="6145" max="6145" width="20.28515625" style="111" customWidth="1"/>
    <col min="6146" max="6146" width="9.5703125" style="111" customWidth="1"/>
    <col min="6147" max="6147" width="6.42578125" style="111" bestFit="1" customWidth="1"/>
    <col min="6148" max="6148" width="6.28515625" style="111" bestFit="1" customWidth="1"/>
    <col min="6149" max="6150" width="7" style="111" customWidth="1"/>
    <col min="6151" max="6151" width="6.28515625" style="111" bestFit="1" customWidth="1"/>
    <col min="6152" max="6157" width="6.7109375" style="111" customWidth="1"/>
    <col min="6158" max="6158" width="4.5703125" style="111" customWidth="1"/>
    <col min="6159" max="6400" width="11.42578125" style="111"/>
    <col min="6401" max="6401" width="20.28515625" style="111" customWidth="1"/>
    <col min="6402" max="6402" width="9.5703125" style="111" customWidth="1"/>
    <col min="6403" max="6403" width="6.42578125" style="111" bestFit="1" customWidth="1"/>
    <col min="6404" max="6404" width="6.28515625" style="111" bestFit="1" customWidth="1"/>
    <col min="6405" max="6406" width="7" style="111" customWidth="1"/>
    <col min="6407" max="6407" width="6.28515625" style="111" bestFit="1" customWidth="1"/>
    <col min="6408" max="6413" width="6.7109375" style="111" customWidth="1"/>
    <col min="6414" max="6414" width="4.5703125" style="111" customWidth="1"/>
    <col min="6415" max="6656" width="11.42578125" style="111"/>
    <col min="6657" max="6657" width="20.28515625" style="111" customWidth="1"/>
    <col min="6658" max="6658" width="9.5703125" style="111" customWidth="1"/>
    <col min="6659" max="6659" width="6.42578125" style="111" bestFit="1" customWidth="1"/>
    <col min="6660" max="6660" width="6.28515625" style="111" bestFit="1" customWidth="1"/>
    <col min="6661" max="6662" width="7" style="111" customWidth="1"/>
    <col min="6663" max="6663" width="6.28515625" style="111" bestFit="1" customWidth="1"/>
    <col min="6664" max="6669" width="6.7109375" style="111" customWidth="1"/>
    <col min="6670" max="6670" width="4.5703125" style="111" customWidth="1"/>
    <col min="6671" max="6912" width="11.42578125" style="111"/>
    <col min="6913" max="6913" width="20.28515625" style="111" customWidth="1"/>
    <col min="6914" max="6914" width="9.5703125" style="111" customWidth="1"/>
    <col min="6915" max="6915" width="6.42578125" style="111" bestFit="1" customWidth="1"/>
    <col min="6916" max="6916" width="6.28515625" style="111" bestFit="1" customWidth="1"/>
    <col min="6917" max="6918" width="7" style="111" customWidth="1"/>
    <col min="6919" max="6919" width="6.28515625" style="111" bestFit="1" customWidth="1"/>
    <col min="6920" max="6925" width="6.7109375" style="111" customWidth="1"/>
    <col min="6926" max="6926" width="4.5703125" style="111" customWidth="1"/>
    <col min="6927" max="7168" width="11.42578125" style="111"/>
    <col min="7169" max="7169" width="20.28515625" style="111" customWidth="1"/>
    <col min="7170" max="7170" width="9.5703125" style="111" customWidth="1"/>
    <col min="7171" max="7171" width="6.42578125" style="111" bestFit="1" customWidth="1"/>
    <col min="7172" max="7172" width="6.28515625" style="111" bestFit="1" customWidth="1"/>
    <col min="7173" max="7174" width="7" style="111" customWidth="1"/>
    <col min="7175" max="7175" width="6.28515625" style="111" bestFit="1" customWidth="1"/>
    <col min="7176" max="7181" width="6.7109375" style="111" customWidth="1"/>
    <col min="7182" max="7182" width="4.5703125" style="111" customWidth="1"/>
    <col min="7183" max="7424" width="11.42578125" style="111"/>
    <col min="7425" max="7425" width="20.28515625" style="111" customWidth="1"/>
    <col min="7426" max="7426" width="9.5703125" style="111" customWidth="1"/>
    <col min="7427" max="7427" width="6.42578125" style="111" bestFit="1" customWidth="1"/>
    <col min="7428" max="7428" width="6.28515625" style="111" bestFit="1" customWidth="1"/>
    <col min="7429" max="7430" width="7" style="111" customWidth="1"/>
    <col min="7431" max="7431" width="6.28515625" style="111" bestFit="1" customWidth="1"/>
    <col min="7432" max="7437" width="6.7109375" style="111" customWidth="1"/>
    <col min="7438" max="7438" width="4.5703125" style="111" customWidth="1"/>
    <col min="7439" max="7680" width="11.42578125" style="111"/>
    <col min="7681" max="7681" width="20.28515625" style="111" customWidth="1"/>
    <col min="7682" max="7682" width="9.5703125" style="111" customWidth="1"/>
    <col min="7683" max="7683" width="6.42578125" style="111" bestFit="1" customWidth="1"/>
    <col min="7684" max="7684" width="6.28515625" style="111" bestFit="1" customWidth="1"/>
    <col min="7685" max="7686" width="7" style="111" customWidth="1"/>
    <col min="7687" max="7687" width="6.28515625" style="111" bestFit="1" customWidth="1"/>
    <col min="7688" max="7693" width="6.7109375" style="111" customWidth="1"/>
    <col min="7694" max="7694" width="4.5703125" style="111" customWidth="1"/>
    <col min="7695" max="7936" width="11.42578125" style="111"/>
    <col min="7937" max="7937" width="20.28515625" style="111" customWidth="1"/>
    <col min="7938" max="7938" width="9.5703125" style="111" customWidth="1"/>
    <col min="7939" max="7939" width="6.42578125" style="111" bestFit="1" customWidth="1"/>
    <col min="7940" max="7940" width="6.28515625" style="111" bestFit="1" customWidth="1"/>
    <col min="7941" max="7942" width="7" style="111" customWidth="1"/>
    <col min="7943" max="7943" width="6.28515625" style="111" bestFit="1" customWidth="1"/>
    <col min="7944" max="7949" width="6.7109375" style="111" customWidth="1"/>
    <col min="7950" max="7950" width="4.5703125" style="111" customWidth="1"/>
    <col min="7951" max="8192" width="11.42578125" style="111"/>
    <col min="8193" max="8193" width="20.28515625" style="111" customWidth="1"/>
    <col min="8194" max="8194" width="9.5703125" style="111" customWidth="1"/>
    <col min="8195" max="8195" width="6.42578125" style="111" bestFit="1" customWidth="1"/>
    <col min="8196" max="8196" width="6.28515625" style="111" bestFit="1" customWidth="1"/>
    <col min="8197" max="8198" width="7" style="111" customWidth="1"/>
    <col min="8199" max="8199" width="6.28515625" style="111" bestFit="1" customWidth="1"/>
    <col min="8200" max="8205" width="6.7109375" style="111" customWidth="1"/>
    <col min="8206" max="8206" width="4.5703125" style="111" customWidth="1"/>
    <col min="8207" max="8448" width="11.42578125" style="111"/>
    <col min="8449" max="8449" width="20.28515625" style="111" customWidth="1"/>
    <col min="8450" max="8450" width="9.5703125" style="111" customWidth="1"/>
    <col min="8451" max="8451" width="6.42578125" style="111" bestFit="1" customWidth="1"/>
    <col min="8452" max="8452" width="6.28515625" style="111" bestFit="1" customWidth="1"/>
    <col min="8453" max="8454" width="7" style="111" customWidth="1"/>
    <col min="8455" max="8455" width="6.28515625" style="111" bestFit="1" customWidth="1"/>
    <col min="8456" max="8461" width="6.7109375" style="111" customWidth="1"/>
    <col min="8462" max="8462" width="4.5703125" style="111" customWidth="1"/>
    <col min="8463" max="8704" width="11.42578125" style="111"/>
    <col min="8705" max="8705" width="20.28515625" style="111" customWidth="1"/>
    <col min="8706" max="8706" width="9.5703125" style="111" customWidth="1"/>
    <col min="8707" max="8707" width="6.42578125" style="111" bestFit="1" customWidth="1"/>
    <col min="8708" max="8708" width="6.28515625" style="111" bestFit="1" customWidth="1"/>
    <col min="8709" max="8710" width="7" style="111" customWidth="1"/>
    <col min="8711" max="8711" width="6.28515625" style="111" bestFit="1" customWidth="1"/>
    <col min="8712" max="8717" width="6.7109375" style="111" customWidth="1"/>
    <col min="8718" max="8718" width="4.5703125" style="111" customWidth="1"/>
    <col min="8719" max="8960" width="11.42578125" style="111"/>
    <col min="8961" max="8961" width="20.28515625" style="111" customWidth="1"/>
    <col min="8962" max="8962" width="9.5703125" style="111" customWidth="1"/>
    <col min="8963" max="8963" width="6.42578125" style="111" bestFit="1" customWidth="1"/>
    <col min="8964" max="8964" width="6.28515625" style="111" bestFit="1" customWidth="1"/>
    <col min="8965" max="8966" width="7" style="111" customWidth="1"/>
    <col min="8967" max="8967" width="6.28515625" style="111" bestFit="1" customWidth="1"/>
    <col min="8968" max="8973" width="6.7109375" style="111" customWidth="1"/>
    <col min="8974" max="8974" width="4.5703125" style="111" customWidth="1"/>
    <col min="8975" max="9216" width="11.42578125" style="111"/>
    <col min="9217" max="9217" width="20.28515625" style="111" customWidth="1"/>
    <col min="9218" max="9218" width="9.5703125" style="111" customWidth="1"/>
    <col min="9219" max="9219" width="6.42578125" style="111" bestFit="1" customWidth="1"/>
    <col min="9220" max="9220" width="6.28515625" style="111" bestFit="1" customWidth="1"/>
    <col min="9221" max="9222" width="7" style="111" customWidth="1"/>
    <col min="9223" max="9223" width="6.28515625" style="111" bestFit="1" customWidth="1"/>
    <col min="9224" max="9229" width="6.7109375" style="111" customWidth="1"/>
    <col min="9230" max="9230" width="4.5703125" style="111" customWidth="1"/>
    <col min="9231" max="9472" width="11.42578125" style="111"/>
    <col min="9473" max="9473" width="20.28515625" style="111" customWidth="1"/>
    <col min="9474" max="9474" width="9.5703125" style="111" customWidth="1"/>
    <col min="9475" max="9475" width="6.42578125" style="111" bestFit="1" customWidth="1"/>
    <col min="9476" max="9476" width="6.28515625" style="111" bestFit="1" customWidth="1"/>
    <col min="9477" max="9478" width="7" style="111" customWidth="1"/>
    <col min="9479" max="9479" width="6.28515625" style="111" bestFit="1" customWidth="1"/>
    <col min="9480" max="9485" width="6.7109375" style="111" customWidth="1"/>
    <col min="9486" max="9486" width="4.5703125" style="111" customWidth="1"/>
    <col min="9487" max="9728" width="11.42578125" style="111"/>
    <col min="9729" max="9729" width="20.28515625" style="111" customWidth="1"/>
    <col min="9730" max="9730" width="9.5703125" style="111" customWidth="1"/>
    <col min="9731" max="9731" width="6.42578125" style="111" bestFit="1" customWidth="1"/>
    <col min="9732" max="9732" width="6.28515625" style="111" bestFit="1" customWidth="1"/>
    <col min="9733" max="9734" width="7" style="111" customWidth="1"/>
    <col min="9735" max="9735" width="6.28515625" style="111" bestFit="1" customWidth="1"/>
    <col min="9736" max="9741" width="6.7109375" style="111" customWidth="1"/>
    <col min="9742" max="9742" width="4.5703125" style="111" customWidth="1"/>
    <col min="9743" max="9984" width="11.42578125" style="111"/>
    <col min="9985" max="9985" width="20.28515625" style="111" customWidth="1"/>
    <col min="9986" max="9986" width="9.5703125" style="111" customWidth="1"/>
    <col min="9987" max="9987" width="6.42578125" style="111" bestFit="1" customWidth="1"/>
    <col min="9988" max="9988" width="6.28515625" style="111" bestFit="1" customWidth="1"/>
    <col min="9989" max="9990" width="7" style="111" customWidth="1"/>
    <col min="9991" max="9991" width="6.28515625" style="111" bestFit="1" customWidth="1"/>
    <col min="9992" max="9997" width="6.7109375" style="111" customWidth="1"/>
    <col min="9998" max="9998" width="4.5703125" style="111" customWidth="1"/>
    <col min="9999" max="10240" width="11.42578125" style="111"/>
    <col min="10241" max="10241" width="20.28515625" style="111" customWidth="1"/>
    <col min="10242" max="10242" width="9.5703125" style="111" customWidth="1"/>
    <col min="10243" max="10243" width="6.42578125" style="111" bestFit="1" customWidth="1"/>
    <col min="10244" max="10244" width="6.28515625" style="111" bestFit="1" customWidth="1"/>
    <col min="10245" max="10246" width="7" style="111" customWidth="1"/>
    <col min="10247" max="10247" width="6.28515625" style="111" bestFit="1" customWidth="1"/>
    <col min="10248" max="10253" width="6.7109375" style="111" customWidth="1"/>
    <col min="10254" max="10254" width="4.5703125" style="111" customWidth="1"/>
    <col min="10255" max="10496" width="11.42578125" style="111"/>
    <col min="10497" max="10497" width="20.28515625" style="111" customWidth="1"/>
    <col min="10498" max="10498" width="9.5703125" style="111" customWidth="1"/>
    <col min="10499" max="10499" width="6.42578125" style="111" bestFit="1" customWidth="1"/>
    <col min="10500" max="10500" width="6.28515625" style="111" bestFit="1" customWidth="1"/>
    <col min="10501" max="10502" width="7" style="111" customWidth="1"/>
    <col min="10503" max="10503" width="6.28515625" style="111" bestFit="1" customWidth="1"/>
    <col min="10504" max="10509" width="6.7109375" style="111" customWidth="1"/>
    <col min="10510" max="10510" width="4.5703125" style="111" customWidth="1"/>
    <col min="10511" max="10752" width="11.42578125" style="111"/>
    <col min="10753" max="10753" width="20.28515625" style="111" customWidth="1"/>
    <col min="10754" max="10754" width="9.5703125" style="111" customWidth="1"/>
    <col min="10755" max="10755" width="6.42578125" style="111" bestFit="1" customWidth="1"/>
    <col min="10756" max="10756" width="6.28515625" style="111" bestFit="1" customWidth="1"/>
    <col min="10757" max="10758" width="7" style="111" customWidth="1"/>
    <col min="10759" max="10759" width="6.28515625" style="111" bestFit="1" customWidth="1"/>
    <col min="10760" max="10765" width="6.7109375" style="111" customWidth="1"/>
    <col min="10766" max="10766" width="4.5703125" style="111" customWidth="1"/>
    <col min="10767" max="11008" width="11.42578125" style="111"/>
    <col min="11009" max="11009" width="20.28515625" style="111" customWidth="1"/>
    <col min="11010" max="11010" width="9.5703125" style="111" customWidth="1"/>
    <col min="11011" max="11011" width="6.42578125" style="111" bestFit="1" customWidth="1"/>
    <col min="11012" max="11012" width="6.28515625" style="111" bestFit="1" customWidth="1"/>
    <col min="11013" max="11014" width="7" style="111" customWidth="1"/>
    <col min="11015" max="11015" width="6.28515625" style="111" bestFit="1" customWidth="1"/>
    <col min="11016" max="11021" width="6.7109375" style="111" customWidth="1"/>
    <col min="11022" max="11022" width="4.5703125" style="111" customWidth="1"/>
    <col min="11023" max="11264" width="11.42578125" style="111"/>
    <col min="11265" max="11265" width="20.28515625" style="111" customWidth="1"/>
    <col min="11266" max="11266" width="9.5703125" style="111" customWidth="1"/>
    <col min="11267" max="11267" width="6.42578125" style="111" bestFit="1" customWidth="1"/>
    <col min="11268" max="11268" width="6.28515625" style="111" bestFit="1" customWidth="1"/>
    <col min="11269" max="11270" width="7" style="111" customWidth="1"/>
    <col min="11271" max="11271" width="6.28515625" style="111" bestFit="1" customWidth="1"/>
    <col min="11272" max="11277" width="6.7109375" style="111" customWidth="1"/>
    <col min="11278" max="11278" width="4.5703125" style="111" customWidth="1"/>
    <col min="11279" max="11520" width="11.42578125" style="111"/>
    <col min="11521" max="11521" width="20.28515625" style="111" customWidth="1"/>
    <col min="11522" max="11522" width="9.5703125" style="111" customWidth="1"/>
    <col min="11523" max="11523" width="6.42578125" style="111" bestFit="1" customWidth="1"/>
    <col min="11524" max="11524" width="6.28515625" style="111" bestFit="1" customWidth="1"/>
    <col min="11525" max="11526" width="7" style="111" customWidth="1"/>
    <col min="11527" max="11527" width="6.28515625" style="111" bestFit="1" customWidth="1"/>
    <col min="11528" max="11533" width="6.7109375" style="111" customWidth="1"/>
    <col min="11534" max="11534" width="4.5703125" style="111" customWidth="1"/>
    <col min="11535" max="11776" width="11.42578125" style="111"/>
    <col min="11777" max="11777" width="20.28515625" style="111" customWidth="1"/>
    <col min="11778" max="11778" width="9.5703125" style="111" customWidth="1"/>
    <col min="11779" max="11779" width="6.42578125" style="111" bestFit="1" customWidth="1"/>
    <col min="11780" max="11780" width="6.28515625" style="111" bestFit="1" customWidth="1"/>
    <col min="11781" max="11782" width="7" style="111" customWidth="1"/>
    <col min="11783" max="11783" width="6.28515625" style="111" bestFit="1" customWidth="1"/>
    <col min="11784" max="11789" width="6.7109375" style="111" customWidth="1"/>
    <col min="11790" max="11790" width="4.5703125" style="111" customWidth="1"/>
    <col min="11791" max="12032" width="11.42578125" style="111"/>
    <col min="12033" max="12033" width="20.28515625" style="111" customWidth="1"/>
    <col min="12034" max="12034" width="9.5703125" style="111" customWidth="1"/>
    <col min="12035" max="12035" width="6.42578125" style="111" bestFit="1" customWidth="1"/>
    <col min="12036" max="12036" width="6.28515625" style="111" bestFit="1" customWidth="1"/>
    <col min="12037" max="12038" width="7" style="111" customWidth="1"/>
    <col min="12039" max="12039" width="6.28515625" style="111" bestFit="1" customWidth="1"/>
    <col min="12040" max="12045" width="6.7109375" style="111" customWidth="1"/>
    <col min="12046" max="12046" width="4.5703125" style="111" customWidth="1"/>
    <col min="12047" max="12288" width="11.42578125" style="111"/>
    <col min="12289" max="12289" width="20.28515625" style="111" customWidth="1"/>
    <col min="12290" max="12290" width="9.5703125" style="111" customWidth="1"/>
    <col min="12291" max="12291" width="6.42578125" style="111" bestFit="1" customWidth="1"/>
    <col min="12292" max="12292" width="6.28515625" style="111" bestFit="1" customWidth="1"/>
    <col min="12293" max="12294" width="7" style="111" customWidth="1"/>
    <col min="12295" max="12295" width="6.28515625" style="111" bestFit="1" customWidth="1"/>
    <col min="12296" max="12301" width="6.7109375" style="111" customWidth="1"/>
    <col min="12302" max="12302" width="4.5703125" style="111" customWidth="1"/>
    <col min="12303" max="12544" width="11.42578125" style="111"/>
    <col min="12545" max="12545" width="20.28515625" style="111" customWidth="1"/>
    <col min="12546" max="12546" width="9.5703125" style="111" customWidth="1"/>
    <col min="12547" max="12547" width="6.42578125" style="111" bestFit="1" customWidth="1"/>
    <col min="12548" max="12548" width="6.28515625" style="111" bestFit="1" customWidth="1"/>
    <col min="12549" max="12550" width="7" style="111" customWidth="1"/>
    <col min="12551" max="12551" width="6.28515625" style="111" bestFit="1" customWidth="1"/>
    <col min="12552" max="12557" width="6.7109375" style="111" customWidth="1"/>
    <col min="12558" max="12558" width="4.5703125" style="111" customWidth="1"/>
    <col min="12559" max="12800" width="11.42578125" style="111"/>
    <col min="12801" max="12801" width="20.28515625" style="111" customWidth="1"/>
    <col min="12802" max="12802" width="9.5703125" style="111" customWidth="1"/>
    <col min="12803" max="12803" width="6.42578125" style="111" bestFit="1" customWidth="1"/>
    <col min="12804" max="12804" width="6.28515625" style="111" bestFit="1" customWidth="1"/>
    <col min="12805" max="12806" width="7" style="111" customWidth="1"/>
    <col min="12807" max="12807" width="6.28515625" style="111" bestFit="1" customWidth="1"/>
    <col min="12808" max="12813" width="6.7109375" style="111" customWidth="1"/>
    <col min="12814" max="12814" width="4.5703125" style="111" customWidth="1"/>
    <col min="12815" max="13056" width="11.42578125" style="111"/>
    <col min="13057" max="13057" width="20.28515625" style="111" customWidth="1"/>
    <col min="13058" max="13058" width="9.5703125" style="111" customWidth="1"/>
    <col min="13059" max="13059" width="6.42578125" style="111" bestFit="1" customWidth="1"/>
    <col min="13060" max="13060" width="6.28515625" style="111" bestFit="1" customWidth="1"/>
    <col min="13061" max="13062" width="7" style="111" customWidth="1"/>
    <col min="13063" max="13063" width="6.28515625" style="111" bestFit="1" customWidth="1"/>
    <col min="13064" max="13069" width="6.7109375" style="111" customWidth="1"/>
    <col min="13070" max="13070" width="4.5703125" style="111" customWidth="1"/>
    <col min="13071" max="13312" width="11.42578125" style="111"/>
    <col min="13313" max="13313" width="20.28515625" style="111" customWidth="1"/>
    <col min="13314" max="13314" width="9.5703125" style="111" customWidth="1"/>
    <col min="13315" max="13315" width="6.42578125" style="111" bestFit="1" customWidth="1"/>
    <col min="13316" max="13316" width="6.28515625" style="111" bestFit="1" customWidth="1"/>
    <col min="13317" max="13318" width="7" style="111" customWidth="1"/>
    <col min="13319" max="13319" width="6.28515625" style="111" bestFit="1" customWidth="1"/>
    <col min="13320" max="13325" width="6.7109375" style="111" customWidth="1"/>
    <col min="13326" max="13326" width="4.5703125" style="111" customWidth="1"/>
    <col min="13327" max="13568" width="11.42578125" style="111"/>
    <col min="13569" max="13569" width="20.28515625" style="111" customWidth="1"/>
    <col min="13570" max="13570" width="9.5703125" style="111" customWidth="1"/>
    <col min="13571" max="13571" width="6.42578125" style="111" bestFit="1" customWidth="1"/>
    <col min="13572" max="13572" width="6.28515625" style="111" bestFit="1" customWidth="1"/>
    <col min="13573" max="13574" width="7" style="111" customWidth="1"/>
    <col min="13575" max="13575" width="6.28515625" style="111" bestFit="1" customWidth="1"/>
    <col min="13576" max="13581" width="6.7109375" style="111" customWidth="1"/>
    <col min="13582" max="13582" width="4.5703125" style="111" customWidth="1"/>
    <col min="13583" max="13824" width="11.42578125" style="111"/>
    <col min="13825" max="13825" width="20.28515625" style="111" customWidth="1"/>
    <col min="13826" max="13826" width="9.5703125" style="111" customWidth="1"/>
    <col min="13827" max="13827" width="6.42578125" style="111" bestFit="1" customWidth="1"/>
    <col min="13828" max="13828" width="6.28515625" style="111" bestFit="1" customWidth="1"/>
    <col min="13829" max="13830" width="7" style="111" customWidth="1"/>
    <col min="13831" max="13831" width="6.28515625" style="111" bestFit="1" customWidth="1"/>
    <col min="13832" max="13837" width="6.7109375" style="111" customWidth="1"/>
    <col min="13838" max="13838" width="4.5703125" style="111" customWidth="1"/>
    <col min="13839" max="14080" width="11.42578125" style="111"/>
    <col min="14081" max="14081" width="20.28515625" style="111" customWidth="1"/>
    <col min="14082" max="14082" width="9.5703125" style="111" customWidth="1"/>
    <col min="14083" max="14083" width="6.42578125" style="111" bestFit="1" customWidth="1"/>
    <col min="14084" max="14084" width="6.28515625" style="111" bestFit="1" customWidth="1"/>
    <col min="14085" max="14086" width="7" style="111" customWidth="1"/>
    <col min="14087" max="14087" width="6.28515625" style="111" bestFit="1" customWidth="1"/>
    <col min="14088" max="14093" width="6.7109375" style="111" customWidth="1"/>
    <col min="14094" max="14094" width="4.5703125" style="111" customWidth="1"/>
    <col min="14095" max="14336" width="11.42578125" style="111"/>
    <col min="14337" max="14337" width="20.28515625" style="111" customWidth="1"/>
    <col min="14338" max="14338" width="9.5703125" style="111" customWidth="1"/>
    <col min="14339" max="14339" width="6.42578125" style="111" bestFit="1" customWidth="1"/>
    <col min="14340" max="14340" width="6.28515625" style="111" bestFit="1" customWidth="1"/>
    <col min="14341" max="14342" width="7" style="111" customWidth="1"/>
    <col min="14343" max="14343" width="6.28515625" style="111" bestFit="1" customWidth="1"/>
    <col min="14344" max="14349" width="6.7109375" style="111" customWidth="1"/>
    <col min="14350" max="14350" width="4.5703125" style="111" customWidth="1"/>
    <col min="14351" max="14592" width="11.42578125" style="111"/>
    <col min="14593" max="14593" width="20.28515625" style="111" customWidth="1"/>
    <col min="14594" max="14594" width="9.5703125" style="111" customWidth="1"/>
    <col min="14595" max="14595" width="6.42578125" style="111" bestFit="1" customWidth="1"/>
    <col min="14596" max="14596" width="6.28515625" style="111" bestFit="1" customWidth="1"/>
    <col min="14597" max="14598" width="7" style="111" customWidth="1"/>
    <col min="14599" max="14599" width="6.28515625" style="111" bestFit="1" customWidth="1"/>
    <col min="14600" max="14605" width="6.7109375" style="111" customWidth="1"/>
    <col min="14606" max="14606" width="4.5703125" style="111" customWidth="1"/>
    <col min="14607" max="14848" width="11.42578125" style="111"/>
    <col min="14849" max="14849" width="20.28515625" style="111" customWidth="1"/>
    <col min="14850" max="14850" width="9.5703125" style="111" customWidth="1"/>
    <col min="14851" max="14851" width="6.42578125" style="111" bestFit="1" customWidth="1"/>
    <col min="14852" max="14852" width="6.28515625" style="111" bestFit="1" customWidth="1"/>
    <col min="14853" max="14854" width="7" style="111" customWidth="1"/>
    <col min="14855" max="14855" width="6.28515625" style="111" bestFit="1" customWidth="1"/>
    <col min="14856" max="14861" width="6.7109375" style="111" customWidth="1"/>
    <col min="14862" max="14862" width="4.5703125" style="111" customWidth="1"/>
    <col min="14863" max="15104" width="11.42578125" style="111"/>
    <col min="15105" max="15105" width="20.28515625" style="111" customWidth="1"/>
    <col min="15106" max="15106" width="9.5703125" style="111" customWidth="1"/>
    <col min="15107" max="15107" width="6.42578125" style="111" bestFit="1" customWidth="1"/>
    <col min="15108" max="15108" width="6.28515625" style="111" bestFit="1" customWidth="1"/>
    <col min="15109" max="15110" width="7" style="111" customWidth="1"/>
    <col min="15111" max="15111" width="6.28515625" style="111" bestFit="1" customWidth="1"/>
    <col min="15112" max="15117" width="6.7109375" style="111" customWidth="1"/>
    <col min="15118" max="15118" width="4.5703125" style="111" customWidth="1"/>
    <col min="15119" max="15360" width="11.42578125" style="111"/>
    <col min="15361" max="15361" width="20.28515625" style="111" customWidth="1"/>
    <col min="15362" max="15362" width="9.5703125" style="111" customWidth="1"/>
    <col min="15363" max="15363" width="6.42578125" style="111" bestFit="1" customWidth="1"/>
    <col min="15364" max="15364" width="6.28515625" style="111" bestFit="1" customWidth="1"/>
    <col min="15365" max="15366" width="7" style="111" customWidth="1"/>
    <col min="15367" max="15367" width="6.28515625" style="111" bestFit="1" customWidth="1"/>
    <col min="15368" max="15373" width="6.7109375" style="111" customWidth="1"/>
    <col min="15374" max="15374" width="4.5703125" style="111" customWidth="1"/>
    <col min="15375" max="15616" width="11.42578125" style="111"/>
    <col min="15617" max="15617" width="20.28515625" style="111" customWidth="1"/>
    <col min="15618" max="15618" width="9.5703125" style="111" customWidth="1"/>
    <col min="15619" max="15619" width="6.42578125" style="111" bestFit="1" customWidth="1"/>
    <col min="15620" max="15620" width="6.28515625" style="111" bestFit="1" customWidth="1"/>
    <col min="15621" max="15622" width="7" style="111" customWidth="1"/>
    <col min="15623" max="15623" width="6.28515625" style="111" bestFit="1" customWidth="1"/>
    <col min="15624" max="15629" width="6.7109375" style="111" customWidth="1"/>
    <col min="15630" max="15630" width="4.5703125" style="111" customWidth="1"/>
    <col min="15631" max="15872" width="11.42578125" style="111"/>
    <col min="15873" max="15873" width="20.28515625" style="111" customWidth="1"/>
    <col min="15874" max="15874" width="9.5703125" style="111" customWidth="1"/>
    <col min="15875" max="15875" width="6.42578125" style="111" bestFit="1" customWidth="1"/>
    <col min="15876" max="15876" width="6.28515625" style="111" bestFit="1" customWidth="1"/>
    <col min="15877" max="15878" width="7" style="111" customWidth="1"/>
    <col min="15879" max="15879" width="6.28515625" style="111" bestFit="1" customWidth="1"/>
    <col min="15880" max="15885" width="6.7109375" style="111" customWidth="1"/>
    <col min="15886" max="15886" width="4.5703125" style="111" customWidth="1"/>
    <col min="15887" max="16128" width="11.42578125" style="111"/>
    <col min="16129" max="16129" width="20.28515625" style="111" customWidth="1"/>
    <col min="16130" max="16130" width="9.5703125" style="111" customWidth="1"/>
    <col min="16131" max="16131" width="6.42578125" style="111" bestFit="1" customWidth="1"/>
    <col min="16132" max="16132" width="6.28515625" style="111" bestFit="1" customWidth="1"/>
    <col min="16133" max="16134" width="7" style="111" customWidth="1"/>
    <col min="16135" max="16135" width="6.28515625" style="111" bestFit="1" customWidth="1"/>
    <col min="16136" max="16141" width="6.7109375" style="111" customWidth="1"/>
    <col min="16142" max="16142" width="4.5703125" style="111" customWidth="1"/>
    <col min="16143" max="16384" width="11.42578125" style="111"/>
  </cols>
  <sheetData>
    <row r="1" spans="1:24" s="693" customFormat="1" ht="15">
      <c r="A1" s="728" t="s">
        <v>739</v>
      </c>
      <c r="B1" s="2023"/>
      <c r="C1" s="2023"/>
      <c r="D1" s="2023"/>
      <c r="E1" s="2023"/>
      <c r="F1" s="2023"/>
      <c r="G1" s="2023"/>
      <c r="H1" s="2023"/>
      <c r="I1" s="2023"/>
      <c r="J1" s="2023"/>
      <c r="K1" s="2023"/>
      <c r="L1" s="2023"/>
      <c r="M1" s="2023"/>
      <c r="N1" s="2023"/>
      <c r="O1" s="2023"/>
      <c r="P1" s="2023"/>
      <c r="Q1" s="2023"/>
      <c r="R1" s="2023"/>
      <c r="S1" s="2023"/>
      <c r="T1" s="2023"/>
      <c r="U1" s="2023"/>
      <c r="V1" s="2023"/>
    </row>
    <row r="4" spans="1:24" ht="15.75">
      <c r="A4" s="675" t="s">
        <v>534</v>
      </c>
      <c r="B4" s="674"/>
      <c r="C4" s="674"/>
      <c r="D4" s="674"/>
      <c r="E4" s="674"/>
      <c r="F4" s="674"/>
      <c r="G4" s="674"/>
      <c r="H4" s="2023"/>
      <c r="I4" s="2023"/>
      <c r="J4" s="2023"/>
      <c r="K4" s="2023"/>
      <c r="L4" s="2023"/>
      <c r="M4" s="2023"/>
      <c r="N4" s="2023"/>
      <c r="O4" s="2023"/>
      <c r="P4" s="2023"/>
      <c r="Q4" s="2023"/>
      <c r="R4" s="2023"/>
      <c r="S4" s="2023"/>
      <c r="T4" s="2023"/>
      <c r="U4" s="2023"/>
      <c r="V4" s="2023"/>
      <c r="W4" s="674"/>
      <c r="X4" s="674"/>
    </row>
    <row r="5" spans="1:24">
      <c r="B5" s="131"/>
      <c r="C5" s="132"/>
      <c r="D5" s="127"/>
      <c r="E5" s="127"/>
    </row>
    <row r="6" spans="1:24" ht="25.5" customHeight="1">
      <c r="A6" s="2125"/>
      <c r="B6" s="822" t="s">
        <v>535</v>
      </c>
      <c r="C6" s="823"/>
      <c r="D6" s="824"/>
      <c r="E6" s="2060" t="s">
        <v>725</v>
      </c>
      <c r="F6" s="825"/>
      <c r="G6" s="2059"/>
      <c r="H6" s="2119"/>
      <c r="I6" s="2119"/>
      <c r="J6" s="2119"/>
      <c r="K6" s="2119"/>
      <c r="L6" s="2119"/>
      <c r="M6" s="2119"/>
      <c r="N6" s="2023"/>
      <c r="O6" s="2023"/>
      <c r="P6" s="2023"/>
      <c r="Q6" s="2023"/>
      <c r="R6" s="2023"/>
      <c r="S6" s="2023"/>
      <c r="T6" s="2023"/>
      <c r="U6" s="2023"/>
      <c r="V6" s="2023"/>
      <c r="W6" s="2120"/>
      <c r="X6" s="2120"/>
    </row>
    <row r="7" spans="1:24" ht="15.75" customHeight="1">
      <c r="A7" s="2124"/>
      <c r="B7" s="819" t="s">
        <v>82</v>
      </c>
      <c r="C7" s="820"/>
      <c r="D7" s="821"/>
      <c r="E7" s="2116" t="s">
        <v>83</v>
      </c>
      <c r="F7" s="818"/>
      <c r="G7" s="2115"/>
      <c r="H7" s="2118"/>
      <c r="I7" s="2023"/>
      <c r="J7" s="2023"/>
      <c r="K7" s="2023"/>
      <c r="L7" s="2023"/>
      <c r="M7" s="2023"/>
      <c r="N7" s="2023"/>
      <c r="O7" s="2023"/>
      <c r="P7" s="2023"/>
      <c r="Q7" s="2023"/>
      <c r="R7" s="2023"/>
      <c r="S7" s="2023"/>
      <c r="T7" s="2023"/>
      <c r="U7" s="2023"/>
      <c r="V7" s="2023"/>
      <c r="W7" s="2120"/>
      <c r="X7" s="2120"/>
    </row>
    <row r="8" spans="1:24" ht="15.75">
      <c r="A8" s="2126"/>
      <c r="B8" s="2127">
        <v>2024</v>
      </c>
      <c r="C8" s="2128">
        <v>2025</v>
      </c>
      <c r="D8" s="2127" t="s">
        <v>84</v>
      </c>
      <c r="E8" s="2127">
        <v>2024</v>
      </c>
      <c r="F8" s="2128">
        <v>2025</v>
      </c>
      <c r="G8" s="2142" t="s">
        <v>84</v>
      </c>
      <c r="H8" s="2118"/>
      <c r="I8" s="2023"/>
      <c r="J8" s="2023"/>
      <c r="K8" s="2023"/>
      <c r="L8" s="2023"/>
      <c r="M8" s="2023"/>
      <c r="N8" s="2023"/>
      <c r="O8" s="2023"/>
      <c r="P8" s="2023"/>
      <c r="Q8" s="2023"/>
      <c r="R8" s="2023"/>
      <c r="S8" s="2023"/>
      <c r="T8" s="2023"/>
      <c r="U8" s="2023"/>
      <c r="V8" s="2023"/>
      <c r="W8" s="2120"/>
      <c r="X8" s="2120"/>
    </row>
    <row r="9" spans="1:24" ht="15.75">
      <c r="A9" s="2124" t="s">
        <v>85</v>
      </c>
      <c r="B9" s="2129">
        <v>3715.9890000000005</v>
      </c>
      <c r="C9" s="2130">
        <v>3844.0639999999994</v>
      </c>
      <c r="D9" s="2131">
        <v>3.4465925491167724</v>
      </c>
      <c r="E9" s="2132">
        <v>128.01111111111109</v>
      </c>
      <c r="F9" s="2133">
        <v>121.98888888888889</v>
      </c>
      <c r="G9" s="2143">
        <v>-4.7044527384775563</v>
      </c>
      <c r="H9" s="2023"/>
      <c r="I9" s="2023"/>
      <c r="J9" s="2023"/>
      <c r="K9" s="2023"/>
      <c r="L9" s="2023"/>
      <c r="M9" s="2023"/>
      <c r="N9" s="2023"/>
      <c r="O9" s="2023"/>
      <c r="P9" s="2023"/>
      <c r="Q9" s="2023"/>
      <c r="R9" s="2023"/>
      <c r="S9" s="2023"/>
      <c r="T9" s="2023"/>
      <c r="U9" s="2023"/>
      <c r="V9" s="2118"/>
      <c r="W9" s="2122"/>
      <c r="X9" s="2122"/>
    </row>
    <row r="10" spans="1:24" ht="15.75">
      <c r="A10" s="2124" t="s">
        <v>86</v>
      </c>
      <c r="B10" s="2129">
        <v>535.71299999999997</v>
      </c>
      <c r="C10" s="2130">
        <v>560.95799999999997</v>
      </c>
      <c r="D10" s="2131">
        <v>4.712411309787143</v>
      </c>
      <c r="E10" s="2132">
        <v>126.8111111111111</v>
      </c>
      <c r="F10" s="2133">
        <v>123.03333333333336</v>
      </c>
      <c r="G10" s="2143">
        <v>-2.9790589678436561</v>
      </c>
      <c r="H10" s="2023"/>
      <c r="I10" s="2023"/>
      <c r="J10" s="2023"/>
      <c r="K10" s="2023"/>
      <c r="L10" s="2023"/>
      <c r="M10" s="2023"/>
      <c r="N10" s="2023"/>
      <c r="O10" s="2023"/>
      <c r="P10" s="2023"/>
      <c r="Q10" s="2023"/>
      <c r="R10" s="2023"/>
      <c r="S10" s="2023"/>
      <c r="T10" s="2023"/>
      <c r="U10" s="2023"/>
      <c r="V10" s="2118"/>
      <c r="W10" s="2122"/>
      <c r="X10" s="2122"/>
    </row>
    <row r="11" spans="1:24" ht="15.75">
      <c r="A11" s="2124" t="s">
        <v>87</v>
      </c>
      <c r="B11" s="2129">
        <v>3068.3180000000002</v>
      </c>
      <c r="C11" s="2130">
        <v>3036.2610000000004</v>
      </c>
      <c r="D11" s="2131">
        <v>-1.0447743682369293</v>
      </c>
      <c r="E11" s="2132">
        <v>125.23333333333332</v>
      </c>
      <c r="F11" s="2133">
        <v>124.26666666666668</v>
      </c>
      <c r="G11" s="2143">
        <v>-0.77189246739418138</v>
      </c>
      <c r="H11" s="2023"/>
      <c r="I11" s="2023"/>
      <c r="J11" s="2023"/>
      <c r="K11" s="2023"/>
      <c r="L11" s="2023"/>
      <c r="M11" s="2023"/>
      <c r="N11" s="2117"/>
      <c r="O11" s="2023"/>
      <c r="P11" s="2023"/>
      <c r="Q11" s="2023"/>
      <c r="R11" s="2023"/>
      <c r="S11" s="2023"/>
      <c r="T11" s="2023"/>
      <c r="U11" s="2023"/>
      <c r="V11" s="2118"/>
      <c r="W11" s="2122"/>
      <c r="X11" s="2122"/>
    </row>
    <row r="12" spans="1:24" ht="15.75">
      <c r="A12" s="2124" t="s">
        <v>88</v>
      </c>
      <c r="B12" s="2129">
        <v>5911.3949999999995</v>
      </c>
      <c r="C12" s="2130">
        <v>5975.1109999999999</v>
      </c>
      <c r="D12" s="2131">
        <v>1.0778504904510839</v>
      </c>
      <c r="E12" s="2132">
        <v>127.08888888888889</v>
      </c>
      <c r="F12" s="2133">
        <v>126.65555555555557</v>
      </c>
      <c r="G12" s="2143">
        <v>-0.3409687008218043</v>
      </c>
      <c r="H12" s="2118"/>
      <c r="I12" s="2023"/>
      <c r="J12" s="2023"/>
      <c r="K12" s="2023"/>
      <c r="L12" s="2023"/>
      <c r="M12" s="2023"/>
      <c r="N12" s="2023"/>
      <c r="O12" s="2023"/>
      <c r="P12" s="2023"/>
      <c r="Q12" s="2023"/>
      <c r="R12" s="2023"/>
      <c r="S12" s="2023"/>
      <c r="T12" s="2023"/>
      <c r="U12" s="2023"/>
      <c r="V12" s="2118"/>
      <c r="W12" s="2122"/>
      <c r="X12" s="2122"/>
    </row>
    <row r="13" spans="1:24" ht="15.75">
      <c r="A13" s="2124" t="s">
        <v>89</v>
      </c>
      <c r="B13" s="2129">
        <v>142.82399999999998</v>
      </c>
      <c r="C13" s="2130">
        <v>127.36899999999999</v>
      </c>
      <c r="D13" s="2131">
        <v>-10.821010474430068</v>
      </c>
      <c r="E13" s="2132">
        <v>126.04444444444445</v>
      </c>
      <c r="F13" s="2133">
        <v>121.26666666666668</v>
      </c>
      <c r="G13" s="2143">
        <v>-3.79055007052186</v>
      </c>
      <c r="H13" s="2118"/>
      <c r="I13" s="2117"/>
      <c r="J13" s="2023"/>
      <c r="K13" s="2023"/>
      <c r="L13" s="2023"/>
      <c r="M13" s="2023"/>
      <c r="N13" s="2023"/>
      <c r="O13" s="2023"/>
      <c r="P13" s="2023"/>
      <c r="Q13" s="2023"/>
      <c r="R13" s="2023"/>
      <c r="S13" s="2023"/>
      <c r="T13" s="2023"/>
      <c r="U13" s="2023"/>
      <c r="V13" s="2118"/>
      <c r="W13" s="2122"/>
      <c r="X13" s="2122"/>
    </row>
    <row r="14" spans="1:24" ht="15.75">
      <c r="A14" s="2124" t="s">
        <v>90</v>
      </c>
      <c r="B14" s="2129">
        <v>188.17500000000001</v>
      </c>
      <c r="C14" s="2130">
        <v>181.292</v>
      </c>
      <c r="D14" s="2131">
        <v>-3.6577653779726376</v>
      </c>
      <c r="E14" s="2132">
        <v>118.51111111111111</v>
      </c>
      <c r="F14" s="2133">
        <v>123.81111111111113</v>
      </c>
      <c r="G14" s="2143">
        <v>4.4721545096568747</v>
      </c>
      <c r="H14" s="2118"/>
      <c r="I14" s="2023"/>
      <c r="J14" s="2023"/>
      <c r="K14" s="2023"/>
      <c r="L14" s="2023"/>
      <c r="M14" s="2023"/>
      <c r="N14" s="2023"/>
      <c r="O14" s="2023"/>
      <c r="P14" s="2023"/>
      <c r="Q14" s="2023"/>
      <c r="R14" s="2023"/>
      <c r="S14" s="2023"/>
      <c r="T14" s="2023"/>
      <c r="U14" s="2023"/>
      <c r="V14" s="2023"/>
      <c r="W14" s="2120"/>
      <c r="X14" s="2120"/>
    </row>
    <row r="15" spans="1:24" ht="13.5">
      <c r="A15" s="2134" t="s">
        <v>91</v>
      </c>
      <c r="B15" s="2135">
        <v>13861.296000000002</v>
      </c>
      <c r="C15" s="2136">
        <v>14030.332000000002</v>
      </c>
      <c r="D15" s="2137">
        <v>1.2194819301167854</v>
      </c>
      <c r="E15" s="2138">
        <v>126.77777777777777</v>
      </c>
      <c r="F15" s="2139">
        <v>124.3111111111111</v>
      </c>
      <c r="G15" s="2144">
        <v>-1.9456617002629173</v>
      </c>
      <c r="H15" s="2023"/>
      <c r="I15" s="2023"/>
      <c r="J15" s="2023"/>
      <c r="K15" s="2023"/>
      <c r="L15" s="2023"/>
      <c r="M15" s="2023"/>
      <c r="N15" s="2023"/>
      <c r="O15" s="2023"/>
      <c r="P15" s="2023"/>
      <c r="Q15" s="2023"/>
      <c r="R15" s="2023"/>
      <c r="S15" s="2023"/>
      <c r="T15" s="2023"/>
      <c r="U15" s="2023"/>
      <c r="V15" s="2023"/>
      <c r="W15" s="2120"/>
      <c r="X15" s="2120"/>
    </row>
    <row r="16" spans="1:24" ht="13.5">
      <c r="A16" s="2123" t="s">
        <v>536</v>
      </c>
      <c r="B16" s="2123"/>
      <c r="C16" s="2123"/>
      <c r="D16" s="2123"/>
      <c r="E16" s="2123"/>
      <c r="F16" s="2123"/>
      <c r="G16" s="2123"/>
      <c r="H16" s="2023"/>
      <c r="I16" s="2023"/>
      <c r="J16" s="2023"/>
      <c r="K16" s="2023"/>
      <c r="L16" s="2023"/>
      <c r="M16" s="2023"/>
      <c r="N16" s="2023"/>
      <c r="O16" s="2023"/>
      <c r="P16" s="2023"/>
      <c r="Q16" s="2023"/>
      <c r="R16" s="2023"/>
      <c r="S16" s="2023"/>
      <c r="T16" s="2023"/>
      <c r="U16" s="2023"/>
      <c r="V16" s="2023"/>
      <c r="W16" s="2120"/>
      <c r="X16" s="2120"/>
    </row>
    <row r="17" spans="1:24" ht="13.5">
      <c r="A17" s="2121" t="s">
        <v>464</v>
      </c>
      <c r="B17" s="2120"/>
      <c r="C17" s="2120"/>
      <c r="D17" s="2120"/>
      <c r="E17" s="2120"/>
      <c r="F17" s="2023"/>
      <c r="G17" s="2023"/>
      <c r="H17" s="2023"/>
      <c r="I17" s="2023"/>
      <c r="J17" s="2023"/>
      <c r="K17" s="2023"/>
      <c r="L17" s="2023"/>
      <c r="M17" s="2023"/>
      <c r="N17" s="2023"/>
      <c r="O17" s="2023"/>
      <c r="P17" s="2023"/>
      <c r="Q17" s="2023"/>
      <c r="R17" s="2023"/>
      <c r="S17" s="2023"/>
      <c r="T17" s="2023"/>
      <c r="U17" s="2023"/>
      <c r="V17" s="2023"/>
      <c r="W17" s="2120"/>
      <c r="X17" s="2120"/>
    </row>
    <row r="18" spans="1:24" ht="15.75">
      <c r="A18" s="2023"/>
      <c r="B18" s="2140"/>
      <c r="C18" s="2141"/>
      <c r="D18" s="2122"/>
      <c r="E18" s="2122"/>
      <c r="F18" s="2023"/>
      <c r="G18" s="2023"/>
      <c r="H18" s="2023"/>
      <c r="I18" s="2023"/>
      <c r="J18" s="2023"/>
      <c r="K18" s="2023"/>
      <c r="L18" s="2023"/>
      <c r="M18" s="2023"/>
      <c r="N18" s="2023"/>
      <c r="O18" s="2023"/>
      <c r="P18" s="2023"/>
      <c r="Q18" s="2023"/>
      <c r="R18" s="2023"/>
      <c r="S18" s="2023"/>
      <c r="T18" s="2023"/>
      <c r="U18" s="2023"/>
      <c r="V18" s="2023"/>
      <c r="W18" s="2120"/>
      <c r="X18" s="2120"/>
    </row>
    <row r="19" spans="1:24" ht="15.75">
      <c r="A19" s="2023"/>
      <c r="B19" s="2140"/>
      <c r="C19" s="2141"/>
      <c r="D19" s="2122"/>
      <c r="E19" s="2122"/>
      <c r="F19" s="2023"/>
      <c r="G19" s="2023"/>
      <c r="H19" s="2023"/>
      <c r="I19" s="2023"/>
      <c r="J19" s="2023"/>
      <c r="K19" s="2023"/>
      <c r="L19" s="2023"/>
      <c r="M19" s="2023"/>
      <c r="N19" s="2023"/>
      <c r="O19" s="2023"/>
      <c r="P19" s="2023"/>
      <c r="Q19" s="2023"/>
      <c r="R19" s="2023"/>
      <c r="S19" s="2023"/>
      <c r="T19" s="2023"/>
      <c r="U19" s="2023"/>
      <c r="V19" s="2023"/>
      <c r="W19" s="2120"/>
      <c r="X19" s="2120"/>
    </row>
    <row r="20" spans="1:24">
      <c r="A20" s="2023"/>
    </row>
    <row r="21" spans="1:24">
      <c r="A21" s="2023"/>
    </row>
  </sheetData>
  <mergeCells count="4">
    <mergeCell ref="E7:G7"/>
    <mergeCell ref="B7:D7"/>
    <mergeCell ref="B6:D6"/>
    <mergeCell ref="E6:G6"/>
  </mergeCells>
  <hyperlinks>
    <hyperlink ref="A1" location="Sommaire!A1" display="Sommaire général" xr:uid="{5F8DC5EE-F462-41CD-B00B-6E55E59E9D51}"/>
  </hyperlinks>
  <pageMargins left="0.49" right="0.78740157499999996" top="0.984251969" bottom="0.984251969" header="0.4921259845" footer="0.4921259845"/>
  <pageSetup paperSize="9" scale="40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rgb="FF808080"/>
  </sheetPr>
  <dimension ref="A1:K16"/>
  <sheetViews>
    <sheetView showGridLines="0" workbookViewId="0"/>
  </sheetViews>
  <sheetFormatPr baseColWidth="10" defaultRowHeight="12.75"/>
  <cols>
    <col min="1" max="1" width="12.7109375" style="99" customWidth="1"/>
    <col min="2" max="4" width="11" style="99" customWidth="1"/>
    <col min="5" max="5" width="12.28515625" style="99" customWidth="1"/>
    <col min="6" max="8" width="11" style="99" customWidth="1"/>
    <col min="9" max="256" width="11.42578125" style="99"/>
    <col min="257" max="257" width="12.7109375" style="99" customWidth="1"/>
    <col min="258" max="260" width="11" style="99" customWidth="1"/>
    <col min="261" max="261" width="12.28515625" style="99" customWidth="1"/>
    <col min="262" max="264" width="11" style="99" customWidth="1"/>
    <col min="265" max="512" width="11.42578125" style="99"/>
    <col min="513" max="513" width="12.7109375" style="99" customWidth="1"/>
    <col min="514" max="516" width="11" style="99" customWidth="1"/>
    <col min="517" max="517" width="12.28515625" style="99" customWidth="1"/>
    <col min="518" max="520" width="11" style="99" customWidth="1"/>
    <col min="521" max="768" width="11.42578125" style="99"/>
    <col min="769" max="769" width="12.7109375" style="99" customWidth="1"/>
    <col min="770" max="772" width="11" style="99" customWidth="1"/>
    <col min="773" max="773" width="12.28515625" style="99" customWidth="1"/>
    <col min="774" max="776" width="11" style="99" customWidth="1"/>
    <col min="777" max="1024" width="11.42578125" style="99"/>
    <col min="1025" max="1025" width="12.7109375" style="99" customWidth="1"/>
    <col min="1026" max="1028" width="11" style="99" customWidth="1"/>
    <col min="1029" max="1029" width="12.28515625" style="99" customWidth="1"/>
    <col min="1030" max="1032" width="11" style="99" customWidth="1"/>
    <col min="1033" max="1280" width="11.42578125" style="99"/>
    <col min="1281" max="1281" width="12.7109375" style="99" customWidth="1"/>
    <col min="1282" max="1284" width="11" style="99" customWidth="1"/>
    <col min="1285" max="1285" width="12.28515625" style="99" customWidth="1"/>
    <col min="1286" max="1288" width="11" style="99" customWidth="1"/>
    <col min="1289" max="1536" width="11.42578125" style="99"/>
    <col min="1537" max="1537" width="12.7109375" style="99" customWidth="1"/>
    <col min="1538" max="1540" width="11" style="99" customWidth="1"/>
    <col min="1541" max="1541" width="12.28515625" style="99" customWidth="1"/>
    <col min="1542" max="1544" width="11" style="99" customWidth="1"/>
    <col min="1545" max="1792" width="11.42578125" style="99"/>
    <col min="1793" max="1793" width="12.7109375" style="99" customWidth="1"/>
    <col min="1794" max="1796" width="11" style="99" customWidth="1"/>
    <col min="1797" max="1797" width="12.28515625" style="99" customWidth="1"/>
    <col min="1798" max="1800" width="11" style="99" customWidth="1"/>
    <col min="1801" max="2048" width="11.42578125" style="99"/>
    <col min="2049" max="2049" width="12.7109375" style="99" customWidth="1"/>
    <col min="2050" max="2052" width="11" style="99" customWidth="1"/>
    <col min="2053" max="2053" width="12.28515625" style="99" customWidth="1"/>
    <col min="2054" max="2056" width="11" style="99" customWidth="1"/>
    <col min="2057" max="2304" width="11.42578125" style="99"/>
    <col min="2305" max="2305" width="12.7109375" style="99" customWidth="1"/>
    <col min="2306" max="2308" width="11" style="99" customWidth="1"/>
    <col min="2309" max="2309" width="12.28515625" style="99" customWidth="1"/>
    <col min="2310" max="2312" width="11" style="99" customWidth="1"/>
    <col min="2313" max="2560" width="11.42578125" style="99"/>
    <col min="2561" max="2561" width="12.7109375" style="99" customWidth="1"/>
    <col min="2562" max="2564" width="11" style="99" customWidth="1"/>
    <col min="2565" max="2565" width="12.28515625" style="99" customWidth="1"/>
    <col min="2566" max="2568" width="11" style="99" customWidth="1"/>
    <col min="2569" max="2816" width="11.42578125" style="99"/>
    <col min="2817" max="2817" width="12.7109375" style="99" customWidth="1"/>
    <col min="2818" max="2820" width="11" style="99" customWidth="1"/>
    <col min="2821" max="2821" width="12.28515625" style="99" customWidth="1"/>
    <col min="2822" max="2824" width="11" style="99" customWidth="1"/>
    <col min="2825" max="3072" width="11.42578125" style="99"/>
    <col min="3073" max="3073" width="12.7109375" style="99" customWidth="1"/>
    <col min="3074" max="3076" width="11" style="99" customWidth="1"/>
    <col min="3077" max="3077" width="12.28515625" style="99" customWidth="1"/>
    <col min="3078" max="3080" width="11" style="99" customWidth="1"/>
    <col min="3081" max="3328" width="11.42578125" style="99"/>
    <col min="3329" max="3329" width="12.7109375" style="99" customWidth="1"/>
    <col min="3330" max="3332" width="11" style="99" customWidth="1"/>
    <col min="3333" max="3333" width="12.28515625" style="99" customWidth="1"/>
    <col min="3334" max="3336" width="11" style="99" customWidth="1"/>
    <col min="3337" max="3584" width="11.42578125" style="99"/>
    <col min="3585" max="3585" width="12.7109375" style="99" customWidth="1"/>
    <col min="3586" max="3588" width="11" style="99" customWidth="1"/>
    <col min="3589" max="3589" width="12.28515625" style="99" customWidth="1"/>
    <col min="3590" max="3592" width="11" style="99" customWidth="1"/>
    <col min="3593" max="3840" width="11.42578125" style="99"/>
    <col min="3841" max="3841" width="12.7109375" style="99" customWidth="1"/>
    <col min="3842" max="3844" width="11" style="99" customWidth="1"/>
    <col min="3845" max="3845" width="12.28515625" style="99" customWidth="1"/>
    <col min="3846" max="3848" width="11" style="99" customWidth="1"/>
    <col min="3849" max="4096" width="11.42578125" style="99"/>
    <col min="4097" max="4097" width="12.7109375" style="99" customWidth="1"/>
    <col min="4098" max="4100" width="11" style="99" customWidth="1"/>
    <col min="4101" max="4101" width="12.28515625" style="99" customWidth="1"/>
    <col min="4102" max="4104" width="11" style="99" customWidth="1"/>
    <col min="4105" max="4352" width="11.42578125" style="99"/>
    <col min="4353" max="4353" width="12.7109375" style="99" customWidth="1"/>
    <col min="4354" max="4356" width="11" style="99" customWidth="1"/>
    <col min="4357" max="4357" width="12.28515625" style="99" customWidth="1"/>
    <col min="4358" max="4360" width="11" style="99" customWidth="1"/>
    <col min="4361" max="4608" width="11.42578125" style="99"/>
    <col min="4609" max="4609" width="12.7109375" style="99" customWidth="1"/>
    <col min="4610" max="4612" width="11" style="99" customWidth="1"/>
    <col min="4613" max="4613" width="12.28515625" style="99" customWidth="1"/>
    <col min="4614" max="4616" width="11" style="99" customWidth="1"/>
    <col min="4617" max="4864" width="11.42578125" style="99"/>
    <col min="4865" max="4865" width="12.7109375" style="99" customWidth="1"/>
    <col min="4866" max="4868" width="11" style="99" customWidth="1"/>
    <col min="4869" max="4869" width="12.28515625" style="99" customWidth="1"/>
    <col min="4870" max="4872" width="11" style="99" customWidth="1"/>
    <col min="4873" max="5120" width="11.42578125" style="99"/>
    <col min="5121" max="5121" width="12.7109375" style="99" customWidth="1"/>
    <col min="5122" max="5124" width="11" style="99" customWidth="1"/>
    <col min="5125" max="5125" width="12.28515625" style="99" customWidth="1"/>
    <col min="5126" max="5128" width="11" style="99" customWidth="1"/>
    <col min="5129" max="5376" width="11.42578125" style="99"/>
    <col min="5377" max="5377" width="12.7109375" style="99" customWidth="1"/>
    <col min="5378" max="5380" width="11" style="99" customWidth="1"/>
    <col min="5381" max="5381" width="12.28515625" style="99" customWidth="1"/>
    <col min="5382" max="5384" width="11" style="99" customWidth="1"/>
    <col min="5385" max="5632" width="11.42578125" style="99"/>
    <col min="5633" max="5633" width="12.7109375" style="99" customWidth="1"/>
    <col min="5634" max="5636" width="11" style="99" customWidth="1"/>
    <col min="5637" max="5637" width="12.28515625" style="99" customWidth="1"/>
    <col min="5638" max="5640" width="11" style="99" customWidth="1"/>
    <col min="5641" max="5888" width="11.42578125" style="99"/>
    <col min="5889" max="5889" width="12.7109375" style="99" customWidth="1"/>
    <col min="5890" max="5892" width="11" style="99" customWidth="1"/>
    <col min="5893" max="5893" width="12.28515625" style="99" customWidth="1"/>
    <col min="5894" max="5896" width="11" style="99" customWidth="1"/>
    <col min="5897" max="6144" width="11.42578125" style="99"/>
    <col min="6145" max="6145" width="12.7109375" style="99" customWidth="1"/>
    <col min="6146" max="6148" width="11" style="99" customWidth="1"/>
    <col min="6149" max="6149" width="12.28515625" style="99" customWidth="1"/>
    <col min="6150" max="6152" width="11" style="99" customWidth="1"/>
    <col min="6153" max="6400" width="11.42578125" style="99"/>
    <col min="6401" max="6401" width="12.7109375" style="99" customWidth="1"/>
    <col min="6402" max="6404" width="11" style="99" customWidth="1"/>
    <col min="6405" max="6405" width="12.28515625" style="99" customWidth="1"/>
    <col min="6406" max="6408" width="11" style="99" customWidth="1"/>
    <col min="6409" max="6656" width="11.42578125" style="99"/>
    <col min="6657" max="6657" width="12.7109375" style="99" customWidth="1"/>
    <col min="6658" max="6660" width="11" style="99" customWidth="1"/>
    <col min="6661" max="6661" width="12.28515625" style="99" customWidth="1"/>
    <col min="6662" max="6664" width="11" style="99" customWidth="1"/>
    <col min="6665" max="6912" width="11.42578125" style="99"/>
    <col min="6913" max="6913" width="12.7109375" style="99" customWidth="1"/>
    <col min="6914" max="6916" width="11" style="99" customWidth="1"/>
    <col min="6917" max="6917" width="12.28515625" style="99" customWidth="1"/>
    <col min="6918" max="6920" width="11" style="99" customWidth="1"/>
    <col min="6921" max="7168" width="11.42578125" style="99"/>
    <col min="7169" max="7169" width="12.7109375" style="99" customWidth="1"/>
    <col min="7170" max="7172" width="11" style="99" customWidth="1"/>
    <col min="7173" max="7173" width="12.28515625" style="99" customWidth="1"/>
    <col min="7174" max="7176" width="11" style="99" customWidth="1"/>
    <col min="7177" max="7424" width="11.42578125" style="99"/>
    <col min="7425" max="7425" width="12.7109375" style="99" customWidth="1"/>
    <col min="7426" max="7428" width="11" style="99" customWidth="1"/>
    <col min="7429" max="7429" width="12.28515625" style="99" customWidth="1"/>
    <col min="7430" max="7432" width="11" style="99" customWidth="1"/>
    <col min="7433" max="7680" width="11.42578125" style="99"/>
    <col min="7681" max="7681" width="12.7109375" style="99" customWidth="1"/>
    <col min="7682" max="7684" width="11" style="99" customWidth="1"/>
    <col min="7685" max="7685" width="12.28515625" style="99" customWidth="1"/>
    <col min="7686" max="7688" width="11" style="99" customWidth="1"/>
    <col min="7689" max="7936" width="11.42578125" style="99"/>
    <col min="7937" max="7937" width="12.7109375" style="99" customWidth="1"/>
    <col min="7938" max="7940" width="11" style="99" customWidth="1"/>
    <col min="7941" max="7941" width="12.28515625" style="99" customWidth="1"/>
    <col min="7942" max="7944" width="11" style="99" customWidth="1"/>
    <col min="7945" max="8192" width="11.42578125" style="99"/>
    <col min="8193" max="8193" width="12.7109375" style="99" customWidth="1"/>
    <col min="8194" max="8196" width="11" style="99" customWidth="1"/>
    <col min="8197" max="8197" width="12.28515625" style="99" customWidth="1"/>
    <col min="8198" max="8200" width="11" style="99" customWidth="1"/>
    <col min="8201" max="8448" width="11.42578125" style="99"/>
    <col min="8449" max="8449" width="12.7109375" style="99" customWidth="1"/>
    <col min="8450" max="8452" width="11" style="99" customWidth="1"/>
    <col min="8453" max="8453" width="12.28515625" style="99" customWidth="1"/>
    <col min="8454" max="8456" width="11" style="99" customWidth="1"/>
    <col min="8457" max="8704" width="11.42578125" style="99"/>
    <col min="8705" max="8705" width="12.7109375" style="99" customWidth="1"/>
    <col min="8706" max="8708" width="11" style="99" customWidth="1"/>
    <col min="8709" max="8709" width="12.28515625" style="99" customWidth="1"/>
    <col min="8710" max="8712" width="11" style="99" customWidth="1"/>
    <col min="8713" max="8960" width="11.42578125" style="99"/>
    <col min="8961" max="8961" width="12.7109375" style="99" customWidth="1"/>
    <col min="8962" max="8964" width="11" style="99" customWidth="1"/>
    <col min="8965" max="8965" width="12.28515625" style="99" customWidth="1"/>
    <col min="8966" max="8968" width="11" style="99" customWidth="1"/>
    <col min="8969" max="9216" width="11.42578125" style="99"/>
    <col min="9217" max="9217" width="12.7109375" style="99" customWidth="1"/>
    <col min="9218" max="9220" width="11" style="99" customWidth="1"/>
    <col min="9221" max="9221" width="12.28515625" style="99" customWidth="1"/>
    <col min="9222" max="9224" width="11" style="99" customWidth="1"/>
    <col min="9225" max="9472" width="11.42578125" style="99"/>
    <col min="9473" max="9473" width="12.7109375" style="99" customWidth="1"/>
    <col min="9474" max="9476" width="11" style="99" customWidth="1"/>
    <col min="9477" max="9477" width="12.28515625" style="99" customWidth="1"/>
    <col min="9478" max="9480" width="11" style="99" customWidth="1"/>
    <col min="9481" max="9728" width="11.42578125" style="99"/>
    <col min="9729" max="9729" width="12.7109375" style="99" customWidth="1"/>
    <col min="9730" max="9732" width="11" style="99" customWidth="1"/>
    <col min="9733" max="9733" width="12.28515625" style="99" customWidth="1"/>
    <col min="9734" max="9736" width="11" style="99" customWidth="1"/>
    <col min="9737" max="9984" width="11.42578125" style="99"/>
    <col min="9985" max="9985" width="12.7109375" style="99" customWidth="1"/>
    <col min="9986" max="9988" width="11" style="99" customWidth="1"/>
    <col min="9989" max="9989" width="12.28515625" style="99" customWidth="1"/>
    <col min="9990" max="9992" width="11" style="99" customWidth="1"/>
    <col min="9993" max="10240" width="11.42578125" style="99"/>
    <col min="10241" max="10241" width="12.7109375" style="99" customWidth="1"/>
    <col min="10242" max="10244" width="11" style="99" customWidth="1"/>
    <col min="10245" max="10245" width="12.28515625" style="99" customWidth="1"/>
    <col min="10246" max="10248" width="11" style="99" customWidth="1"/>
    <col min="10249" max="10496" width="11.42578125" style="99"/>
    <col min="10497" max="10497" width="12.7109375" style="99" customWidth="1"/>
    <col min="10498" max="10500" width="11" style="99" customWidth="1"/>
    <col min="10501" max="10501" width="12.28515625" style="99" customWidth="1"/>
    <col min="10502" max="10504" width="11" style="99" customWidth="1"/>
    <col min="10505" max="10752" width="11.42578125" style="99"/>
    <col min="10753" max="10753" width="12.7109375" style="99" customWidth="1"/>
    <col min="10754" max="10756" width="11" style="99" customWidth="1"/>
    <col min="10757" max="10757" width="12.28515625" style="99" customWidth="1"/>
    <col min="10758" max="10760" width="11" style="99" customWidth="1"/>
    <col min="10761" max="11008" width="11.42578125" style="99"/>
    <col min="11009" max="11009" width="12.7109375" style="99" customWidth="1"/>
    <col min="11010" max="11012" width="11" style="99" customWidth="1"/>
    <col min="11013" max="11013" width="12.28515625" style="99" customWidth="1"/>
    <col min="11014" max="11016" width="11" style="99" customWidth="1"/>
    <col min="11017" max="11264" width="11.42578125" style="99"/>
    <col min="11265" max="11265" width="12.7109375" style="99" customWidth="1"/>
    <col min="11266" max="11268" width="11" style="99" customWidth="1"/>
    <col min="11269" max="11269" width="12.28515625" style="99" customWidth="1"/>
    <col min="11270" max="11272" width="11" style="99" customWidth="1"/>
    <col min="11273" max="11520" width="11.42578125" style="99"/>
    <col min="11521" max="11521" width="12.7109375" style="99" customWidth="1"/>
    <col min="11522" max="11524" width="11" style="99" customWidth="1"/>
    <col min="11525" max="11525" width="12.28515625" style="99" customWidth="1"/>
    <col min="11526" max="11528" width="11" style="99" customWidth="1"/>
    <col min="11529" max="11776" width="11.42578125" style="99"/>
    <col min="11777" max="11777" width="12.7109375" style="99" customWidth="1"/>
    <col min="11778" max="11780" width="11" style="99" customWidth="1"/>
    <col min="11781" max="11781" width="12.28515625" style="99" customWidth="1"/>
    <col min="11782" max="11784" width="11" style="99" customWidth="1"/>
    <col min="11785" max="12032" width="11.42578125" style="99"/>
    <col min="12033" max="12033" width="12.7109375" style="99" customWidth="1"/>
    <col min="12034" max="12036" width="11" style="99" customWidth="1"/>
    <col min="12037" max="12037" width="12.28515625" style="99" customWidth="1"/>
    <col min="12038" max="12040" width="11" style="99" customWidth="1"/>
    <col min="12041" max="12288" width="11.42578125" style="99"/>
    <col min="12289" max="12289" width="12.7109375" style="99" customWidth="1"/>
    <col min="12290" max="12292" width="11" style="99" customWidth="1"/>
    <col min="12293" max="12293" width="12.28515625" style="99" customWidth="1"/>
    <col min="12294" max="12296" width="11" style="99" customWidth="1"/>
    <col min="12297" max="12544" width="11.42578125" style="99"/>
    <col min="12545" max="12545" width="12.7109375" style="99" customWidth="1"/>
    <col min="12546" max="12548" width="11" style="99" customWidth="1"/>
    <col min="12549" max="12549" width="12.28515625" style="99" customWidth="1"/>
    <col min="12550" max="12552" width="11" style="99" customWidth="1"/>
    <col min="12553" max="12800" width="11.42578125" style="99"/>
    <col min="12801" max="12801" width="12.7109375" style="99" customWidth="1"/>
    <col min="12802" max="12804" width="11" style="99" customWidth="1"/>
    <col min="12805" max="12805" width="12.28515625" style="99" customWidth="1"/>
    <col min="12806" max="12808" width="11" style="99" customWidth="1"/>
    <col min="12809" max="13056" width="11.42578125" style="99"/>
    <col min="13057" max="13057" width="12.7109375" style="99" customWidth="1"/>
    <col min="13058" max="13060" width="11" style="99" customWidth="1"/>
    <col min="13061" max="13061" width="12.28515625" style="99" customWidth="1"/>
    <col min="13062" max="13064" width="11" style="99" customWidth="1"/>
    <col min="13065" max="13312" width="11.42578125" style="99"/>
    <col min="13313" max="13313" width="12.7109375" style="99" customWidth="1"/>
    <col min="13314" max="13316" width="11" style="99" customWidth="1"/>
    <col min="13317" max="13317" width="12.28515625" style="99" customWidth="1"/>
    <col min="13318" max="13320" width="11" style="99" customWidth="1"/>
    <col min="13321" max="13568" width="11.42578125" style="99"/>
    <col min="13569" max="13569" width="12.7109375" style="99" customWidth="1"/>
    <col min="13570" max="13572" width="11" style="99" customWidth="1"/>
    <col min="13573" max="13573" width="12.28515625" style="99" customWidth="1"/>
    <col min="13574" max="13576" width="11" style="99" customWidth="1"/>
    <col min="13577" max="13824" width="11.42578125" style="99"/>
    <col min="13825" max="13825" width="12.7109375" style="99" customWidth="1"/>
    <col min="13826" max="13828" width="11" style="99" customWidth="1"/>
    <col min="13829" max="13829" width="12.28515625" style="99" customWidth="1"/>
    <col min="13830" max="13832" width="11" style="99" customWidth="1"/>
    <col min="13833" max="14080" width="11.42578125" style="99"/>
    <col min="14081" max="14081" width="12.7109375" style="99" customWidth="1"/>
    <col min="14082" max="14084" width="11" style="99" customWidth="1"/>
    <col min="14085" max="14085" width="12.28515625" style="99" customWidth="1"/>
    <col min="14086" max="14088" width="11" style="99" customWidth="1"/>
    <col min="14089" max="14336" width="11.42578125" style="99"/>
    <col min="14337" max="14337" width="12.7109375" style="99" customWidth="1"/>
    <col min="14338" max="14340" width="11" style="99" customWidth="1"/>
    <col min="14341" max="14341" width="12.28515625" style="99" customWidth="1"/>
    <col min="14342" max="14344" width="11" style="99" customWidth="1"/>
    <col min="14345" max="14592" width="11.42578125" style="99"/>
    <col min="14593" max="14593" width="12.7109375" style="99" customWidth="1"/>
    <col min="14594" max="14596" width="11" style="99" customWidth="1"/>
    <col min="14597" max="14597" width="12.28515625" style="99" customWidth="1"/>
    <col min="14598" max="14600" width="11" style="99" customWidth="1"/>
    <col min="14601" max="14848" width="11.42578125" style="99"/>
    <col min="14849" max="14849" width="12.7109375" style="99" customWidth="1"/>
    <col min="14850" max="14852" width="11" style="99" customWidth="1"/>
    <col min="14853" max="14853" width="12.28515625" style="99" customWidth="1"/>
    <col min="14854" max="14856" width="11" style="99" customWidth="1"/>
    <col min="14857" max="15104" width="11.42578125" style="99"/>
    <col min="15105" max="15105" width="12.7109375" style="99" customWidth="1"/>
    <col min="15106" max="15108" width="11" style="99" customWidth="1"/>
    <col min="15109" max="15109" width="12.28515625" style="99" customWidth="1"/>
    <col min="15110" max="15112" width="11" style="99" customWidth="1"/>
    <col min="15113" max="15360" width="11.42578125" style="99"/>
    <col min="15361" max="15361" width="12.7109375" style="99" customWidth="1"/>
    <col min="15362" max="15364" width="11" style="99" customWidth="1"/>
    <col min="15365" max="15365" width="12.28515625" style="99" customWidth="1"/>
    <col min="15366" max="15368" width="11" style="99" customWidth="1"/>
    <col min="15369" max="15616" width="11.42578125" style="99"/>
    <col min="15617" max="15617" width="12.7109375" style="99" customWidth="1"/>
    <col min="15618" max="15620" width="11" style="99" customWidth="1"/>
    <col min="15621" max="15621" width="12.28515625" style="99" customWidth="1"/>
    <col min="15622" max="15624" width="11" style="99" customWidth="1"/>
    <col min="15625" max="15872" width="11.42578125" style="99"/>
    <col min="15873" max="15873" width="12.7109375" style="99" customWidth="1"/>
    <col min="15874" max="15876" width="11" style="99" customWidth="1"/>
    <col min="15877" max="15877" width="12.28515625" style="99" customWidth="1"/>
    <col min="15878" max="15880" width="11" style="99" customWidth="1"/>
    <col min="15881" max="16128" width="11.42578125" style="99"/>
    <col min="16129" max="16129" width="12.7109375" style="99" customWidth="1"/>
    <col min="16130" max="16132" width="11" style="99" customWidth="1"/>
    <col min="16133" max="16133" width="12.28515625" style="99" customWidth="1"/>
    <col min="16134" max="16136" width="11" style="99" customWidth="1"/>
    <col min="16137" max="16384" width="11.42578125" style="99"/>
  </cols>
  <sheetData>
    <row r="1" spans="1:11" s="693" customFormat="1" ht="15">
      <c r="A1" s="728" t="s">
        <v>739</v>
      </c>
    </row>
    <row r="2" spans="1:11" s="693" customFormat="1"/>
    <row r="3" spans="1:11" s="693" customFormat="1"/>
    <row r="4" spans="1:11" ht="15.75">
      <c r="A4" s="676" t="s">
        <v>76</v>
      </c>
      <c r="B4" s="677"/>
      <c r="C4" s="677"/>
      <c r="D4" s="677"/>
      <c r="E4" s="677"/>
      <c r="F4" s="677"/>
      <c r="G4" s="678"/>
      <c r="H4" s="678"/>
      <c r="I4" s="678"/>
      <c r="J4" s="678"/>
      <c r="K4" s="678"/>
    </row>
    <row r="5" spans="1:11" ht="15.75">
      <c r="A5" s="2150"/>
      <c r="B5" s="2150"/>
      <c r="C5" s="2150"/>
      <c r="D5" s="2150"/>
      <c r="E5" s="2151"/>
      <c r="F5" s="2152"/>
      <c r="G5" s="2153"/>
      <c r="H5" s="2149"/>
      <c r="I5" s="2152"/>
      <c r="J5" s="2149"/>
      <c r="K5" s="2149"/>
    </row>
    <row r="6" spans="1:11" ht="51">
      <c r="A6" s="2162"/>
      <c r="B6" s="2163" t="s">
        <v>726</v>
      </c>
      <c r="C6" s="2164" t="s">
        <v>1137</v>
      </c>
      <c r="D6" s="2163" t="s">
        <v>1138</v>
      </c>
      <c r="E6" s="2186" t="s">
        <v>1139</v>
      </c>
      <c r="F6" s="2165" t="s">
        <v>726</v>
      </c>
      <c r="G6" s="2164" t="s">
        <v>1137</v>
      </c>
      <c r="H6" s="2163" t="s">
        <v>1138</v>
      </c>
      <c r="I6" s="2186" t="s">
        <v>1139</v>
      </c>
      <c r="J6" s="2166"/>
      <c r="K6" s="2166"/>
    </row>
    <row r="7" spans="1:11" ht="25.5">
      <c r="A7" s="2167"/>
      <c r="B7" s="826" t="s">
        <v>77</v>
      </c>
      <c r="C7" s="827"/>
      <c r="D7" s="2168" t="s">
        <v>1</v>
      </c>
      <c r="E7" s="2183" t="s">
        <v>77</v>
      </c>
      <c r="F7" s="828" t="s">
        <v>462</v>
      </c>
      <c r="G7" s="827"/>
      <c r="H7" s="2168" t="s">
        <v>1</v>
      </c>
      <c r="I7" s="2183" t="s">
        <v>462</v>
      </c>
      <c r="J7" s="2169"/>
      <c r="K7" s="2169"/>
    </row>
    <row r="8" spans="1:11" ht="15.75">
      <c r="A8" s="2170" t="s">
        <v>78</v>
      </c>
      <c r="B8" s="2171">
        <v>1844.5040773491833</v>
      </c>
      <c r="C8" s="2172">
        <v>1849.9868512333728</v>
      </c>
      <c r="D8" s="2161">
        <v>0.2972492146544391</v>
      </c>
      <c r="E8" s="2184">
        <v>1912.9115605769498</v>
      </c>
      <c r="F8" s="2173">
        <v>156.125</v>
      </c>
      <c r="G8" s="2172">
        <v>155.15833333333333</v>
      </c>
      <c r="H8" s="2161">
        <v>-0.61916199626367885</v>
      </c>
      <c r="I8" s="2184">
        <v>180.35499999999996</v>
      </c>
      <c r="J8" s="2174"/>
      <c r="K8" s="2174"/>
    </row>
    <row r="9" spans="1:11" ht="15.75">
      <c r="A9" s="2159" t="s">
        <v>79</v>
      </c>
      <c r="B9" s="2171">
        <v>326.82910324693148</v>
      </c>
      <c r="C9" s="2172">
        <v>352.19659567795003</v>
      </c>
      <c r="D9" s="2161">
        <v>7.7616993648978889</v>
      </c>
      <c r="E9" s="2184">
        <v>349.08591838243183</v>
      </c>
      <c r="F9" s="2173">
        <v>163.09166666666664</v>
      </c>
      <c r="G9" s="2172">
        <v>164.40833333333333</v>
      </c>
      <c r="H9" s="2161">
        <v>0.80731694854633373</v>
      </c>
      <c r="I9" s="2184">
        <v>166.35333333333332</v>
      </c>
      <c r="J9" s="2158"/>
      <c r="K9" s="2158"/>
    </row>
    <row r="10" spans="1:11" ht="15.75">
      <c r="A10" s="2160" t="s">
        <v>80</v>
      </c>
      <c r="B10" s="2175">
        <v>356.3303150538282</v>
      </c>
      <c r="C10" s="2176">
        <v>393.65606408462622</v>
      </c>
      <c r="D10" s="2182">
        <v>10.475041682928239</v>
      </c>
      <c r="E10" s="2185">
        <v>381.95180580140766</v>
      </c>
      <c r="F10" s="2177">
        <v>162.01666666666665</v>
      </c>
      <c r="G10" s="2176">
        <v>130.78333333333333</v>
      </c>
      <c r="H10" s="2182">
        <v>-19.277852072832008</v>
      </c>
      <c r="I10" s="2185">
        <v>155.42666666666668</v>
      </c>
      <c r="J10" s="2158"/>
      <c r="K10" s="2158"/>
    </row>
    <row r="11" spans="1:11" ht="15.75">
      <c r="A11" s="2150" t="s">
        <v>81</v>
      </c>
      <c r="B11" s="2155"/>
      <c r="C11" s="2156"/>
      <c r="D11" s="2156"/>
      <c r="E11" s="2150"/>
      <c r="F11" s="2154"/>
      <c r="G11" s="2153"/>
      <c r="H11" s="2149"/>
      <c r="I11" s="2152"/>
      <c r="J11" s="2158"/>
      <c r="K11" s="2158"/>
    </row>
    <row r="12" spans="1:11" ht="15.75">
      <c r="A12" s="2178" t="s">
        <v>1140</v>
      </c>
      <c r="B12" s="2157"/>
      <c r="C12" s="2157"/>
      <c r="D12" s="2157"/>
      <c r="E12" s="2157"/>
      <c r="F12" s="2157"/>
      <c r="G12" s="2148"/>
      <c r="H12" s="2148"/>
      <c r="I12" s="2174"/>
      <c r="J12" s="2148"/>
      <c r="K12" s="2148"/>
    </row>
    <row r="13" spans="1:11" ht="15.75">
      <c r="A13" s="2178" t="s">
        <v>727</v>
      </c>
      <c r="B13" s="2157"/>
      <c r="C13" s="2157"/>
      <c r="D13" s="2157"/>
      <c r="E13" s="2157"/>
      <c r="F13" s="2157"/>
      <c r="G13" s="2148"/>
      <c r="H13" s="2148"/>
      <c r="I13" s="2148"/>
      <c r="J13" s="2148"/>
      <c r="K13" s="2148"/>
    </row>
    <row r="14" spans="1:11" ht="15.75">
      <c r="A14" s="2150" t="s">
        <v>533</v>
      </c>
      <c r="B14" s="2179"/>
      <c r="C14" s="2179"/>
      <c r="D14" s="2152"/>
      <c r="E14" s="2152"/>
      <c r="F14" s="2157"/>
      <c r="G14" s="2148"/>
      <c r="H14" s="2148"/>
      <c r="I14" s="2148"/>
      <c r="J14" s="2148"/>
      <c r="K14" s="2148"/>
    </row>
    <row r="15" spans="1:11" ht="15.75">
      <c r="A15" s="2157"/>
      <c r="B15" s="2179"/>
      <c r="C15" s="2179"/>
      <c r="D15" s="2152"/>
      <c r="E15" s="2180"/>
      <c r="F15" s="2157"/>
      <c r="G15" s="2148"/>
      <c r="H15" s="2148"/>
      <c r="I15" s="2148"/>
      <c r="J15" s="2148"/>
      <c r="K15" s="2148"/>
    </row>
    <row r="16" spans="1:11" ht="15.75">
      <c r="A16" s="2148"/>
      <c r="B16" s="2179"/>
      <c r="C16" s="2179"/>
      <c r="D16" s="2152"/>
      <c r="E16" s="2181"/>
      <c r="F16" s="2148"/>
      <c r="G16" s="2148"/>
      <c r="H16" s="2148"/>
      <c r="I16" s="2148"/>
      <c r="J16" s="2148"/>
      <c r="K16" s="2148"/>
    </row>
  </sheetData>
  <mergeCells count="2">
    <mergeCell ref="B7:C7"/>
    <mergeCell ref="F7:G7"/>
  </mergeCells>
  <hyperlinks>
    <hyperlink ref="A1" location="Sommaire!A1" display="Sommaire général" xr:uid="{02CC9126-3847-4E3B-A05A-3B49CDBDC2DB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FF00E0"/>
  </sheetPr>
  <dimension ref="A1:V32"/>
  <sheetViews>
    <sheetView showGridLines="0" workbookViewId="0"/>
  </sheetViews>
  <sheetFormatPr baseColWidth="10" defaultColWidth="9.7109375" defaultRowHeight="12.75"/>
  <cols>
    <col min="1" max="1" width="34.42578125" style="119" bestFit="1" customWidth="1"/>
    <col min="2" max="2" width="73.5703125" style="109" customWidth="1"/>
    <col min="3" max="3" width="2.85546875" style="109" customWidth="1"/>
    <col min="4" max="11" width="6.7109375" style="109" customWidth="1"/>
    <col min="12" max="12" width="7.140625" style="109" customWidth="1"/>
    <col min="13" max="13" width="8.42578125" style="109" customWidth="1"/>
    <col min="14" max="16" width="8.28515625" style="109" customWidth="1"/>
    <col min="17" max="19" width="8.28515625" style="118" customWidth="1"/>
    <col min="20" max="22" width="9.7109375" style="118" customWidth="1"/>
    <col min="23" max="23" width="5.5703125" style="118" customWidth="1"/>
    <col min="24" max="256" width="9.7109375" style="118"/>
    <col min="257" max="257" width="34.42578125" style="118" bestFit="1" customWidth="1"/>
    <col min="258" max="258" width="73.5703125" style="118" customWidth="1"/>
    <col min="259" max="259" width="2.85546875" style="118" customWidth="1"/>
    <col min="260" max="267" width="6.7109375" style="118" customWidth="1"/>
    <col min="268" max="268" width="7.140625" style="118" customWidth="1"/>
    <col min="269" max="269" width="8.42578125" style="118" customWidth="1"/>
    <col min="270" max="275" width="8.28515625" style="118" customWidth="1"/>
    <col min="276" max="278" width="9.7109375" style="118" customWidth="1"/>
    <col min="279" max="279" width="5.5703125" style="118" customWidth="1"/>
    <col min="280" max="512" width="9.7109375" style="118"/>
    <col min="513" max="513" width="34.42578125" style="118" bestFit="1" customWidth="1"/>
    <col min="514" max="514" width="73.5703125" style="118" customWidth="1"/>
    <col min="515" max="515" width="2.85546875" style="118" customWidth="1"/>
    <col min="516" max="523" width="6.7109375" style="118" customWidth="1"/>
    <col min="524" max="524" width="7.140625" style="118" customWidth="1"/>
    <col min="525" max="525" width="8.42578125" style="118" customWidth="1"/>
    <col min="526" max="531" width="8.28515625" style="118" customWidth="1"/>
    <col min="532" max="534" width="9.7109375" style="118" customWidth="1"/>
    <col min="535" max="535" width="5.5703125" style="118" customWidth="1"/>
    <col min="536" max="768" width="9.7109375" style="118"/>
    <col min="769" max="769" width="34.42578125" style="118" bestFit="1" customWidth="1"/>
    <col min="770" max="770" width="73.5703125" style="118" customWidth="1"/>
    <col min="771" max="771" width="2.85546875" style="118" customWidth="1"/>
    <col min="772" max="779" width="6.7109375" style="118" customWidth="1"/>
    <col min="780" max="780" width="7.140625" style="118" customWidth="1"/>
    <col min="781" max="781" width="8.42578125" style="118" customWidth="1"/>
    <col min="782" max="787" width="8.28515625" style="118" customWidth="1"/>
    <col min="788" max="790" width="9.7109375" style="118" customWidth="1"/>
    <col min="791" max="791" width="5.5703125" style="118" customWidth="1"/>
    <col min="792" max="1024" width="9.7109375" style="118"/>
    <col min="1025" max="1025" width="34.42578125" style="118" bestFit="1" customWidth="1"/>
    <col min="1026" max="1026" width="73.5703125" style="118" customWidth="1"/>
    <col min="1027" max="1027" width="2.85546875" style="118" customWidth="1"/>
    <col min="1028" max="1035" width="6.7109375" style="118" customWidth="1"/>
    <col min="1036" max="1036" width="7.140625" style="118" customWidth="1"/>
    <col min="1037" max="1037" width="8.42578125" style="118" customWidth="1"/>
    <col min="1038" max="1043" width="8.28515625" style="118" customWidth="1"/>
    <col min="1044" max="1046" width="9.7109375" style="118" customWidth="1"/>
    <col min="1047" max="1047" width="5.5703125" style="118" customWidth="1"/>
    <col min="1048" max="1280" width="9.7109375" style="118"/>
    <col min="1281" max="1281" width="34.42578125" style="118" bestFit="1" customWidth="1"/>
    <col min="1282" max="1282" width="73.5703125" style="118" customWidth="1"/>
    <col min="1283" max="1283" width="2.85546875" style="118" customWidth="1"/>
    <col min="1284" max="1291" width="6.7109375" style="118" customWidth="1"/>
    <col min="1292" max="1292" width="7.140625" style="118" customWidth="1"/>
    <col min="1293" max="1293" width="8.42578125" style="118" customWidth="1"/>
    <col min="1294" max="1299" width="8.28515625" style="118" customWidth="1"/>
    <col min="1300" max="1302" width="9.7109375" style="118" customWidth="1"/>
    <col min="1303" max="1303" width="5.5703125" style="118" customWidth="1"/>
    <col min="1304" max="1536" width="9.7109375" style="118"/>
    <col min="1537" max="1537" width="34.42578125" style="118" bestFit="1" customWidth="1"/>
    <col min="1538" max="1538" width="73.5703125" style="118" customWidth="1"/>
    <col min="1539" max="1539" width="2.85546875" style="118" customWidth="1"/>
    <col min="1540" max="1547" width="6.7109375" style="118" customWidth="1"/>
    <col min="1548" max="1548" width="7.140625" style="118" customWidth="1"/>
    <col min="1549" max="1549" width="8.42578125" style="118" customWidth="1"/>
    <col min="1550" max="1555" width="8.28515625" style="118" customWidth="1"/>
    <col min="1556" max="1558" width="9.7109375" style="118" customWidth="1"/>
    <col min="1559" max="1559" width="5.5703125" style="118" customWidth="1"/>
    <col min="1560" max="1792" width="9.7109375" style="118"/>
    <col min="1793" max="1793" width="34.42578125" style="118" bestFit="1" customWidth="1"/>
    <col min="1794" max="1794" width="73.5703125" style="118" customWidth="1"/>
    <col min="1795" max="1795" width="2.85546875" style="118" customWidth="1"/>
    <col min="1796" max="1803" width="6.7109375" style="118" customWidth="1"/>
    <col min="1804" max="1804" width="7.140625" style="118" customWidth="1"/>
    <col min="1805" max="1805" width="8.42578125" style="118" customWidth="1"/>
    <col min="1806" max="1811" width="8.28515625" style="118" customWidth="1"/>
    <col min="1812" max="1814" width="9.7109375" style="118" customWidth="1"/>
    <col min="1815" max="1815" width="5.5703125" style="118" customWidth="1"/>
    <col min="1816" max="2048" width="9.7109375" style="118"/>
    <col min="2049" max="2049" width="34.42578125" style="118" bestFit="1" customWidth="1"/>
    <col min="2050" max="2050" width="73.5703125" style="118" customWidth="1"/>
    <col min="2051" max="2051" width="2.85546875" style="118" customWidth="1"/>
    <col min="2052" max="2059" width="6.7109375" style="118" customWidth="1"/>
    <col min="2060" max="2060" width="7.140625" style="118" customWidth="1"/>
    <col min="2061" max="2061" width="8.42578125" style="118" customWidth="1"/>
    <col min="2062" max="2067" width="8.28515625" style="118" customWidth="1"/>
    <col min="2068" max="2070" width="9.7109375" style="118" customWidth="1"/>
    <col min="2071" max="2071" width="5.5703125" style="118" customWidth="1"/>
    <col min="2072" max="2304" width="9.7109375" style="118"/>
    <col min="2305" max="2305" width="34.42578125" style="118" bestFit="1" customWidth="1"/>
    <col min="2306" max="2306" width="73.5703125" style="118" customWidth="1"/>
    <col min="2307" max="2307" width="2.85546875" style="118" customWidth="1"/>
    <col min="2308" max="2315" width="6.7109375" style="118" customWidth="1"/>
    <col min="2316" max="2316" width="7.140625" style="118" customWidth="1"/>
    <col min="2317" max="2317" width="8.42578125" style="118" customWidth="1"/>
    <col min="2318" max="2323" width="8.28515625" style="118" customWidth="1"/>
    <col min="2324" max="2326" width="9.7109375" style="118" customWidth="1"/>
    <col min="2327" max="2327" width="5.5703125" style="118" customWidth="1"/>
    <col min="2328" max="2560" width="9.7109375" style="118"/>
    <col min="2561" max="2561" width="34.42578125" style="118" bestFit="1" customWidth="1"/>
    <col min="2562" max="2562" width="73.5703125" style="118" customWidth="1"/>
    <col min="2563" max="2563" width="2.85546875" style="118" customWidth="1"/>
    <col min="2564" max="2571" width="6.7109375" style="118" customWidth="1"/>
    <col min="2572" max="2572" width="7.140625" style="118" customWidth="1"/>
    <col min="2573" max="2573" width="8.42578125" style="118" customWidth="1"/>
    <col min="2574" max="2579" width="8.28515625" style="118" customWidth="1"/>
    <col min="2580" max="2582" width="9.7109375" style="118" customWidth="1"/>
    <col min="2583" max="2583" width="5.5703125" style="118" customWidth="1"/>
    <col min="2584" max="2816" width="9.7109375" style="118"/>
    <col min="2817" max="2817" width="34.42578125" style="118" bestFit="1" customWidth="1"/>
    <col min="2818" max="2818" width="73.5703125" style="118" customWidth="1"/>
    <col min="2819" max="2819" width="2.85546875" style="118" customWidth="1"/>
    <col min="2820" max="2827" width="6.7109375" style="118" customWidth="1"/>
    <col min="2828" max="2828" width="7.140625" style="118" customWidth="1"/>
    <col min="2829" max="2829" width="8.42578125" style="118" customWidth="1"/>
    <col min="2830" max="2835" width="8.28515625" style="118" customWidth="1"/>
    <col min="2836" max="2838" width="9.7109375" style="118" customWidth="1"/>
    <col min="2839" max="2839" width="5.5703125" style="118" customWidth="1"/>
    <col min="2840" max="3072" width="9.7109375" style="118"/>
    <col min="3073" max="3073" width="34.42578125" style="118" bestFit="1" customWidth="1"/>
    <col min="3074" max="3074" width="73.5703125" style="118" customWidth="1"/>
    <col min="3075" max="3075" width="2.85546875" style="118" customWidth="1"/>
    <col min="3076" max="3083" width="6.7109375" style="118" customWidth="1"/>
    <col min="3084" max="3084" width="7.140625" style="118" customWidth="1"/>
    <col min="3085" max="3085" width="8.42578125" style="118" customWidth="1"/>
    <col min="3086" max="3091" width="8.28515625" style="118" customWidth="1"/>
    <col min="3092" max="3094" width="9.7109375" style="118" customWidth="1"/>
    <col min="3095" max="3095" width="5.5703125" style="118" customWidth="1"/>
    <col min="3096" max="3328" width="9.7109375" style="118"/>
    <col min="3329" max="3329" width="34.42578125" style="118" bestFit="1" customWidth="1"/>
    <col min="3330" max="3330" width="73.5703125" style="118" customWidth="1"/>
    <col min="3331" max="3331" width="2.85546875" style="118" customWidth="1"/>
    <col min="3332" max="3339" width="6.7109375" style="118" customWidth="1"/>
    <col min="3340" max="3340" width="7.140625" style="118" customWidth="1"/>
    <col min="3341" max="3341" width="8.42578125" style="118" customWidth="1"/>
    <col min="3342" max="3347" width="8.28515625" style="118" customWidth="1"/>
    <col min="3348" max="3350" width="9.7109375" style="118" customWidth="1"/>
    <col min="3351" max="3351" width="5.5703125" style="118" customWidth="1"/>
    <col min="3352" max="3584" width="9.7109375" style="118"/>
    <col min="3585" max="3585" width="34.42578125" style="118" bestFit="1" customWidth="1"/>
    <col min="3586" max="3586" width="73.5703125" style="118" customWidth="1"/>
    <col min="3587" max="3587" width="2.85546875" style="118" customWidth="1"/>
    <col min="3588" max="3595" width="6.7109375" style="118" customWidth="1"/>
    <col min="3596" max="3596" width="7.140625" style="118" customWidth="1"/>
    <col min="3597" max="3597" width="8.42578125" style="118" customWidth="1"/>
    <col min="3598" max="3603" width="8.28515625" style="118" customWidth="1"/>
    <col min="3604" max="3606" width="9.7109375" style="118" customWidth="1"/>
    <col min="3607" max="3607" width="5.5703125" style="118" customWidth="1"/>
    <col min="3608" max="3840" width="9.7109375" style="118"/>
    <col min="3841" max="3841" width="34.42578125" style="118" bestFit="1" customWidth="1"/>
    <col min="3842" max="3842" width="73.5703125" style="118" customWidth="1"/>
    <col min="3843" max="3843" width="2.85546875" style="118" customWidth="1"/>
    <col min="3844" max="3851" width="6.7109375" style="118" customWidth="1"/>
    <col min="3852" max="3852" width="7.140625" style="118" customWidth="1"/>
    <col min="3853" max="3853" width="8.42578125" style="118" customWidth="1"/>
    <col min="3854" max="3859" width="8.28515625" style="118" customWidth="1"/>
    <col min="3860" max="3862" width="9.7109375" style="118" customWidth="1"/>
    <col min="3863" max="3863" width="5.5703125" style="118" customWidth="1"/>
    <col min="3864" max="4096" width="9.7109375" style="118"/>
    <col min="4097" max="4097" width="34.42578125" style="118" bestFit="1" customWidth="1"/>
    <col min="4098" max="4098" width="73.5703125" style="118" customWidth="1"/>
    <col min="4099" max="4099" width="2.85546875" style="118" customWidth="1"/>
    <col min="4100" max="4107" width="6.7109375" style="118" customWidth="1"/>
    <col min="4108" max="4108" width="7.140625" style="118" customWidth="1"/>
    <col min="4109" max="4109" width="8.42578125" style="118" customWidth="1"/>
    <col min="4110" max="4115" width="8.28515625" style="118" customWidth="1"/>
    <col min="4116" max="4118" width="9.7109375" style="118" customWidth="1"/>
    <col min="4119" max="4119" width="5.5703125" style="118" customWidth="1"/>
    <col min="4120" max="4352" width="9.7109375" style="118"/>
    <col min="4353" max="4353" width="34.42578125" style="118" bestFit="1" customWidth="1"/>
    <col min="4354" max="4354" width="73.5703125" style="118" customWidth="1"/>
    <col min="4355" max="4355" width="2.85546875" style="118" customWidth="1"/>
    <col min="4356" max="4363" width="6.7109375" style="118" customWidth="1"/>
    <col min="4364" max="4364" width="7.140625" style="118" customWidth="1"/>
    <col min="4365" max="4365" width="8.42578125" style="118" customWidth="1"/>
    <col min="4366" max="4371" width="8.28515625" style="118" customWidth="1"/>
    <col min="4372" max="4374" width="9.7109375" style="118" customWidth="1"/>
    <col min="4375" max="4375" width="5.5703125" style="118" customWidth="1"/>
    <col min="4376" max="4608" width="9.7109375" style="118"/>
    <col min="4609" max="4609" width="34.42578125" style="118" bestFit="1" customWidth="1"/>
    <col min="4610" max="4610" width="73.5703125" style="118" customWidth="1"/>
    <col min="4611" max="4611" width="2.85546875" style="118" customWidth="1"/>
    <col min="4612" max="4619" width="6.7109375" style="118" customWidth="1"/>
    <col min="4620" max="4620" width="7.140625" style="118" customWidth="1"/>
    <col min="4621" max="4621" width="8.42578125" style="118" customWidth="1"/>
    <col min="4622" max="4627" width="8.28515625" style="118" customWidth="1"/>
    <col min="4628" max="4630" width="9.7109375" style="118" customWidth="1"/>
    <col min="4631" max="4631" width="5.5703125" style="118" customWidth="1"/>
    <col min="4632" max="4864" width="9.7109375" style="118"/>
    <col min="4865" max="4865" width="34.42578125" style="118" bestFit="1" customWidth="1"/>
    <col min="4866" max="4866" width="73.5703125" style="118" customWidth="1"/>
    <col min="4867" max="4867" width="2.85546875" style="118" customWidth="1"/>
    <col min="4868" max="4875" width="6.7109375" style="118" customWidth="1"/>
    <col min="4876" max="4876" width="7.140625" style="118" customWidth="1"/>
    <col min="4877" max="4877" width="8.42578125" style="118" customWidth="1"/>
    <col min="4878" max="4883" width="8.28515625" style="118" customWidth="1"/>
    <col min="4884" max="4886" width="9.7109375" style="118" customWidth="1"/>
    <col min="4887" max="4887" width="5.5703125" style="118" customWidth="1"/>
    <col min="4888" max="5120" width="9.7109375" style="118"/>
    <col min="5121" max="5121" width="34.42578125" style="118" bestFit="1" customWidth="1"/>
    <col min="5122" max="5122" width="73.5703125" style="118" customWidth="1"/>
    <col min="5123" max="5123" width="2.85546875" style="118" customWidth="1"/>
    <col min="5124" max="5131" width="6.7109375" style="118" customWidth="1"/>
    <col min="5132" max="5132" width="7.140625" style="118" customWidth="1"/>
    <col min="5133" max="5133" width="8.42578125" style="118" customWidth="1"/>
    <col min="5134" max="5139" width="8.28515625" style="118" customWidth="1"/>
    <col min="5140" max="5142" width="9.7109375" style="118" customWidth="1"/>
    <col min="5143" max="5143" width="5.5703125" style="118" customWidth="1"/>
    <col min="5144" max="5376" width="9.7109375" style="118"/>
    <col min="5377" max="5377" width="34.42578125" style="118" bestFit="1" customWidth="1"/>
    <col min="5378" max="5378" width="73.5703125" style="118" customWidth="1"/>
    <col min="5379" max="5379" width="2.85546875" style="118" customWidth="1"/>
    <col min="5380" max="5387" width="6.7109375" style="118" customWidth="1"/>
    <col min="5388" max="5388" width="7.140625" style="118" customWidth="1"/>
    <col min="5389" max="5389" width="8.42578125" style="118" customWidth="1"/>
    <col min="5390" max="5395" width="8.28515625" style="118" customWidth="1"/>
    <col min="5396" max="5398" width="9.7109375" style="118" customWidth="1"/>
    <col min="5399" max="5399" width="5.5703125" style="118" customWidth="1"/>
    <col min="5400" max="5632" width="9.7109375" style="118"/>
    <col min="5633" max="5633" width="34.42578125" style="118" bestFit="1" customWidth="1"/>
    <col min="5634" max="5634" width="73.5703125" style="118" customWidth="1"/>
    <col min="5635" max="5635" width="2.85546875" style="118" customWidth="1"/>
    <col min="5636" max="5643" width="6.7109375" style="118" customWidth="1"/>
    <col min="5644" max="5644" width="7.140625" style="118" customWidth="1"/>
    <col min="5645" max="5645" width="8.42578125" style="118" customWidth="1"/>
    <col min="5646" max="5651" width="8.28515625" style="118" customWidth="1"/>
    <col min="5652" max="5654" width="9.7109375" style="118" customWidth="1"/>
    <col min="5655" max="5655" width="5.5703125" style="118" customWidth="1"/>
    <col min="5656" max="5888" width="9.7109375" style="118"/>
    <col min="5889" max="5889" width="34.42578125" style="118" bestFit="1" customWidth="1"/>
    <col min="5890" max="5890" width="73.5703125" style="118" customWidth="1"/>
    <col min="5891" max="5891" width="2.85546875" style="118" customWidth="1"/>
    <col min="5892" max="5899" width="6.7109375" style="118" customWidth="1"/>
    <col min="5900" max="5900" width="7.140625" style="118" customWidth="1"/>
    <col min="5901" max="5901" width="8.42578125" style="118" customWidth="1"/>
    <col min="5902" max="5907" width="8.28515625" style="118" customWidth="1"/>
    <col min="5908" max="5910" width="9.7109375" style="118" customWidth="1"/>
    <col min="5911" max="5911" width="5.5703125" style="118" customWidth="1"/>
    <col min="5912" max="6144" width="9.7109375" style="118"/>
    <col min="6145" max="6145" width="34.42578125" style="118" bestFit="1" customWidth="1"/>
    <col min="6146" max="6146" width="73.5703125" style="118" customWidth="1"/>
    <col min="6147" max="6147" width="2.85546875" style="118" customWidth="1"/>
    <col min="6148" max="6155" width="6.7109375" style="118" customWidth="1"/>
    <col min="6156" max="6156" width="7.140625" style="118" customWidth="1"/>
    <col min="6157" max="6157" width="8.42578125" style="118" customWidth="1"/>
    <col min="6158" max="6163" width="8.28515625" style="118" customWidth="1"/>
    <col min="6164" max="6166" width="9.7109375" style="118" customWidth="1"/>
    <col min="6167" max="6167" width="5.5703125" style="118" customWidth="1"/>
    <col min="6168" max="6400" width="9.7109375" style="118"/>
    <col min="6401" max="6401" width="34.42578125" style="118" bestFit="1" customWidth="1"/>
    <col min="6402" max="6402" width="73.5703125" style="118" customWidth="1"/>
    <col min="6403" max="6403" width="2.85546875" style="118" customWidth="1"/>
    <col min="6404" max="6411" width="6.7109375" style="118" customWidth="1"/>
    <col min="6412" max="6412" width="7.140625" style="118" customWidth="1"/>
    <col min="6413" max="6413" width="8.42578125" style="118" customWidth="1"/>
    <col min="6414" max="6419" width="8.28515625" style="118" customWidth="1"/>
    <col min="6420" max="6422" width="9.7109375" style="118" customWidth="1"/>
    <col min="6423" max="6423" width="5.5703125" style="118" customWidth="1"/>
    <col min="6424" max="6656" width="9.7109375" style="118"/>
    <col min="6657" max="6657" width="34.42578125" style="118" bestFit="1" customWidth="1"/>
    <col min="6658" max="6658" width="73.5703125" style="118" customWidth="1"/>
    <col min="6659" max="6659" width="2.85546875" style="118" customWidth="1"/>
    <col min="6660" max="6667" width="6.7109375" style="118" customWidth="1"/>
    <col min="6668" max="6668" width="7.140625" style="118" customWidth="1"/>
    <col min="6669" max="6669" width="8.42578125" style="118" customWidth="1"/>
    <col min="6670" max="6675" width="8.28515625" style="118" customWidth="1"/>
    <col min="6676" max="6678" width="9.7109375" style="118" customWidth="1"/>
    <col min="6679" max="6679" width="5.5703125" style="118" customWidth="1"/>
    <col min="6680" max="6912" width="9.7109375" style="118"/>
    <col min="6913" max="6913" width="34.42578125" style="118" bestFit="1" customWidth="1"/>
    <col min="6914" max="6914" width="73.5703125" style="118" customWidth="1"/>
    <col min="6915" max="6915" width="2.85546875" style="118" customWidth="1"/>
    <col min="6916" max="6923" width="6.7109375" style="118" customWidth="1"/>
    <col min="6924" max="6924" width="7.140625" style="118" customWidth="1"/>
    <col min="6925" max="6925" width="8.42578125" style="118" customWidth="1"/>
    <col min="6926" max="6931" width="8.28515625" style="118" customWidth="1"/>
    <col min="6932" max="6934" width="9.7109375" style="118" customWidth="1"/>
    <col min="6935" max="6935" width="5.5703125" style="118" customWidth="1"/>
    <col min="6936" max="7168" width="9.7109375" style="118"/>
    <col min="7169" max="7169" width="34.42578125" style="118" bestFit="1" customWidth="1"/>
    <col min="7170" max="7170" width="73.5703125" style="118" customWidth="1"/>
    <col min="7171" max="7171" width="2.85546875" style="118" customWidth="1"/>
    <col min="7172" max="7179" width="6.7109375" style="118" customWidth="1"/>
    <col min="7180" max="7180" width="7.140625" style="118" customWidth="1"/>
    <col min="7181" max="7181" width="8.42578125" style="118" customWidth="1"/>
    <col min="7182" max="7187" width="8.28515625" style="118" customWidth="1"/>
    <col min="7188" max="7190" width="9.7109375" style="118" customWidth="1"/>
    <col min="7191" max="7191" width="5.5703125" style="118" customWidth="1"/>
    <col min="7192" max="7424" width="9.7109375" style="118"/>
    <col min="7425" max="7425" width="34.42578125" style="118" bestFit="1" customWidth="1"/>
    <col min="7426" max="7426" width="73.5703125" style="118" customWidth="1"/>
    <col min="7427" max="7427" width="2.85546875" style="118" customWidth="1"/>
    <col min="7428" max="7435" width="6.7109375" style="118" customWidth="1"/>
    <col min="7436" max="7436" width="7.140625" style="118" customWidth="1"/>
    <col min="7437" max="7437" width="8.42578125" style="118" customWidth="1"/>
    <col min="7438" max="7443" width="8.28515625" style="118" customWidth="1"/>
    <col min="7444" max="7446" width="9.7109375" style="118" customWidth="1"/>
    <col min="7447" max="7447" width="5.5703125" style="118" customWidth="1"/>
    <col min="7448" max="7680" width="9.7109375" style="118"/>
    <col min="7681" max="7681" width="34.42578125" style="118" bestFit="1" customWidth="1"/>
    <col min="7682" max="7682" width="73.5703125" style="118" customWidth="1"/>
    <col min="7683" max="7683" width="2.85546875" style="118" customWidth="1"/>
    <col min="7684" max="7691" width="6.7109375" style="118" customWidth="1"/>
    <col min="7692" max="7692" width="7.140625" style="118" customWidth="1"/>
    <col min="7693" max="7693" width="8.42578125" style="118" customWidth="1"/>
    <col min="7694" max="7699" width="8.28515625" style="118" customWidth="1"/>
    <col min="7700" max="7702" width="9.7109375" style="118" customWidth="1"/>
    <col min="7703" max="7703" width="5.5703125" style="118" customWidth="1"/>
    <col min="7704" max="7936" width="9.7109375" style="118"/>
    <col min="7937" max="7937" width="34.42578125" style="118" bestFit="1" customWidth="1"/>
    <col min="7938" max="7938" width="73.5703125" style="118" customWidth="1"/>
    <col min="7939" max="7939" width="2.85546875" style="118" customWidth="1"/>
    <col min="7940" max="7947" width="6.7109375" style="118" customWidth="1"/>
    <col min="7948" max="7948" width="7.140625" style="118" customWidth="1"/>
    <col min="7949" max="7949" width="8.42578125" style="118" customWidth="1"/>
    <col min="7950" max="7955" width="8.28515625" style="118" customWidth="1"/>
    <col min="7956" max="7958" width="9.7109375" style="118" customWidth="1"/>
    <col min="7959" max="7959" width="5.5703125" style="118" customWidth="1"/>
    <col min="7960" max="8192" width="9.7109375" style="118"/>
    <col min="8193" max="8193" width="34.42578125" style="118" bestFit="1" customWidth="1"/>
    <col min="8194" max="8194" width="73.5703125" style="118" customWidth="1"/>
    <col min="8195" max="8195" width="2.85546875" style="118" customWidth="1"/>
    <col min="8196" max="8203" width="6.7109375" style="118" customWidth="1"/>
    <col min="8204" max="8204" width="7.140625" style="118" customWidth="1"/>
    <col min="8205" max="8205" width="8.42578125" style="118" customWidth="1"/>
    <col min="8206" max="8211" width="8.28515625" style="118" customWidth="1"/>
    <col min="8212" max="8214" width="9.7109375" style="118" customWidth="1"/>
    <col min="8215" max="8215" width="5.5703125" style="118" customWidth="1"/>
    <col min="8216" max="8448" width="9.7109375" style="118"/>
    <col min="8449" max="8449" width="34.42578125" style="118" bestFit="1" customWidth="1"/>
    <col min="8450" max="8450" width="73.5703125" style="118" customWidth="1"/>
    <col min="8451" max="8451" width="2.85546875" style="118" customWidth="1"/>
    <col min="8452" max="8459" width="6.7109375" style="118" customWidth="1"/>
    <col min="8460" max="8460" width="7.140625" style="118" customWidth="1"/>
    <col min="8461" max="8461" width="8.42578125" style="118" customWidth="1"/>
    <col min="8462" max="8467" width="8.28515625" style="118" customWidth="1"/>
    <col min="8468" max="8470" width="9.7109375" style="118" customWidth="1"/>
    <col min="8471" max="8471" width="5.5703125" style="118" customWidth="1"/>
    <col min="8472" max="8704" width="9.7109375" style="118"/>
    <col min="8705" max="8705" width="34.42578125" style="118" bestFit="1" customWidth="1"/>
    <col min="8706" max="8706" width="73.5703125" style="118" customWidth="1"/>
    <col min="8707" max="8707" width="2.85546875" style="118" customWidth="1"/>
    <col min="8708" max="8715" width="6.7109375" style="118" customWidth="1"/>
    <col min="8716" max="8716" width="7.140625" style="118" customWidth="1"/>
    <col min="8717" max="8717" width="8.42578125" style="118" customWidth="1"/>
    <col min="8718" max="8723" width="8.28515625" style="118" customWidth="1"/>
    <col min="8724" max="8726" width="9.7109375" style="118" customWidth="1"/>
    <col min="8727" max="8727" width="5.5703125" style="118" customWidth="1"/>
    <col min="8728" max="8960" width="9.7109375" style="118"/>
    <col min="8961" max="8961" width="34.42578125" style="118" bestFit="1" customWidth="1"/>
    <col min="8962" max="8962" width="73.5703125" style="118" customWidth="1"/>
    <col min="8963" max="8963" width="2.85546875" style="118" customWidth="1"/>
    <col min="8964" max="8971" width="6.7109375" style="118" customWidth="1"/>
    <col min="8972" max="8972" width="7.140625" style="118" customWidth="1"/>
    <col min="8973" max="8973" width="8.42578125" style="118" customWidth="1"/>
    <col min="8974" max="8979" width="8.28515625" style="118" customWidth="1"/>
    <col min="8980" max="8982" width="9.7109375" style="118" customWidth="1"/>
    <col min="8983" max="8983" width="5.5703125" style="118" customWidth="1"/>
    <col min="8984" max="9216" width="9.7109375" style="118"/>
    <col min="9217" max="9217" width="34.42578125" style="118" bestFit="1" customWidth="1"/>
    <col min="9218" max="9218" width="73.5703125" style="118" customWidth="1"/>
    <col min="9219" max="9219" width="2.85546875" style="118" customWidth="1"/>
    <col min="9220" max="9227" width="6.7109375" style="118" customWidth="1"/>
    <col min="9228" max="9228" width="7.140625" style="118" customWidth="1"/>
    <col min="9229" max="9229" width="8.42578125" style="118" customWidth="1"/>
    <col min="9230" max="9235" width="8.28515625" style="118" customWidth="1"/>
    <col min="9236" max="9238" width="9.7109375" style="118" customWidth="1"/>
    <col min="9239" max="9239" width="5.5703125" style="118" customWidth="1"/>
    <col min="9240" max="9472" width="9.7109375" style="118"/>
    <col min="9473" max="9473" width="34.42578125" style="118" bestFit="1" customWidth="1"/>
    <col min="9474" max="9474" width="73.5703125" style="118" customWidth="1"/>
    <col min="9475" max="9475" width="2.85546875" style="118" customWidth="1"/>
    <col min="9476" max="9483" width="6.7109375" style="118" customWidth="1"/>
    <col min="9484" max="9484" width="7.140625" style="118" customWidth="1"/>
    <col min="9485" max="9485" width="8.42578125" style="118" customWidth="1"/>
    <col min="9486" max="9491" width="8.28515625" style="118" customWidth="1"/>
    <col min="9492" max="9494" width="9.7109375" style="118" customWidth="1"/>
    <col min="9495" max="9495" width="5.5703125" style="118" customWidth="1"/>
    <col min="9496" max="9728" width="9.7109375" style="118"/>
    <col min="9729" max="9729" width="34.42578125" style="118" bestFit="1" customWidth="1"/>
    <col min="9730" max="9730" width="73.5703125" style="118" customWidth="1"/>
    <col min="9731" max="9731" width="2.85546875" style="118" customWidth="1"/>
    <col min="9732" max="9739" width="6.7109375" style="118" customWidth="1"/>
    <col min="9740" max="9740" width="7.140625" style="118" customWidth="1"/>
    <col min="9741" max="9741" width="8.42578125" style="118" customWidth="1"/>
    <col min="9742" max="9747" width="8.28515625" style="118" customWidth="1"/>
    <col min="9748" max="9750" width="9.7109375" style="118" customWidth="1"/>
    <col min="9751" max="9751" width="5.5703125" style="118" customWidth="1"/>
    <col min="9752" max="9984" width="9.7109375" style="118"/>
    <col min="9985" max="9985" width="34.42578125" style="118" bestFit="1" customWidth="1"/>
    <col min="9986" max="9986" width="73.5703125" style="118" customWidth="1"/>
    <col min="9987" max="9987" width="2.85546875" style="118" customWidth="1"/>
    <col min="9988" max="9995" width="6.7109375" style="118" customWidth="1"/>
    <col min="9996" max="9996" width="7.140625" style="118" customWidth="1"/>
    <col min="9997" max="9997" width="8.42578125" style="118" customWidth="1"/>
    <col min="9998" max="10003" width="8.28515625" style="118" customWidth="1"/>
    <col min="10004" max="10006" width="9.7109375" style="118" customWidth="1"/>
    <col min="10007" max="10007" width="5.5703125" style="118" customWidth="1"/>
    <col min="10008" max="10240" width="9.7109375" style="118"/>
    <col min="10241" max="10241" width="34.42578125" style="118" bestFit="1" customWidth="1"/>
    <col min="10242" max="10242" width="73.5703125" style="118" customWidth="1"/>
    <col min="10243" max="10243" width="2.85546875" style="118" customWidth="1"/>
    <col min="10244" max="10251" width="6.7109375" style="118" customWidth="1"/>
    <col min="10252" max="10252" width="7.140625" style="118" customWidth="1"/>
    <col min="10253" max="10253" width="8.42578125" style="118" customWidth="1"/>
    <col min="10254" max="10259" width="8.28515625" style="118" customWidth="1"/>
    <col min="10260" max="10262" width="9.7109375" style="118" customWidth="1"/>
    <col min="10263" max="10263" width="5.5703125" style="118" customWidth="1"/>
    <col min="10264" max="10496" width="9.7109375" style="118"/>
    <col min="10497" max="10497" width="34.42578125" style="118" bestFit="1" customWidth="1"/>
    <col min="10498" max="10498" width="73.5703125" style="118" customWidth="1"/>
    <col min="10499" max="10499" width="2.85546875" style="118" customWidth="1"/>
    <col min="10500" max="10507" width="6.7109375" style="118" customWidth="1"/>
    <col min="10508" max="10508" width="7.140625" style="118" customWidth="1"/>
    <col min="10509" max="10509" width="8.42578125" style="118" customWidth="1"/>
    <col min="10510" max="10515" width="8.28515625" style="118" customWidth="1"/>
    <col min="10516" max="10518" width="9.7109375" style="118" customWidth="1"/>
    <col min="10519" max="10519" width="5.5703125" style="118" customWidth="1"/>
    <col min="10520" max="10752" width="9.7109375" style="118"/>
    <col min="10753" max="10753" width="34.42578125" style="118" bestFit="1" customWidth="1"/>
    <col min="10754" max="10754" width="73.5703125" style="118" customWidth="1"/>
    <col min="10755" max="10755" width="2.85546875" style="118" customWidth="1"/>
    <col min="10756" max="10763" width="6.7109375" style="118" customWidth="1"/>
    <col min="10764" max="10764" width="7.140625" style="118" customWidth="1"/>
    <col min="10765" max="10765" width="8.42578125" style="118" customWidth="1"/>
    <col min="10766" max="10771" width="8.28515625" style="118" customWidth="1"/>
    <col min="10772" max="10774" width="9.7109375" style="118" customWidth="1"/>
    <col min="10775" max="10775" width="5.5703125" style="118" customWidth="1"/>
    <col min="10776" max="11008" width="9.7109375" style="118"/>
    <col min="11009" max="11009" width="34.42578125" style="118" bestFit="1" customWidth="1"/>
    <col min="11010" max="11010" width="73.5703125" style="118" customWidth="1"/>
    <col min="11011" max="11011" width="2.85546875" style="118" customWidth="1"/>
    <col min="11012" max="11019" width="6.7109375" style="118" customWidth="1"/>
    <col min="11020" max="11020" width="7.140625" style="118" customWidth="1"/>
    <col min="11021" max="11021" width="8.42578125" style="118" customWidth="1"/>
    <col min="11022" max="11027" width="8.28515625" style="118" customWidth="1"/>
    <col min="11028" max="11030" width="9.7109375" style="118" customWidth="1"/>
    <col min="11031" max="11031" width="5.5703125" style="118" customWidth="1"/>
    <col min="11032" max="11264" width="9.7109375" style="118"/>
    <col min="11265" max="11265" width="34.42578125" style="118" bestFit="1" customWidth="1"/>
    <col min="11266" max="11266" width="73.5703125" style="118" customWidth="1"/>
    <col min="11267" max="11267" width="2.85546875" style="118" customWidth="1"/>
    <col min="11268" max="11275" width="6.7109375" style="118" customWidth="1"/>
    <col min="11276" max="11276" width="7.140625" style="118" customWidth="1"/>
    <col min="11277" max="11277" width="8.42578125" style="118" customWidth="1"/>
    <col min="11278" max="11283" width="8.28515625" style="118" customWidth="1"/>
    <col min="11284" max="11286" width="9.7109375" style="118" customWidth="1"/>
    <col min="11287" max="11287" width="5.5703125" style="118" customWidth="1"/>
    <col min="11288" max="11520" width="9.7109375" style="118"/>
    <col min="11521" max="11521" width="34.42578125" style="118" bestFit="1" customWidth="1"/>
    <col min="11522" max="11522" width="73.5703125" style="118" customWidth="1"/>
    <col min="11523" max="11523" width="2.85546875" style="118" customWidth="1"/>
    <col min="11524" max="11531" width="6.7109375" style="118" customWidth="1"/>
    <col min="11532" max="11532" width="7.140625" style="118" customWidth="1"/>
    <col min="11533" max="11533" width="8.42578125" style="118" customWidth="1"/>
    <col min="11534" max="11539" width="8.28515625" style="118" customWidth="1"/>
    <col min="11540" max="11542" width="9.7109375" style="118" customWidth="1"/>
    <col min="11543" max="11543" width="5.5703125" style="118" customWidth="1"/>
    <col min="11544" max="11776" width="9.7109375" style="118"/>
    <col min="11777" max="11777" width="34.42578125" style="118" bestFit="1" customWidth="1"/>
    <col min="11778" max="11778" width="73.5703125" style="118" customWidth="1"/>
    <col min="11779" max="11779" width="2.85546875" style="118" customWidth="1"/>
    <col min="11780" max="11787" width="6.7109375" style="118" customWidth="1"/>
    <col min="11788" max="11788" width="7.140625" style="118" customWidth="1"/>
    <col min="11789" max="11789" width="8.42578125" style="118" customWidth="1"/>
    <col min="11790" max="11795" width="8.28515625" style="118" customWidth="1"/>
    <col min="11796" max="11798" width="9.7109375" style="118" customWidth="1"/>
    <col min="11799" max="11799" width="5.5703125" style="118" customWidth="1"/>
    <col min="11800" max="12032" width="9.7109375" style="118"/>
    <col min="12033" max="12033" width="34.42578125" style="118" bestFit="1" customWidth="1"/>
    <col min="12034" max="12034" width="73.5703125" style="118" customWidth="1"/>
    <col min="12035" max="12035" width="2.85546875" style="118" customWidth="1"/>
    <col min="12036" max="12043" width="6.7109375" style="118" customWidth="1"/>
    <col min="12044" max="12044" width="7.140625" style="118" customWidth="1"/>
    <col min="12045" max="12045" width="8.42578125" style="118" customWidth="1"/>
    <col min="12046" max="12051" width="8.28515625" style="118" customWidth="1"/>
    <col min="12052" max="12054" width="9.7109375" style="118" customWidth="1"/>
    <col min="12055" max="12055" width="5.5703125" style="118" customWidth="1"/>
    <col min="12056" max="12288" width="9.7109375" style="118"/>
    <col min="12289" max="12289" width="34.42578125" style="118" bestFit="1" customWidth="1"/>
    <col min="12290" max="12290" width="73.5703125" style="118" customWidth="1"/>
    <col min="12291" max="12291" width="2.85546875" style="118" customWidth="1"/>
    <col min="12292" max="12299" width="6.7109375" style="118" customWidth="1"/>
    <col min="12300" max="12300" width="7.140625" style="118" customWidth="1"/>
    <col min="12301" max="12301" width="8.42578125" style="118" customWidth="1"/>
    <col min="12302" max="12307" width="8.28515625" style="118" customWidth="1"/>
    <col min="12308" max="12310" width="9.7109375" style="118" customWidth="1"/>
    <col min="12311" max="12311" width="5.5703125" style="118" customWidth="1"/>
    <col min="12312" max="12544" width="9.7109375" style="118"/>
    <col min="12545" max="12545" width="34.42578125" style="118" bestFit="1" customWidth="1"/>
    <col min="12546" max="12546" width="73.5703125" style="118" customWidth="1"/>
    <col min="12547" max="12547" width="2.85546875" style="118" customWidth="1"/>
    <col min="12548" max="12555" width="6.7109375" style="118" customWidth="1"/>
    <col min="12556" max="12556" width="7.140625" style="118" customWidth="1"/>
    <col min="12557" max="12557" width="8.42578125" style="118" customWidth="1"/>
    <col min="12558" max="12563" width="8.28515625" style="118" customWidth="1"/>
    <col min="12564" max="12566" width="9.7109375" style="118" customWidth="1"/>
    <col min="12567" max="12567" width="5.5703125" style="118" customWidth="1"/>
    <col min="12568" max="12800" width="9.7109375" style="118"/>
    <col min="12801" max="12801" width="34.42578125" style="118" bestFit="1" customWidth="1"/>
    <col min="12802" max="12802" width="73.5703125" style="118" customWidth="1"/>
    <col min="12803" max="12803" width="2.85546875" style="118" customWidth="1"/>
    <col min="12804" max="12811" width="6.7109375" style="118" customWidth="1"/>
    <col min="12812" max="12812" width="7.140625" style="118" customWidth="1"/>
    <col min="12813" max="12813" width="8.42578125" style="118" customWidth="1"/>
    <col min="12814" max="12819" width="8.28515625" style="118" customWidth="1"/>
    <col min="12820" max="12822" width="9.7109375" style="118" customWidth="1"/>
    <col min="12823" max="12823" width="5.5703125" style="118" customWidth="1"/>
    <col min="12824" max="13056" width="9.7109375" style="118"/>
    <col min="13057" max="13057" width="34.42578125" style="118" bestFit="1" customWidth="1"/>
    <col min="13058" max="13058" width="73.5703125" style="118" customWidth="1"/>
    <col min="13059" max="13059" width="2.85546875" style="118" customWidth="1"/>
    <col min="13060" max="13067" width="6.7109375" style="118" customWidth="1"/>
    <col min="13068" max="13068" width="7.140625" style="118" customWidth="1"/>
    <col min="13069" max="13069" width="8.42578125" style="118" customWidth="1"/>
    <col min="13070" max="13075" width="8.28515625" style="118" customWidth="1"/>
    <col min="13076" max="13078" width="9.7109375" style="118" customWidth="1"/>
    <col min="13079" max="13079" width="5.5703125" style="118" customWidth="1"/>
    <col min="13080" max="13312" width="9.7109375" style="118"/>
    <col min="13313" max="13313" width="34.42578125" style="118" bestFit="1" customWidth="1"/>
    <col min="13314" max="13314" width="73.5703125" style="118" customWidth="1"/>
    <col min="13315" max="13315" width="2.85546875" style="118" customWidth="1"/>
    <col min="13316" max="13323" width="6.7109375" style="118" customWidth="1"/>
    <col min="13324" max="13324" width="7.140625" style="118" customWidth="1"/>
    <col min="13325" max="13325" width="8.42578125" style="118" customWidth="1"/>
    <col min="13326" max="13331" width="8.28515625" style="118" customWidth="1"/>
    <col min="13332" max="13334" width="9.7109375" style="118" customWidth="1"/>
    <col min="13335" max="13335" width="5.5703125" style="118" customWidth="1"/>
    <col min="13336" max="13568" width="9.7109375" style="118"/>
    <col min="13569" max="13569" width="34.42578125" style="118" bestFit="1" customWidth="1"/>
    <col min="13570" max="13570" width="73.5703125" style="118" customWidth="1"/>
    <col min="13571" max="13571" width="2.85546875" style="118" customWidth="1"/>
    <col min="13572" max="13579" width="6.7109375" style="118" customWidth="1"/>
    <col min="13580" max="13580" width="7.140625" style="118" customWidth="1"/>
    <col min="13581" max="13581" width="8.42578125" style="118" customWidth="1"/>
    <col min="13582" max="13587" width="8.28515625" style="118" customWidth="1"/>
    <col min="13588" max="13590" width="9.7109375" style="118" customWidth="1"/>
    <col min="13591" max="13591" width="5.5703125" style="118" customWidth="1"/>
    <col min="13592" max="13824" width="9.7109375" style="118"/>
    <col min="13825" max="13825" width="34.42578125" style="118" bestFit="1" customWidth="1"/>
    <col min="13826" max="13826" width="73.5703125" style="118" customWidth="1"/>
    <col min="13827" max="13827" width="2.85546875" style="118" customWidth="1"/>
    <col min="13828" max="13835" width="6.7109375" style="118" customWidth="1"/>
    <col min="13836" max="13836" width="7.140625" style="118" customWidth="1"/>
    <col min="13837" max="13837" width="8.42578125" style="118" customWidth="1"/>
    <col min="13838" max="13843" width="8.28515625" style="118" customWidth="1"/>
    <col min="13844" max="13846" width="9.7109375" style="118" customWidth="1"/>
    <col min="13847" max="13847" width="5.5703125" style="118" customWidth="1"/>
    <col min="13848" max="14080" width="9.7109375" style="118"/>
    <col min="14081" max="14081" width="34.42578125" style="118" bestFit="1" customWidth="1"/>
    <col min="14082" max="14082" width="73.5703125" style="118" customWidth="1"/>
    <col min="14083" max="14083" width="2.85546875" style="118" customWidth="1"/>
    <col min="14084" max="14091" width="6.7109375" style="118" customWidth="1"/>
    <col min="14092" max="14092" width="7.140625" style="118" customWidth="1"/>
    <col min="14093" max="14093" width="8.42578125" style="118" customWidth="1"/>
    <col min="14094" max="14099" width="8.28515625" style="118" customWidth="1"/>
    <col min="14100" max="14102" width="9.7109375" style="118" customWidth="1"/>
    <col min="14103" max="14103" width="5.5703125" style="118" customWidth="1"/>
    <col min="14104" max="14336" width="9.7109375" style="118"/>
    <col min="14337" max="14337" width="34.42578125" style="118" bestFit="1" customWidth="1"/>
    <col min="14338" max="14338" width="73.5703125" style="118" customWidth="1"/>
    <col min="14339" max="14339" width="2.85546875" style="118" customWidth="1"/>
    <col min="14340" max="14347" width="6.7109375" style="118" customWidth="1"/>
    <col min="14348" max="14348" width="7.140625" style="118" customWidth="1"/>
    <col min="14349" max="14349" width="8.42578125" style="118" customWidth="1"/>
    <col min="14350" max="14355" width="8.28515625" style="118" customWidth="1"/>
    <col min="14356" max="14358" width="9.7109375" style="118" customWidth="1"/>
    <col min="14359" max="14359" width="5.5703125" style="118" customWidth="1"/>
    <col min="14360" max="14592" width="9.7109375" style="118"/>
    <col min="14593" max="14593" width="34.42578125" style="118" bestFit="1" customWidth="1"/>
    <col min="14594" max="14594" width="73.5703125" style="118" customWidth="1"/>
    <col min="14595" max="14595" width="2.85546875" style="118" customWidth="1"/>
    <col min="14596" max="14603" width="6.7109375" style="118" customWidth="1"/>
    <col min="14604" max="14604" width="7.140625" style="118" customWidth="1"/>
    <col min="14605" max="14605" width="8.42578125" style="118" customWidth="1"/>
    <col min="14606" max="14611" width="8.28515625" style="118" customWidth="1"/>
    <col min="14612" max="14614" width="9.7109375" style="118" customWidth="1"/>
    <col min="14615" max="14615" width="5.5703125" style="118" customWidth="1"/>
    <col min="14616" max="14848" width="9.7109375" style="118"/>
    <col min="14849" max="14849" width="34.42578125" style="118" bestFit="1" customWidth="1"/>
    <col min="14850" max="14850" width="73.5703125" style="118" customWidth="1"/>
    <col min="14851" max="14851" width="2.85546875" style="118" customWidth="1"/>
    <col min="14852" max="14859" width="6.7109375" style="118" customWidth="1"/>
    <col min="14860" max="14860" width="7.140625" style="118" customWidth="1"/>
    <col min="14861" max="14861" width="8.42578125" style="118" customWidth="1"/>
    <col min="14862" max="14867" width="8.28515625" style="118" customWidth="1"/>
    <col min="14868" max="14870" width="9.7109375" style="118" customWidth="1"/>
    <col min="14871" max="14871" width="5.5703125" style="118" customWidth="1"/>
    <col min="14872" max="15104" width="9.7109375" style="118"/>
    <col min="15105" max="15105" width="34.42578125" style="118" bestFit="1" customWidth="1"/>
    <col min="15106" max="15106" width="73.5703125" style="118" customWidth="1"/>
    <col min="15107" max="15107" width="2.85546875" style="118" customWidth="1"/>
    <col min="15108" max="15115" width="6.7109375" style="118" customWidth="1"/>
    <col min="15116" max="15116" width="7.140625" style="118" customWidth="1"/>
    <col min="15117" max="15117" width="8.42578125" style="118" customWidth="1"/>
    <col min="15118" max="15123" width="8.28515625" style="118" customWidth="1"/>
    <col min="15124" max="15126" width="9.7109375" style="118" customWidth="1"/>
    <col min="15127" max="15127" width="5.5703125" style="118" customWidth="1"/>
    <col min="15128" max="15360" width="9.7109375" style="118"/>
    <col min="15361" max="15361" width="34.42578125" style="118" bestFit="1" customWidth="1"/>
    <col min="15362" max="15362" width="73.5703125" style="118" customWidth="1"/>
    <col min="15363" max="15363" width="2.85546875" style="118" customWidth="1"/>
    <col min="15364" max="15371" width="6.7109375" style="118" customWidth="1"/>
    <col min="15372" max="15372" width="7.140625" style="118" customWidth="1"/>
    <col min="15373" max="15373" width="8.42578125" style="118" customWidth="1"/>
    <col min="15374" max="15379" width="8.28515625" style="118" customWidth="1"/>
    <col min="15380" max="15382" width="9.7109375" style="118" customWidth="1"/>
    <col min="15383" max="15383" width="5.5703125" style="118" customWidth="1"/>
    <col min="15384" max="15616" width="9.7109375" style="118"/>
    <col min="15617" max="15617" width="34.42578125" style="118" bestFit="1" customWidth="1"/>
    <col min="15618" max="15618" width="73.5703125" style="118" customWidth="1"/>
    <col min="15619" max="15619" width="2.85546875" style="118" customWidth="1"/>
    <col min="15620" max="15627" width="6.7109375" style="118" customWidth="1"/>
    <col min="15628" max="15628" width="7.140625" style="118" customWidth="1"/>
    <col min="15629" max="15629" width="8.42578125" style="118" customWidth="1"/>
    <col min="15630" max="15635" width="8.28515625" style="118" customWidth="1"/>
    <col min="15636" max="15638" width="9.7109375" style="118" customWidth="1"/>
    <col min="15639" max="15639" width="5.5703125" style="118" customWidth="1"/>
    <col min="15640" max="15872" width="9.7109375" style="118"/>
    <col min="15873" max="15873" width="34.42578125" style="118" bestFit="1" customWidth="1"/>
    <col min="15874" max="15874" width="73.5703125" style="118" customWidth="1"/>
    <col min="15875" max="15875" width="2.85546875" style="118" customWidth="1"/>
    <col min="15876" max="15883" width="6.7109375" style="118" customWidth="1"/>
    <col min="15884" max="15884" width="7.140625" style="118" customWidth="1"/>
    <col min="15885" max="15885" width="8.42578125" style="118" customWidth="1"/>
    <col min="15886" max="15891" width="8.28515625" style="118" customWidth="1"/>
    <col min="15892" max="15894" width="9.7109375" style="118" customWidth="1"/>
    <col min="15895" max="15895" width="5.5703125" style="118" customWidth="1"/>
    <col min="15896" max="16128" width="9.7109375" style="118"/>
    <col min="16129" max="16129" width="34.42578125" style="118" bestFit="1" customWidth="1"/>
    <col min="16130" max="16130" width="73.5703125" style="118" customWidth="1"/>
    <col min="16131" max="16131" width="2.85546875" style="118" customWidth="1"/>
    <col min="16132" max="16139" width="6.7109375" style="118" customWidth="1"/>
    <col min="16140" max="16140" width="7.140625" style="118" customWidth="1"/>
    <col min="16141" max="16141" width="8.42578125" style="118" customWidth="1"/>
    <col min="16142" max="16147" width="8.28515625" style="118" customWidth="1"/>
    <col min="16148" max="16150" width="9.7109375" style="118" customWidth="1"/>
    <col min="16151" max="16151" width="5.5703125" style="118" customWidth="1"/>
    <col min="16152" max="16384" width="9.7109375" style="118"/>
  </cols>
  <sheetData>
    <row r="1" spans="1:22" s="693" customFormat="1" ht="15">
      <c r="A1" s="728" t="s">
        <v>739</v>
      </c>
    </row>
    <row r="2" spans="1:22" s="647" customFormat="1">
      <c r="A2" s="683"/>
      <c r="B2" s="682"/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  <c r="N2" s="682"/>
      <c r="O2" s="682"/>
      <c r="P2" s="682"/>
    </row>
    <row r="3" spans="1:22" s="647" customFormat="1">
      <c r="A3" s="683"/>
      <c r="B3" s="682"/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682"/>
      <c r="N3" s="682"/>
      <c r="O3" s="682"/>
      <c r="P3" s="682"/>
    </row>
    <row r="4" spans="1:22" s="99" customFormat="1">
      <c r="A4" s="681"/>
      <c r="B4" s="684"/>
      <c r="C4" s="682"/>
      <c r="D4" s="685" t="s">
        <v>67</v>
      </c>
      <c r="E4" s="685"/>
      <c r="F4" s="685"/>
      <c r="G4" s="684"/>
      <c r="H4" s="684"/>
      <c r="I4" s="684"/>
      <c r="J4" s="684"/>
      <c r="K4" s="684"/>
      <c r="L4" s="684"/>
      <c r="M4" s="684"/>
      <c r="N4" s="684"/>
      <c r="O4" s="684"/>
      <c r="P4" s="681"/>
      <c r="Q4" s="681"/>
      <c r="R4" s="681"/>
      <c r="S4" s="681"/>
      <c r="T4" s="681"/>
    </row>
    <row r="5" spans="1:22" s="99" customFormat="1">
      <c r="A5" s="681"/>
      <c r="B5" s="684"/>
      <c r="C5" s="684"/>
      <c r="D5" s="684"/>
      <c r="E5" s="684"/>
      <c r="F5" s="684"/>
      <c r="G5" s="684"/>
      <c r="H5" s="684"/>
      <c r="I5" s="684"/>
      <c r="J5" s="684"/>
      <c r="K5" s="684"/>
      <c r="L5" s="684"/>
      <c r="M5" s="684"/>
      <c r="N5" s="684"/>
      <c r="O5" s="684"/>
      <c r="P5" s="681"/>
      <c r="Q5" s="681"/>
      <c r="R5" s="681"/>
      <c r="S5" s="681"/>
      <c r="T5" s="681"/>
    </row>
    <row r="6" spans="1:22" s="99" customFormat="1" ht="15">
      <c r="A6" s="681"/>
      <c r="B6" s="684"/>
      <c r="C6" s="684"/>
      <c r="D6" s="1213" t="s">
        <v>55</v>
      </c>
      <c r="E6" s="1213" t="s">
        <v>56</v>
      </c>
      <c r="F6" s="1213" t="s">
        <v>57</v>
      </c>
      <c r="G6" s="1213" t="s">
        <v>58</v>
      </c>
      <c r="H6" s="1213" t="s">
        <v>59</v>
      </c>
      <c r="I6" s="1213" t="s">
        <v>60</v>
      </c>
      <c r="J6" s="1213" t="s">
        <v>61</v>
      </c>
      <c r="K6" s="1213" t="s">
        <v>62</v>
      </c>
      <c r="L6" s="1213" t="s">
        <v>63</v>
      </c>
      <c r="M6" s="1213" t="s">
        <v>64</v>
      </c>
      <c r="N6" s="1213" t="s">
        <v>65</v>
      </c>
      <c r="O6" s="1213" t="s">
        <v>4</v>
      </c>
      <c r="P6" s="1213" t="s">
        <v>5</v>
      </c>
      <c r="Q6" s="1213" t="s">
        <v>12</v>
      </c>
      <c r="R6" s="1213" t="s">
        <v>461</v>
      </c>
      <c r="S6" s="1213" t="s">
        <v>532</v>
      </c>
      <c r="T6" s="1213" t="s">
        <v>658</v>
      </c>
      <c r="U6" s="1213" t="s">
        <v>835</v>
      </c>
      <c r="V6" s="1876"/>
    </row>
    <row r="7" spans="1:22" s="99" customFormat="1" ht="15">
      <c r="A7" s="684" t="s">
        <v>68</v>
      </c>
      <c r="B7" s="685" t="s">
        <v>69</v>
      </c>
      <c r="C7" s="686"/>
      <c r="D7" s="1214">
        <v>30613.455826999994</v>
      </c>
      <c r="E7" s="1214">
        <v>29213.414736999996</v>
      </c>
      <c r="F7" s="1214">
        <v>30628.499148999996</v>
      </c>
      <c r="G7" s="1214">
        <v>33861.604794999999</v>
      </c>
      <c r="H7" s="1214">
        <v>34542.739726</v>
      </c>
      <c r="I7" s="1214">
        <v>36406.195911000003</v>
      </c>
      <c r="J7" s="1214">
        <v>36366.996221000001</v>
      </c>
      <c r="K7" s="1214">
        <v>37827.074036000013</v>
      </c>
      <c r="L7" s="1214">
        <v>39075.091087000001</v>
      </c>
      <c r="M7" s="1214">
        <v>41475.557193000001</v>
      </c>
      <c r="N7" s="1214">
        <v>41394.043245000001</v>
      </c>
      <c r="O7" s="1214">
        <v>42216.864227999991</v>
      </c>
      <c r="P7" s="1214">
        <v>41857.980197999997</v>
      </c>
      <c r="Q7" s="1214">
        <v>45411.656237999996</v>
      </c>
      <c r="R7" s="1214">
        <v>54225.270708999989</v>
      </c>
      <c r="S7" s="1214">
        <v>56724.777070999997</v>
      </c>
      <c r="T7" s="1214">
        <v>57256.349519000003</v>
      </c>
      <c r="U7" s="1214">
        <v>62761.081154</v>
      </c>
      <c r="V7" s="1876"/>
    </row>
    <row r="8" spans="1:22" s="99" customFormat="1" ht="15">
      <c r="A8" s="684" t="s">
        <v>70</v>
      </c>
      <c r="B8" s="685" t="s">
        <v>69</v>
      </c>
      <c r="C8" s="686"/>
      <c r="D8" s="1214">
        <v>37198.128367999991</v>
      </c>
      <c r="E8" s="1214">
        <v>32599.832644999995</v>
      </c>
      <c r="F8" s="1214">
        <v>35601.966422999998</v>
      </c>
      <c r="G8" s="1214">
        <v>41730.508914999999</v>
      </c>
      <c r="H8" s="1214">
        <v>42408.321846999999</v>
      </c>
      <c r="I8" s="1214">
        <v>44633.401290999995</v>
      </c>
      <c r="J8" s="1214">
        <v>42561.606771999999</v>
      </c>
      <c r="K8" s="1214">
        <v>44585.195763000003</v>
      </c>
      <c r="L8" s="1214">
        <v>43729.659264999987</v>
      </c>
      <c r="M8" s="1214">
        <v>44977.63768</v>
      </c>
      <c r="N8" s="1214">
        <v>46099.771560000001</v>
      </c>
      <c r="O8" s="1214">
        <v>47830.474330999998</v>
      </c>
      <c r="P8" s="1214">
        <v>45711.325655999994</v>
      </c>
      <c r="Q8" s="1214">
        <v>50912.314656000002</v>
      </c>
      <c r="R8" s="1214">
        <v>61805.944883000004</v>
      </c>
      <c r="S8" s="1214">
        <v>61228.151355999995</v>
      </c>
      <c r="T8" s="1214">
        <v>61145.146154999995</v>
      </c>
      <c r="U8" s="1214">
        <v>62410.475567999994</v>
      </c>
      <c r="V8" s="1876"/>
    </row>
    <row r="9" spans="1:22" ht="15">
      <c r="A9" s="683" t="s">
        <v>72</v>
      </c>
      <c r="B9" s="685" t="s">
        <v>69</v>
      </c>
      <c r="C9" s="681"/>
      <c r="D9" s="1214">
        <f t="shared" ref="D9:J9" si="0">D8-D7</f>
        <v>6584.6725409999963</v>
      </c>
      <c r="E9" s="1214">
        <f t="shared" si="0"/>
        <v>3386.4179079999994</v>
      </c>
      <c r="F9" s="1214">
        <f t="shared" si="0"/>
        <v>4973.4672740000024</v>
      </c>
      <c r="G9" s="1214">
        <f t="shared" si="0"/>
        <v>7868.9041199999992</v>
      </c>
      <c r="H9" s="1214">
        <f t="shared" si="0"/>
        <v>7865.5821209999995</v>
      </c>
      <c r="I9" s="1214">
        <f t="shared" si="0"/>
        <v>8227.2053799999921</v>
      </c>
      <c r="J9" s="1214">
        <f t="shared" si="0"/>
        <v>6194.6105509999979</v>
      </c>
      <c r="K9" s="1214">
        <v>6758.1217269999997</v>
      </c>
      <c r="L9" s="1214">
        <v>4654.5681780000014</v>
      </c>
      <c r="M9" s="1214">
        <v>3502.0804869999988</v>
      </c>
      <c r="N9" s="1214">
        <v>4705.7283149999994</v>
      </c>
      <c r="O9" s="1214">
        <v>5613.6101029999991</v>
      </c>
      <c r="P9" s="1214">
        <v>3853.3454579999993</v>
      </c>
      <c r="Q9" s="1214">
        <v>5500.6584180000018</v>
      </c>
      <c r="R9" s="1214">
        <v>7580.6741739999989</v>
      </c>
      <c r="S9" s="1214">
        <v>4503.3742850000008</v>
      </c>
      <c r="T9" s="1214">
        <v>3888.7966359999982</v>
      </c>
      <c r="U9" s="1214">
        <v>-350.6055859999999</v>
      </c>
      <c r="V9" s="248"/>
    </row>
    <row r="10" spans="1:22">
      <c r="S10" s="316"/>
    </row>
    <row r="11" spans="1:22">
      <c r="N11" s="117"/>
    </row>
    <row r="12" spans="1:22">
      <c r="R12" s="316"/>
    </row>
    <row r="28" spans="3:16">
      <c r="D28" s="109" t="s">
        <v>71</v>
      </c>
    </row>
    <row r="29" spans="3:16">
      <c r="C29" s="118"/>
      <c r="P29" s="118"/>
    </row>
    <row r="30" spans="3:16">
      <c r="P30" s="118"/>
    </row>
    <row r="31" spans="3:16">
      <c r="P31" s="118"/>
    </row>
    <row r="32" spans="3:16">
      <c r="P32" s="118"/>
    </row>
  </sheetData>
  <hyperlinks>
    <hyperlink ref="A5" location="Sommaire!A1" display="Sommaire général" xr:uid="{00000000-0004-0000-5C00-000000000000}"/>
    <hyperlink ref="A1" location="Sommaire!A1" display="Sommaire général" xr:uid="{DEF711BB-77A7-4D98-A062-834225B80AA7}"/>
  </hyperlinks>
  <pageMargins left="0.31496062992126" right="0.31496062992126" top="0.59055118110236204" bottom="0.59055118110236204" header="0.39370078740157499" footer="0.39370078740157499"/>
  <pageSetup paperSize="9" scale="84" orientation="landscape" verticalDpi="0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FF00E0"/>
  </sheetPr>
  <dimension ref="A1:U29"/>
  <sheetViews>
    <sheetView showGridLines="0" workbookViewId="0"/>
  </sheetViews>
  <sheetFormatPr baseColWidth="10" defaultColWidth="9.7109375" defaultRowHeight="12.75"/>
  <cols>
    <col min="1" max="1" width="42.28515625" style="119" customWidth="1"/>
    <col min="2" max="2" width="9.140625" style="121" customWidth="1"/>
    <col min="3" max="3" width="51.140625" style="109" bestFit="1" customWidth="1"/>
    <col min="4" max="12" width="6.7109375" style="109" customWidth="1"/>
    <col min="13" max="13" width="8.42578125" style="109" customWidth="1"/>
    <col min="14" max="15" width="8.7109375" style="109" customWidth="1"/>
    <col min="16" max="16" width="10.5703125" style="109" customWidth="1"/>
    <col min="17" max="17" width="11.7109375" style="118" customWidth="1"/>
    <col min="18" max="21" width="9.7109375" style="118" customWidth="1"/>
    <col min="22" max="22" width="5.5703125" style="118" customWidth="1"/>
    <col min="23" max="256" width="9.7109375" style="118"/>
    <col min="257" max="257" width="42.28515625" style="118" customWidth="1"/>
    <col min="258" max="258" width="9.140625" style="118" customWidth="1"/>
    <col min="259" max="259" width="51.140625" style="118" bestFit="1" customWidth="1"/>
    <col min="260" max="268" width="6.7109375" style="118" customWidth="1"/>
    <col min="269" max="269" width="8.42578125" style="118" customWidth="1"/>
    <col min="270" max="271" width="8.7109375" style="118" customWidth="1"/>
    <col min="272" max="272" width="10.5703125" style="118" customWidth="1"/>
    <col min="273" max="273" width="11.7109375" style="118" customWidth="1"/>
    <col min="274" max="277" width="9.7109375" style="118" customWidth="1"/>
    <col min="278" max="278" width="5.5703125" style="118" customWidth="1"/>
    <col min="279" max="512" width="9.7109375" style="118"/>
    <col min="513" max="513" width="42.28515625" style="118" customWidth="1"/>
    <col min="514" max="514" width="9.140625" style="118" customWidth="1"/>
    <col min="515" max="515" width="51.140625" style="118" bestFit="1" customWidth="1"/>
    <col min="516" max="524" width="6.7109375" style="118" customWidth="1"/>
    <col min="525" max="525" width="8.42578125" style="118" customWidth="1"/>
    <col min="526" max="527" width="8.7109375" style="118" customWidth="1"/>
    <col min="528" max="528" width="10.5703125" style="118" customWidth="1"/>
    <col min="529" max="529" width="11.7109375" style="118" customWidth="1"/>
    <col min="530" max="533" width="9.7109375" style="118" customWidth="1"/>
    <col min="534" max="534" width="5.5703125" style="118" customWidth="1"/>
    <col min="535" max="768" width="9.7109375" style="118"/>
    <col min="769" max="769" width="42.28515625" style="118" customWidth="1"/>
    <col min="770" max="770" width="9.140625" style="118" customWidth="1"/>
    <col min="771" max="771" width="51.140625" style="118" bestFit="1" customWidth="1"/>
    <col min="772" max="780" width="6.7109375" style="118" customWidth="1"/>
    <col min="781" max="781" width="8.42578125" style="118" customWidth="1"/>
    <col min="782" max="783" width="8.7109375" style="118" customWidth="1"/>
    <col min="784" max="784" width="10.5703125" style="118" customWidth="1"/>
    <col min="785" max="785" width="11.7109375" style="118" customWidth="1"/>
    <col min="786" max="789" width="9.7109375" style="118" customWidth="1"/>
    <col min="790" max="790" width="5.5703125" style="118" customWidth="1"/>
    <col min="791" max="1024" width="9.7109375" style="118"/>
    <col min="1025" max="1025" width="42.28515625" style="118" customWidth="1"/>
    <col min="1026" max="1026" width="9.140625" style="118" customWidth="1"/>
    <col min="1027" max="1027" width="51.140625" style="118" bestFit="1" customWidth="1"/>
    <col min="1028" max="1036" width="6.7109375" style="118" customWidth="1"/>
    <col min="1037" max="1037" width="8.42578125" style="118" customWidth="1"/>
    <col min="1038" max="1039" width="8.7109375" style="118" customWidth="1"/>
    <col min="1040" max="1040" width="10.5703125" style="118" customWidth="1"/>
    <col min="1041" max="1041" width="11.7109375" style="118" customWidth="1"/>
    <col min="1042" max="1045" width="9.7109375" style="118" customWidth="1"/>
    <col min="1046" max="1046" width="5.5703125" style="118" customWidth="1"/>
    <col min="1047" max="1280" width="9.7109375" style="118"/>
    <col min="1281" max="1281" width="42.28515625" style="118" customWidth="1"/>
    <col min="1282" max="1282" width="9.140625" style="118" customWidth="1"/>
    <col min="1283" max="1283" width="51.140625" style="118" bestFit="1" customWidth="1"/>
    <col min="1284" max="1292" width="6.7109375" style="118" customWidth="1"/>
    <col min="1293" max="1293" width="8.42578125" style="118" customWidth="1"/>
    <col min="1294" max="1295" width="8.7109375" style="118" customWidth="1"/>
    <col min="1296" max="1296" width="10.5703125" style="118" customWidth="1"/>
    <col min="1297" max="1297" width="11.7109375" style="118" customWidth="1"/>
    <col min="1298" max="1301" width="9.7109375" style="118" customWidth="1"/>
    <col min="1302" max="1302" width="5.5703125" style="118" customWidth="1"/>
    <col min="1303" max="1536" width="9.7109375" style="118"/>
    <col min="1537" max="1537" width="42.28515625" style="118" customWidth="1"/>
    <col min="1538" max="1538" width="9.140625" style="118" customWidth="1"/>
    <col min="1539" max="1539" width="51.140625" style="118" bestFit="1" customWidth="1"/>
    <col min="1540" max="1548" width="6.7109375" style="118" customWidth="1"/>
    <col min="1549" max="1549" width="8.42578125" style="118" customWidth="1"/>
    <col min="1550" max="1551" width="8.7109375" style="118" customWidth="1"/>
    <col min="1552" max="1552" width="10.5703125" style="118" customWidth="1"/>
    <col min="1553" max="1553" width="11.7109375" style="118" customWidth="1"/>
    <col min="1554" max="1557" width="9.7109375" style="118" customWidth="1"/>
    <col min="1558" max="1558" width="5.5703125" style="118" customWidth="1"/>
    <col min="1559" max="1792" width="9.7109375" style="118"/>
    <col min="1793" max="1793" width="42.28515625" style="118" customWidth="1"/>
    <col min="1794" max="1794" width="9.140625" style="118" customWidth="1"/>
    <col min="1795" max="1795" width="51.140625" style="118" bestFit="1" customWidth="1"/>
    <col min="1796" max="1804" width="6.7109375" style="118" customWidth="1"/>
    <col min="1805" max="1805" width="8.42578125" style="118" customWidth="1"/>
    <col min="1806" max="1807" width="8.7109375" style="118" customWidth="1"/>
    <col min="1808" max="1808" width="10.5703125" style="118" customWidth="1"/>
    <col min="1809" max="1809" width="11.7109375" style="118" customWidth="1"/>
    <col min="1810" max="1813" width="9.7109375" style="118" customWidth="1"/>
    <col min="1814" max="1814" width="5.5703125" style="118" customWidth="1"/>
    <col min="1815" max="2048" width="9.7109375" style="118"/>
    <col min="2049" max="2049" width="42.28515625" style="118" customWidth="1"/>
    <col min="2050" max="2050" width="9.140625" style="118" customWidth="1"/>
    <col min="2051" max="2051" width="51.140625" style="118" bestFit="1" customWidth="1"/>
    <col min="2052" max="2060" width="6.7109375" style="118" customWidth="1"/>
    <col min="2061" max="2061" width="8.42578125" style="118" customWidth="1"/>
    <col min="2062" max="2063" width="8.7109375" style="118" customWidth="1"/>
    <col min="2064" max="2064" width="10.5703125" style="118" customWidth="1"/>
    <col min="2065" max="2065" width="11.7109375" style="118" customWidth="1"/>
    <col min="2066" max="2069" width="9.7109375" style="118" customWidth="1"/>
    <col min="2070" max="2070" width="5.5703125" style="118" customWidth="1"/>
    <col min="2071" max="2304" width="9.7109375" style="118"/>
    <col min="2305" max="2305" width="42.28515625" style="118" customWidth="1"/>
    <col min="2306" max="2306" width="9.140625" style="118" customWidth="1"/>
    <col min="2307" max="2307" width="51.140625" style="118" bestFit="1" customWidth="1"/>
    <col min="2308" max="2316" width="6.7109375" style="118" customWidth="1"/>
    <col min="2317" max="2317" width="8.42578125" style="118" customWidth="1"/>
    <col min="2318" max="2319" width="8.7109375" style="118" customWidth="1"/>
    <col min="2320" max="2320" width="10.5703125" style="118" customWidth="1"/>
    <col min="2321" max="2321" width="11.7109375" style="118" customWidth="1"/>
    <col min="2322" max="2325" width="9.7109375" style="118" customWidth="1"/>
    <col min="2326" max="2326" width="5.5703125" style="118" customWidth="1"/>
    <col min="2327" max="2560" width="9.7109375" style="118"/>
    <col min="2561" max="2561" width="42.28515625" style="118" customWidth="1"/>
    <col min="2562" max="2562" width="9.140625" style="118" customWidth="1"/>
    <col min="2563" max="2563" width="51.140625" style="118" bestFit="1" customWidth="1"/>
    <col min="2564" max="2572" width="6.7109375" style="118" customWidth="1"/>
    <col min="2573" max="2573" width="8.42578125" style="118" customWidth="1"/>
    <col min="2574" max="2575" width="8.7109375" style="118" customWidth="1"/>
    <col min="2576" max="2576" width="10.5703125" style="118" customWidth="1"/>
    <col min="2577" max="2577" width="11.7109375" style="118" customWidth="1"/>
    <col min="2578" max="2581" width="9.7109375" style="118" customWidth="1"/>
    <col min="2582" max="2582" width="5.5703125" style="118" customWidth="1"/>
    <col min="2583" max="2816" width="9.7109375" style="118"/>
    <col min="2817" max="2817" width="42.28515625" style="118" customWidth="1"/>
    <col min="2818" max="2818" width="9.140625" style="118" customWidth="1"/>
    <col min="2819" max="2819" width="51.140625" style="118" bestFit="1" customWidth="1"/>
    <col min="2820" max="2828" width="6.7109375" style="118" customWidth="1"/>
    <col min="2829" max="2829" width="8.42578125" style="118" customWidth="1"/>
    <col min="2830" max="2831" width="8.7109375" style="118" customWidth="1"/>
    <col min="2832" max="2832" width="10.5703125" style="118" customWidth="1"/>
    <col min="2833" max="2833" width="11.7109375" style="118" customWidth="1"/>
    <col min="2834" max="2837" width="9.7109375" style="118" customWidth="1"/>
    <col min="2838" max="2838" width="5.5703125" style="118" customWidth="1"/>
    <col min="2839" max="3072" width="9.7109375" style="118"/>
    <col min="3073" max="3073" width="42.28515625" style="118" customWidth="1"/>
    <col min="3074" max="3074" width="9.140625" style="118" customWidth="1"/>
    <col min="3075" max="3075" width="51.140625" style="118" bestFit="1" customWidth="1"/>
    <col min="3076" max="3084" width="6.7109375" style="118" customWidth="1"/>
    <col min="3085" max="3085" width="8.42578125" style="118" customWidth="1"/>
    <col min="3086" max="3087" width="8.7109375" style="118" customWidth="1"/>
    <col min="3088" max="3088" width="10.5703125" style="118" customWidth="1"/>
    <col min="3089" max="3089" width="11.7109375" style="118" customWidth="1"/>
    <col min="3090" max="3093" width="9.7109375" style="118" customWidth="1"/>
    <col min="3094" max="3094" width="5.5703125" style="118" customWidth="1"/>
    <col min="3095" max="3328" width="9.7109375" style="118"/>
    <col min="3329" max="3329" width="42.28515625" style="118" customWidth="1"/>
    <col min="3330" max="3330" width="9.140625" style="118" customWidth="1"/>
    <col min="3331" max="3331" width="51.140625" style="118" bestFit="1" customWidth="1"/>
    <col min="3332" max="3340" width="6.7109375" style="118" customWidth="1"/>
    <col min="3341" max="3341" width="8.42578125" style="118" customWidth="1"/>
    <col min="3342" max="3343" width="8.7109375" style="118" customWidth="1"/>
    <col min="3344" max="3344" width="10.5703125" style="118" customWidth="1"/>
    <col min="3345" max="3345" width="11.7109375" style="118" customWidth="1"/>
    <col min="3346" max="3349" width="9.7109375" style="118" customWidth="1"/>
    <col min="3350" max="3350" width="5.5703125" style="118" customWidth="1"/>
    <col min="3351" max="3584" width="9.7109375" style="118"/>
    <col min="3585" max="3585" width="42.28515625" style="118" customWidth="1"/>
    <col min="3586" max="3586" width="9.140625" style="118" customWidth="1"/>
    <col min="3587" max="3587" width="51.140625" style="118" bestFit="1" customWidth="1"/>
    <col min="3588" max="3596" width="6.7109375" style="118" customWidth="1"/>
    <col min="3597" max="3597" width="8.42578125" style="118" customWidth="1"/>
    <col min="3598" max="3599" width="8.7109375" style="118" customWidth="1"/>
    <col min="3600" max="3600" width="10.5703125" style="118" customWidth="1"/>
    <col min="3601" max="3601" width="11.7109375" style="118" customWidth="1"/>
    <col min="3602" max="3605" width="9.7109375" style="118" customWidth="1"/>
    <col min="3606" max="3606" width="5.5703125" style="118" customWidth="1"/>
    <col min="3607" max="3840" width="9.7109375" style="118"/>
    <col min="3841" max="3841" width="42.28515625" style="118" customWidth="1"/>
    <col min="3842" max="3842" width="9.140625" style="118" customWidth="1"/>
    <col min="3843" max="3843" width="51.140625" style="118" bestFit="1" customWidth="1"/>
    <col min="3844" max="3852" width="6.7109375" style="118" customWidth="1"/>
    <col min="3853" max="3853" width="8.42578125" style="118" customWidth="1"/>
    <col min="3854" max="3855" width="8.7109375" style="118" customWidth="1"/>
    <col min="3856" max="3856" width="10.5703125" style="118" customWidth="1"/>
    <col min="3857" max="3857" width="11.7109375" style="118" customWidth="1"/>
    <col min="3858" max="3861" width="9.7109375" style="118" customWidth="1"/>
    <col min="3862" max="3862" width="5.5703125" style="118" customWidth="1"/>
    <col min="3863" max="4096" width="9.7109375" style="118"/>
    <col min="4097" max="4097" width="42.28515625" style="118" customWidth="1"/>
    <col min="4098" max="4098" width="9.140625" style="118" customWidth="1"/>
    <col min="4099" max="4099" width="51.140625" style="118" bestFit="1" customWidth="1"/>
    <col min="4100" max="4108" width="6.7109375" style="118" customWidth="1"/>
    <col min="4109" max="4109" width="8.42578125" style="118" customWidth="1"/>
    <col min="4110" max="4111" width="8.7109375" style="118" customWidth="1"/>
    <col min="4112" max="4112" width="10.5703125" style="118" customWidth="1"/>
    <col min="4113" max="4113" width="11.7109375" style="118" customWidth="1"/>
    <col min="4114" max="4117" width="9.7109375" style="118" customWidth="1"/>
    <col min="4118" max="4118" width="5.5703125" style="118" customWidth="1"/>
    <col min="4119" max="4352" width="9.7109375" style="118"/>
    <col min="4353" max="4353" width="42.28515625" style="118" customWidth="1"/>
    <col min="4354" max="4354" width="9.140625" style="118" customWidth="1"/>
    <col min="4355" max="4355" width="51.140625" style="118" bestFit="1" customWidth="1"/>
    <col min="4356" max="4364" width="6.7109375" style="118" customWidth="1"/>
    <col min="4365" max="4365" width="8.42578125" style="118" customWidth="1"/>
    <col min="4366" max="4367" width="8.7109375" style="118" customWidth="1"/>
    <col min="4368" max="4368" width="10.5703125" style="118" customWidth="1"/>
    <col min="4369" max="4369" width="11.7109375" style="118" customWidth="1"/>
    <col min="4370" max="4373" width="9.7109375" style="118" customWidth="1"/>
    <col min="4374" max="4374" width="5.5703125" style="118" customWidth="1"/>
    <col min="4375" max="4608" width="9.7109375" style="118"/>
    <col min="4609" max="4609" width="42.28515625" style="118" customWidth="1"/>
    <col min="4610" max="4610" width="9.140625" style="118" customWidth="1"/>
    <col min="4611" max="4611" width="51.140625" style="118" bestFit="1" customWidth="1"/>
    <col min="4612" max="4620" width="6.7109375" style="118" customWidth="1"/>
    <col min="4621" max="4621" width="8.42578125" style="118" customWidth="1"/>
    <col min="4622" max="4623" width="8.7109375" style="118" customWidth="1"/>
    <col min="4624" max="4624" width="10.5703125" style="118" customWidth="1"/>
    <col min="4625" max="4625" width="11.7109375" style="118" customWidth="1"/>
    <col min="4626" max="4629" width="9.7109375" style="118" customWidth="1"/>
    <col min="4630" max="4630" width="5.5703125" style="118" customWidth="1"/>
    <col min="4631" max="4864" width="9.7109375" style="118"/>
    <col min="4865" max="4865" width="42.28515625" style="118" customWidth="1"/>
    <col min="4866" max="4866" width="9.140625" style="118" customWidth="1"/>
    <col min="4867" max="4867" width="51.140625" style="118" bestFit="1" customWidth="1"/>
    <col min="4868" max="4876" width="6.7109375" style="118" customWidth="1"/>
    <col min="4877" max="4877" width="8.42578125" style="118" customWidth="1"/>
    <col min="4878" max="4879" width="8.7109375" style="118" customWidth="1"/>
    <col min="4880" max="4880" width="10.5703125" style="118" customWidth="1"/>
    <col min="4881" max="4881" width="11.7109375" style="118" customWidth="1"/>
    <col min="4882" max="4885" width="9.7109375" style="118" customWidth="1"/>
    <col min="4886" max="4886" width="5.5703125" style="118" customWidth="1"/>
    <col min="4887" max="5120" width="9.7109375" style="118"/>
    <col min="5121" max="5121" width="42.28515625" style="118" customWidth="1"/>
    <col min="5122" max="5122" width="9.140625" style="118" customWidth="1"/>
    <col min="5123" max="5123" width="51.140625" style="118" bestFit="1" customWidth="1"/>
    <col min="5124" max="5132" width="6.7109375" style="118" customWidth="1"/>
    <col min="5133" max="5133" width="8.42578125" style="118" customWidth="1"/>
    <col min="5134" max="5135" width="8.7109375" style="118" customWidth="1"/>
    <col min="5136" max="5136" width="10.5703125" style="118" customWidth="1"/>
    <col min="5137" max="5137" width="11.7109375" style="118" customWidth="1"/>
    <col min="5138" max="5141" width="9.7109375" style="118" customWidth="1"/>
    <col min="5142" max="5142" width="5.5703125" style="118" customWidth="1"/>
    <col min="5143" max="5376" width="9.7109375" style="118"/>
    <col min="5377" max="5377" width="42.28515625" style="118" customWidth="1"/>
    <col min="5378" max="5378" width="9.140625" style="118" customWidth="1"/>
    <col min="5379" max="5379" width="51.140625" style="118" bestFit="1" customWidth="1"/>
    <col min="5380" max="5388" width="6.7109375" style="118" customWidth="1"/>
    <col min="5389" max="5389" width="8.42578125" style="118" customWidth="1"/>
    <col min="5390" max="5391" width="8.7109375" style="118" customWidth="1"/>
    <col min="5392" max="5392" width="10.5703125" style="118" customWidth="1"/>
    <col min="5393" max="5393" width="11.7109375" style="118" customWidth="1"/>
    <col min="5394" max="5397" width="9.7109375" style="118" customWidth="1"/>
    <col min="5398" max="5398" width="5.5703125" style="118" customWidth="1"/>
    <col min="5399" max="5632" width="9.7109375" style="118"/>
    <col min="5633" max="5633" width="42.28515625" style="118" customWidth="1"/>
    <col min="5634" max="5634" width="9.140625" style="118" customWidth="1"/>
    <col min="5635" max="5635" width="51.140625" style="118" bestFit="1" customWidth="1"/>
    <col min="5636" max="5644" width="6.7109375" style="118" customWidth="1"/>
    <col min="5645" max="5645" width="8.42578125" style="118" customWidth="1"/>
    <col min="5646" max="5647" width="8.7109375" style="118" customWidth="1"/>
    <col min="5648" max="5648" width="10.5703125" style="118" customWidth="1"/>
    <col min="5649" max="5649" width="11.7109375" style="118" customWidth="1"/>
    <col min="5650" max="5653" width="9.7109375" style="118" customWidth="1"/>
    <col min="5654" max="5654" width="5.5703125" style="118" customWidth="1"/>
    <col min="5655" max="5888" width="9.7109375" style="118"/>
    <col min="5889" max="5889" width="42.28515625" style="118" customWidth="1"/>
    <col min="5890" max="5890" width="9.140625" style="118" customWidth="1"/>
    <col min="5891" max="5891" width="51.140625" style="118" bestFit="1" customWidth="1"/>
    <col min="5892" max="5900" width="6.7109375" style="118" customWidth="1"/>
    <col min="5901" max="5901" width="8.42578125" style="118" customWidth="1"/>
    <col min="5902" max="5903" width="8.7109375" style="118" customWidth="1"/>
    <col min="5904" max="5904" width="10.5703125" style="118" customWidth="1"/>
    <col min="5905" max="5905" width="11.7109375" style="118" customWidth="1"/>
    <col min="5906" max="5909" width="9.7109375" style="118" customWidth="1"/>
    <col min="5910" max="5910" width="5.5703125" style="118" customWidth="1"/>
    <col min="5911" max="6144" width="9.7109375" style="118"/>
    <col min="6145" max="6145" width="42.28515625" style="118" customWidth="1"/>
    <col min="6146" max="6146" width="9.140625" style="118" customWidth="1"/>
    <col min="6147" max="6147" width="51.140625" style="118" bestFit="1" customWidth="1"/>
    <col min="6148" max="6156" width="6.7109375" style="118" customWidth="1"/>
    <col min="6157" max="6157" width="8.42578125" style="118" customWidth="1"/>
    <col min="6158" max="6159" width="8.7109375" style="118" customWidth="1"/>
    <col min="6160" max="6160" width="10.5703125" style="118" customWidth="1"/>
    <col min="6161" max="6161" width="11.7109375" style="118" customWidth="1"/>
    <col min="6162" max="6165" width="9.7109375" style="118" customWidth="1"/>
    <col min="6166" max="6166" width="5.5703125" style="118" customWidth="1"/>
    <col min="6167" max="6400" width="9.7109375" style="118"/>
    <col min="6401" max="6401" width="42.28515625" style="118" customWidth="1"/>
    <col min="6402" max="6402" width="9.140625" style="118" customWidth="1"/>
    <col min="6403" max="6403" width="51.140625" style="118" bestFit="1" customWidth="1"/>
    <col min="6404" max="6412" width="6.7109375" style="118" customWidth="1"/>
    <col min="6413" max="6413" width="8.42578125" style="118" customWidth="1"/>
    <col min="6414" max="6415" width="8.7109375" style="118" customWidth="1"/>
    <col min="6416" max="6416" width="10.5703125" style="118" customWidth="1"/>
    <col min="6417" max="6417" width="11.7109375" style="118" customWidth="1"/>
    <col min="6418" max="6421" width="9.7109375" style="118" customWidth="1"/>
    <col min="6422" max="6422" width="5.5703125" style="118" customWidth="1"/>
    <col min="6423" max="6656" width="9.7109375" style="118"/>
    <col min="6657" max="6657" width="42.28515625" style="118" customWidth="1"/>
    <col min="6658" max="6658" width="9.140625" style="118" customWidth="1"/>
    <col min="6659" max="6659" width="51.140625" style="118" bestFit="1" customWidth="1"/>
    <col min="6660" max="6668" width="6.7109375" style="118" customWidth="1"/>
    <col min="6669" max="6669" width="8.42578125" style="118" customWidth="1"/>
    <col min="6670" max="6671" width="8.7109375" style="118" customWidth="1"/>
    <col min="6672" max="6672" width="10.5703125" style="118" customWidth="1"/>
    <col min="6673" max="6673" width="11.7109375" style="118" customWidth="1"/>
    <col min="6674" max="6677" width="9.7109375" style="118" customWidth="1"/>
    <col min="6678" max="6678" width="5.5703125" style="118" customWidth="1"/>
    <col min="6679" max="6912" width="9.7109375" style="118"/>
    <col min="6913" max="6913" width="42.28515625" style="118" customWidth="1"/>
    <col min="6914" max="6914" width="9.140625" style="118" customWidth="1"/>
    <col min="6915" max="6915" width="51.140625" style="118" bestFit="1" customWidth="1"/>
    <col min="6916" max="6924" width="6.7109375" style="118" customWidth="1"/>
    <col min="6925" max="6925" width="8.42578125" style="118" customWidth="1"/>
    <col min="6926" max="6927" width="8.7109375" style="118" customWidth="1"/>
    <col min="6928" max="6928" width="10.5703125" style="118" customWidth="1"/>
    <col min="6929" max="6929" width="11.7109375" style="118" customWidth="1"/>
    <col min="6930" max="6933" width="9.7109375" style="118" customWidth="1"/>
    <col min="6934" max="6934" width="5.5703125" style="118" customWidth="1"/>
    <col min="6935" max="7168" width="9.7109375" style="118"/>
    <col min="7169" max="7169" width="42.28515625" style="118" customWidth="1"/>
    <col min="7170" max="7170" width="9.140625" style="118" customWidth="1"/>
    <col min="7171" max="7171" width="51.140625" style="118" bestFit="1" customWidth="1"/>
    <col min="7172" max="7180" width="6.7109375" style="118" customWidth="1"/>
    <col min="7181" max="7181" width="8.42578125" style="118" customWidth="1"/>
    <col min="7182" max="7183" width="8.7109375" style="118" customWidth="1"/>
    <col min="7184" max="7184" width="10.5703125" style="118" customWidth="1"/>
    <col min="7185" max="7185" width="11.7109375" style="118" customWidth="1"/>
    <col min="7186" max="7189" width="9.7109375" style="118" customWidth="1"/>
    <col min="7190" max="7190" width="5.5703125" style="118" customWidth="1"/>
    <col min="7191" max="7424" width="9.7109375" style="118"/>
    <col min="7425" max="7425" width="42.28515625" style="118" customWidth="1"/>
    <col min="7426" max="7426" width="9.140625" style="118" customWidth="1"/>
    <col min="7427" max="7427" width="51.140625" style="118" bestFit="1" customWidth="1"/>
    <col min="7428" max="7436" width="6.7109375" style="118" customWidth="1"/>
    <col min="7437" max="7437" width="8.42578125" style="118" customWidth="1"/>
    <col min="7438" max="7439" width="8.7109375" style="118" customWidth="1"/>
    <col min="7440" max="7440" width="10.5703125" style="118" customWidth="1"/>
    <col min="7441" max="7441" width="11.7109375" style="118" customWidth="1"/>
    <col min="7442" max="7445" width="9.7109375" style="118" customWidth="1"/>
    <col min="7446" max="7446" width="5.5703125" style="118" customWidth="1"/>
    <col min="7447" max="7680" width="9.7109375" style="118"/>
    <col min="7681" max="7681" width="42.28515625" style="118" customWidth="1"/>
    <col min="7682" max="7682" width="9.140625" style="118" customWidth="1"/>
    <col min="7683" max="7683" width="51.140625" style="118" bestFit="1" customWidth="1"/>
    <col min="7684" max="7692" width="6.7109375" style="118" customWidth="1"/>
    <col min="7693" max="7693" width="8.42578125" style="118" customWidth="1"/>
    <col min="7694" max="7695" width="8.7109375" style="118" customWidth="1"/>
    <col min="7696" max="7696" width="10.5703125" style="118" customWidth="1"/>
    <col min="7697" max="7697" width="11.7109375" style="118" customWidth="1"/>
    <col min="7698" max="7701" width="9.7109375" style="118" customWidth="1"/>
    <col min="7702" max="7702" width="5.5703125" style="118" customWidth="1"/>
    <col min="7703" max="7936" width="9.7109375" style="118"/>
    <col min="7937" max="7937" width="42.28515625" style="118" customWidth="1"/>
    <col min="7938" max="7938" width="9.140625" style="118" customWidth="1"/>
    <col min="7939" max="7939" width="51.140625" style="118" bestFit="1" customWidth="1"/>
    <col min="7940" max="7948" width="6.7109375" style="118" customWidth="1"/>
    <col min="7949" max="7949" width="8.42578125" style="118" customWidth="1"/>
    <col min="7950" max="7951" width="8.7109375" style="118" customWidth="1"/>
    <col min="7952" max="7952" width="10.5703125" style="118" customWidth="1"/>
    <col min="7953" max="7953" width="11.7109375" style="118" customWidth="1"/>
    <col min="7954" max="7957" width="9.7109375" style="118" customWidth="1"/>
    <col min="7958" max="7958" width="5.5703125" style="118" customWidth="1"/>
    <col min="7959" max="8192" width="9.7109375" style="118"/>
    <col min="8193" max="8193" width="42.28515625" style="118" customWidth="1"/>
    <col min="8194" max="8194" width="9.140625" style="118" customWidth="1"/>
    <col min="8195" max="8195" width="51.140625" style="118" bestFit="1" customWidth="1"/>
    <col min="8196" max="8204" width="6.7109375" style="118" customWidth="1"/>
    <col min="8205" max="8205" width="8.42578125" style="118" customWidth="1"/>
    <col min="8206" max="8207" width="8.7109375" style="118" customWidth="1"/>
    <col min="8208" max="8208" width="10.5703125" style="118" customWidth="1"/>
    <col min="8209" max="8209" width="11.7109375" style="118" customWidth="1"/>
    <col min="8210" max="8213" width="9.7109375" style="118" customWidth="1"/>
    <col min="8214" max="8214" width="5.5703125" style="118" customWidth="1"/>
    <col min="8215" max="8448" width="9.7109375" style="118"/>
    <col min="8449" max="8449" width="42.28515625" style="118" customWidth="1"/>
    <col min="8450" max="8450" width="9.140625" style="118" customWidth="1"/>
    <col min="8451" max="8451" width="51.140625" style="118" bestFit="1" customWidth="1"/>
    <col min="8452" max="8460" width="6.7109375" style="118" customWidth="1"/>
    <col min="8461" max="8461" width="8.42578125" style="118" customWidth="1"/>
    <col min="8462" max="8463" width="8.7109375" style="118" customWidth="1"/>
    <col min="8464" max="8464" width="10.5703125" style="118" customWidth="1"/>
    <col min="8465" max="8465" width="11.7109375" style="118" customWidth="1"/>
    <col min="8466" max="8469" width="9.7109375" style="118" customWidth="1"/>
    <col min="8470" max="8470" width="5.5703125" style="118" customWidth="1"/>
    <col min="8471" max="8704" width="9.7109375" style="118"/>
    <col min="8705" max="8705" width="42.28515625" style="118" customWidth="1"/>
    <col min="8706" max="8706" width="9.140625" style="118" customWidth="1"/>
    <col min="8707" max="8707" width="51.140625" style="118" bestFit="1" customWidth="1"/>
    <col min="8708" max="8716" width="6.7109375" style="118" customWidth="1"/>
    <col min="8717" max="8717" width="8.42578125" style="118" customWidth="1"/>
    <col min="8718" max="8719" width="8.7109375" style="118" customWidth="1"/>
    <col min="8720" max="8720" width="10.5703125" style="118" customWidth="1"/>
    <col min="8721" max="8721" width="11.7109375" style="118" customWidth="1"/>
    <col min="8722" max="8725" width="9.7109375" style="118" customWidth="1"/>
    <col min="8726" max="8726" width="5.5703125" style="118" customWidth="1"/>
    <col min="8727" max="8960" width="9.7109375" style="118"/>
    <col min="8961" max="8961" width="42.28515625" style="118" customWidth="1"/>
    <col min="8962" max="8962" width="9.140625" style="118" customWidth="1"/>
    <col min="8963" max="8963" width="51.140625" style="118" bestFit="1" customWidth="1"/>
    <col min="8964" max="8972" width="6.7109375" style="118" customWidth="1"/>
    <col min="8973" max="8973" width="8.42578125" style="118" customWidth="1"/>
    <col min="8974" max="8975" width="8.7109375" style="118" customWidth="1"/>
    <col min="8976" max="8976" width="10.5703125" style="118" customWidth="1"/>
    <col min="8977" max="8977" width="11.7109375" style="118" customWidth="1"/>
    <col min="8978" max="8981" width="9.7109375" style="118" customWidth="1"/>
    <col min="8982" max="8982" width="5.5703125" style="118" customWidth="1"/>
    <col min="8983" max="9216" width="9.7109375" style="118"/>
    <col min="9217" max="9217" width="42.28515625" style="118" customWidth="1"/>
    <col min="9218" max="9218" width="9.140625" style="118" customWidth="1"/>
    <col min="9219" max="9219" width="51.140625" style="118" bestFit="1" customWidth="1"/>
    <col min="9220" max="9228" width="6.7109375" style="118" customWidth="1"/>
    <col min="9229" max="9229" width="8.42578125" style="118" customWidth="1"/>
    <col min="9230" max="9231" width="8.7109375" style="118" customWidth="1"/>
    <col min="9232" max="9232" width="10.5703125" style="118" customWidth="1"/>
    <col min="9233" max="9233" width="11.7109375" style="118" customWidth="1"/>
    <col min="9234" max="9237" width="9.7109375" style="118" customWidth="1"/>
    <col min="9238" max="9238" width="5.5703125" style="118" customWidth="1"/>
    <col min="9239" max="9472" width="9.7109375" style="118"/>
    <col min="9473" max="9473" width="42.28515625" style="118" customWidth="1"/>
    <col min="9474" max="9474" width="9.140625" style="118" customWidth="1"/>
    <col min="9475" max="9475" width="51.140625" style="118" bestFit="1" customWidth="1"/>
    <col min="9476" max="9484" width="6.7109375" style="118" customWidth="1"/>
    <col min="9485" max="9485" width="8.42578125" style="118" customWidth="1"/>
    <col min="9486" max="9487" width="8.7109375" style="118" customWidth="1"/>
    <col min="9488" max="9488" width="10.5703125" style="118" customWidth="1"/>
    <col min="9489" max="9489" width="11.7109375" style="118" customWidth="1"/>
    <col min="9490" max="9493" width="9.7109375" style="118" customWidth="1"/>
    <col min="9494" max="9494" width="5.5703125" style="118" customWidth="1"/>
    <col min="9495" max="9728" width="9.7109375" style="118"/>
    <col min="9729" max="9729" width="42.28515625" style="118" customWidth="1"/>
    <col min="9730" max="9730" width="9.140625" style="118" customWidth="1"/>
    <col min="9731" max="9731" width="51.140625" style="118" bestFit="1" customWidth="1"/>
    <col min="9732" max="9740" width="6.7109375" style="118" customWidth="1"/>
    <col min="9741" max="9741" width="8.42578125" style="118" customWidth="1"/>
    <col min="9742" max="9743" width="8.7109375" style="118" customWidth="1"/>
    <col min="9744" max="9744" width="10.5703125" style="118" customWidth="1"/>
    <col min="9745" max="9745" width="11.7109375" style="118" customWidth="1"/>
    <col min="9746" max="9749" width="9.7109375" style="118" customWidth="1"/>
    <col min="9750" max="9750" width="5.5703125" style="118" customWidth="1"/>
    <col min="9751" max="9984" width="9.7109375" style="118"/>
    <col min="9985" max="9985" width="42.28515625" style="118" customWidth="1"/>
    <col min="9986" max="9986" width="9.140625" style="118" customWidth="1"/>
    <col min="9987" max="9987" width="51.140625" style="118" bestFit="1" customWidth="1"/>
    <col min="9988" max="9996" width="6.7109375" style="118" customWidth="1"/>
    <col min="9997" max="9997" width="8.42578125" style="118" customWidth="1"/>
    <col min="9998" max="9999" width="8.7109375" style="118" customWidth="1"/>
    <col min="10000" max="10000" width="10.5703125" style="118" customWidth="1"/>
    <col min="10001" max="10001" width="11.7109375" style="118" customWidth="1"/>
    <col min="10002" max="10005" width="9.7109375" style="118" customWidth="1"/>
    <col min="10006" max="10006" width="5.5703125" style="118" customWidth="1"/>
    <col min="10007" max="10240" width="9.7109375" style="118"/>
    <col min="10241" max="10241" width="42.28515625" style="118" customWidth="1"/>
    <col min="10242" max="10242" width="9.140625" style="118" customWidth="1"/>
    <col min="10243" max="10243" width="51.140625" style="118" bestFit="1" customWidth="1"/>
    <col min="10244" max="10252" width="6.7109375" style="118" customWidth="1"/>
    <col min="10253" max="10253" width="8.42578125" style="118" customWidth="1"/>
    <col min="10254" max="10255" width="8.7109375" style="118" customWidth="1"/>
    <col min="10256" max="10256" width="10.5703125" style="118" customWidth="1"/>
    <col min="10257" max="10257" width="11.7109375" style="118" customWidth="1"/>
    <col min="10258" max="10261" width="9.7109375" style="118" customWidth="1"/>
    <col min="10262" max="10262" width="5.5703125" style="118" customWidth="1"/>
    <col min="10263" max="10496" width="9.7109375" style="118"/>
    <col min="10497" max="10497" width="42.28515625" style="118" customWidth="1"/>
    <col min="10498" max="10498" width="9.140625" style="118" customWidth="1"/>
    <col min="10499" max="10499" width="51.140625" style="118" bestFit="1" customWidth="1"/>
    <col min="10500" max="10508" width="6.7109375" style="118" customWidth="1"/>
    <col min="10509" max="10509" width="8.42578125" style="118" customWidth="1"/>
    <col min="10510" max="10511" width="8.7109375" style="118" customWidth="1"/>
    <col min="10512" max="10512" width="10.5703125" style="118" customWidth="1"/>
    <col min="10513" max="10513" width="11.7109375" style="118" customWidth="1"/>
    <col min="10514" max="10517" width="9.7109375" style="118" customWidth="1"/>
    <col min="10518" max="10518" width="5.5703125" style="118" customWidth="1"/>
    <col min="10519" max="10752" width="9.7109375" style="118"/>
    <col min="10753" max="10753" width="42.28515625" style="118" customWidth="1"/>
    <col min="10754" max="10754" width="9.140625" style="118" customWidth="1"/>
    <col min="10755" max="10755" width="51.140625" style="118" bestFit="1" customWidth="1"/>
    <col min="10756" max="10764" width="6.7109375" style="118" customWidth="1"/>
    <col min="10765" max="10765" width="8.42578125" style="118" customWidth="1"/>
    <col min="10766" max="10767" width="8.7109375" style="118" customWidth="1"/>
    <col min="10768" max="10768" width="10.5703125" style="118" customWidth="1"/>
    <col min="10769" max="10769" width="11.7109375" style="118" customWidth="1"/>
    <col min="10770" max="10773" width="9.7109375" style="118" customWidth="1"/>
    <col min="10774" max="10774" width="5.5703125" style="118" customWidth="1"/>
    <col min="10775" max="11008" width="9.7109375" style="118"/>
    <col min="11009" max="11009" width="42.28515625" style="118" customWidth="1"/>
    <col min="11010" max="11010" width="9.140625" style="118" customWidth="1"/>
    <col min="11011" max="11011" width="51.140625" style="118" bestFit="1" customWidth="1"/>
    <col min="11012" max="11020" width="6.7109375" style="118" customWidth="1"/>
    <col min="11021" max="11021" width="8.42578125" style="118" customWidth="1"/>
    <col min="11022" max="11023" width="8.7109375" style="118" customWidth="1"/>
    <col min="11024" max="11024" width="10.5703125" style="118" customWidth="1"/>
    <col min="11025" max="11025" width="11.7109375" style="118" customWidth="1"/>
    <col min="11026" max="11029" width="9.7109375" style="118" customWidth="1"/>
    <col min="11030" max="11030" width="5.5703125" style="118" customWidth="1"/>
    <col min="11031" max="11264" width="9.7109375" style="118"/>
    <col min="11265" max="11265" width="42.28515625" style="118" customWidth="1"/>
    <col min="11266" max="11266" width="9.140625" style="118" customWidth="1"/>
    <col min="11267" max="11267" width="51.140625" style="118" bestFit="1" customWidth="1"/>
    <col min="11268" max="11276" width="6.7109375" style="118" customWidth="1"/>
    <col min="11277" max="11277" width="8.42578125" style="118" customWidth="1"/>
    <col min="11278" max="11279" width="8.7109375" style="118" customWidth="1"/>
    <col min="11280" max="11280" width="10.5703125" style="118" customWidth="1"/>
    <col min="11281" max="11281" width="11.7109375" style="118" customWidth="1"/>
    <col min="11282" max="11285" width="9.7109375" style="118" customWidth="1"/>
    <col min="11286" max="11286" width="5.5703125" style="118" customWidth="1"/>
    <col min="11287" max="11520" width="9.7109375" style="118"/>
    <col min="11521" max="11521" width="42.28515625" style="118" customWidth="1"/>
    <col min="11522" max="11522" width="9.140625" style="118" customWidth="1"/>
    <col min="11523" max="11523" width="51.140625" style="118" bestFit="1" customWidth="1"/>
    <col min="11524" max="11532" width="6.7109375" style="118" customWidth="1"/>
    <col min="11533" max="11533" width="8.42578125" style="118" customWidth="1"/>
    <col min="11534" max="11535" width="8.7109375" style="118" customWidth="1"/>
    <col min="11536" max="11536" width="10.5703125" style="118" customWidth="1"/>
    <col min="11537" max="11537" width="11.7109375" style="118" customWidth="1"/>
    <col min="11538" max="11541" width="9.7109375" style="118" customWidth="1"/>
    <col min="11542" max="11542" width="5.5703125" style="118" customWidth="1"/>
    <col min="11543" max="11776" width="9.7109375" style="118"/>
    <col min="11777" max="11777" width="42.28515625" style="118" customWidth="1"/>
    <col min="11778" max="11778" width="9.140625" style="118" customWidth="1"/>
    <col min="11779" max="11779" width="51.140625" style="118" bestFit="1" customWidth="1"/>
    <col min="11780" max="11788" width="6.7109375" style="118" customWidth="1"/>
    <col min="11789" max="11789" width="8.42578125" style="118" customWidth="1"/>
    <col min="11790" max="11791" width="8.7109375" style="118" customWidth="1"/>
    <col min="11792" max="11792" width="10.5703125" style="118" customWidth="1"/>
    <col min="11793" max="11793" width="11.7109375" style="118" customWidth="1"/>
    <col min="11794" max="11797" width="9.7109375" style="118" customWidth="1"/>
    <col min="11798" max="11798" width="5.5703125" style="118" customWidth="1"/>
    <col min="11799" max="12032" width="9.7109375" style="118"/>
    <col min="12033" max="12033" width="42.28515625" style="118" customWidth="1"/>
    <col min="12034" max="12034" width="9.140625" style="118" customWidth="1"/>
    <col min="12035" max="12035" width="51.140625" style="118" bestFit="1" customWidth="1"/>
    <col min="12036" max="12044" width="6.7109375" style="118" customWidth="1"/>
    <col min="12045" max="12045" width="8.42578125" style="118" customWidth="1"/>
    <col min="12046" max="12047" width="8.7109375" style="118" customWidth="1"/>
    <col min="12048" max="12048" width="10.5703125" style="118" customWidth="1"/>
    <col min="12049" max="12049" width="11.7109375" style="118" customWidth="1"/>
    <col min="12050" max="12053" width="9.7109375" style="118" customWidth="1"/>
    <col min="12054" max="12054" width="5.5703125" style="118" customWidth="1"/>
    <col min="12055" max="12288" width="9.7109375" style="118"/>
    <col min="12289" max="12289" width="42.28515625" style="118" customWidth="1"/>
    <col min="12290" max="12290" width="9.140625" style="118" customWidth="1"/>
    <col min="12291" max="12291" width="51.140625" style="118" bestFit="1" customWidth="1"/>
    <col min="12292" max="12300" width="6.7109375" style="118" customWidth="1"/>
    <col min="12301" max="12301" width="8.42578125" style="118" customWidth="1"/>
    <col min="12302" max="12303" width="8.7109375" style="118" customWidth="1"/>
    <col min="12304" max="12304" width="10.5703125" style="118" customWidth="1"/>
    <col min="12305" max="12305" width="11.7109375" style="118" customWidth="1"/>
    <col min="12306" max="12309" width="9.7109375" style="118" customWidth="1"/>
    <col min="12310" max="12310" width="5.5703125" style="118" customWidth="1"/>
    <col min="12311" max="12544" width="9.7109375" style="118"/>
    <col min="12545" max="12545" width="42.28515625" style="118" customWidth="1"/>
    <col min="12546" max="12546" width="9.140625" style="118" customWidth="1"/>
    <col min="12547" max="12547" width="51.140625" style="118" bestFit="1" customWidth="1"/>
    <col min="12548" max="12556" width="6.7109375" style="118" customWidth="1"/>
    <col min="12557" max="12557" width="8.42578125" style="118" customWidth="1"/>
    <col min="12558" max="12559" width="8.7109375" style="118" customWidth="1"/>
    <col min="12560" max="12560" width="10.5703125" style="118" customWidth="1"/>
    <col min="12561" max="12561" width="11.7109375" style="118" customWidth="1"/>
    <col min="12562" max="12565" width="9.7109375" style="118" customWidth="1"/>
    <col min="12566" max="12566" width="5.5703125" style="118" customWidth="1"/>
    <col min="12567" max="12800" width="9.7109375" style="118"/>
    <col min="12801" max="12801" width="42.28515625" style="118" customWidth="1"/>
    <col min="12802" max="12802" width="9.140625" style="118" customWidth="1"/>
    <col min="12803" max="12803" width="51.140625" style="118" bestFit="1" customWidth="1"/>
    <col min="12804" max="12812" width="6.7109375" style="118" customWidth="1"/>
    <col min="12813" max="12813" width="8.42578125" style="118" customWidth="1"/>
    <col min="12814" max="12815" width="8.7109375" style="118" customWidth="1"/>
    <col min="12816" max="12816" width="10.5703125" style="118" customWidth="1"/>
    <col min="12817" max="12817" width="11.7109375" style="118" customWidth="1"/>
    <col min="12818" max="12821" width="9.7109375" style="118" customWidth="1"/>
    <col min="12822" max="12822" width="5.5703125" style="118" customWidth="1"/>
    <col min="12823" max="13056" width="9.7109375" style="118"/>
    <col min="13057" max="13057" width="42.28515625" style="118" customWidth="1"/>
    <col min="13058" max="13058" width="9.140625" style="118" customWidth="1"/>
    <col min="13059" max="13059" width="51.140625" style="118" bestFit="1" customWidth="1"/>
    <col min="13060" max="13068" width="6.7109375" style="118" customWidth="1"/>
    <col min="13069" max="13069" width="8.42578125" style="118" customWidth="1"/>
    <col min="13070" max="13071" width="8.7109375" style="118" customWidth="1"/>
    <col min="13072" max="13072" width="10.5703125" style="118" customWidth="1"/>
    <col min="13073" max="13073" width="11.7109375" style="118" customWidth="1"/>
    <col min="13074" max="13077" width="9.7109375" style="118" customWidth="1"/>
    <col min="13078" max="13078" width="5.5703125" style="118" customWidth="1"/>
    <col min="13079" max="13312" width="9.7109375" style="118"/>
    <col min="13313" max="13313" width="42.28515625" style="118" customWidth="1"/>
    <col min="13314" max="13314" width="9.140625" style="118" customWidth="1"/>
    <col min="13315" max="13315" width="51.140625" style="118" bestFit="1" customWidth="1"/>
    <col min="13316" max="13324" width="6.7109375" style="118" customWidth="1"/>
    <col min="13325" max="13325" width="8.42578125" style="118" customWidth="1"/>
    <col min="13326" max="13327" width="8.7109375" style="118" customWidth="1"/>
    <col min="13328" max="13328" width="10.5703125" style="118" customWidth="1"/>
    <col min="13329" max="13329" width="11.7109375" style="118" customWidth="1"/>
    <col min="13330" max="13333" width="9.7109375" style="118" customWidth="1"/>
    <col min="13334" max="13334" width="5.5703125" style="118" customWidth="1"/>
    <col min="13335" max="13568" width="9.7109375" style="118"/>
    <col min="13569" max="13569" width="42.28515625" style="118" customWidth="1"/>
    <col min="13570" max="13570" width="9.140625" style="118" customWidth="1"/>
    <col min="13571" max="13571" width="51.140625" style="118" bestFit="1" customWidth="1"/>
    <col min="13572" max="13580" width="6.7109375" style="118" customWidth="1"/>
    <col min="13581" max="13581" width="8.42578125" style="118" customWidth="1"/>
    <col min="13582" max="13583" width="8.7109375" style="118" customWidth="1"/>
    <col min="13584" max="13584" width="10.5703125" style="118" customWidth="1"/>
    <col min="13585" max="13585" width="11.7109375" style="118" customWidth="1"/>
    <col min="13586" max="13589" width="9.7109375" style="118" customWidth="1"/>
    <col min="13590" max="13590" width="5.5703125" style="118" customWidth="1"/>
    <col min="13591" max="13824" width="9.7109375" style="118"/>
    <col min="13825" max="13825" width="42.28515625" style="118" customWidth="1"/>
    <col min="13826" max="13826" width="9.140625" style="118" customWidth="1"/>
    <col min="13827" max="13827" width="51.140625" style="118" bestFit="1" customWidth="1"/>
    <col min="13828" max="13836" width="6.7109375" style="118" customWidth="1"/>
    <col min="13837" max="13837" width="8.42578125" style="118" customWidth="1"/>
    <col min="13838" max="13839" width="8.7109375" style="118" customWidth="1"/>
    <col min="13840" max="13840" width="10.5703125" style="118" customWidth="1"/>
    <col min="13841" max="13841" width="11.7109375" style="118" customWidth="1"/>
    <col min="13842" max="13845" width="9.7109375" style="118" customWidth="1"/>
    <col min="13846" max="13846" width="5.5703125" style="118" customWidth="1"/>
    <col min="13847" max="14080" width="9.7109375" style="118"/>
    <col min="14081" max="14081" width="42.28515625" style="118" customWidth="1"/>
    <col min="14082" max="14082" width="9.140625" style="118" customWidth="1"/>
    <col min="14083" max="14083" width="51.140625" style="118" bestFit="1" customWidth="1"/>
    <col min="14084" max="14092" width="6.7109375" style="118" customWidth="1"/>
    <col min="14093" max="14093" width="8.42578125" style="118" customWidth="1"/>
    <col min="14094" max="14095" width="8.7109375" style="118" customWidth="1"/>
    <col min="14096" max="14096" width="10.5703125" style="118" customWidth="1"/>
    <col min="14097" max="14097" width="11.7109375" style="118" customWidth="1"/>
    <col min="14098" max="14101" width="9.7109375" style="118" customWidth="1"/>
    <col min="14102" max="14102" width="5.5703125" style="118" customWidth="1"/>
    <col min="14103" max="14336" width="9.7109375" style="118"/>
    <col min="14337" max="14337" width="42.28515625" style="118" customWidth="1"/>
    <col min="14338" max="14338" width="9.140625" style="118" customWidth="1"/>
    <col min="14339" max="14339" width="51.140625" style="118" bestFit="1" customWidth="1"/>
    <col min="14340" max="14348" width="6.7109375" style="118" customWidth="1"/>
    <col min="14349" max="14349" width="8.42578125" style="118" customWidth="1"/>
    <col min="14350" max="14351" width="8.7109375" style="118" customWidth="1"/>
    <col min="14352" max="14352" width="10.5703125" style="118" customWidth="1"/>
    <col min="14353" max="14353" width="11.7109375" style="118" customWidth="1"/>
    <col min="14354" max="14357" width="9.7109375" style="118" customWidth="1"/>
    <col min="14358" max="14358" width="5.5703125" style="118" customWidth="1"/>
    <col min="14359" max="14592" width="9.7109375" style="118"/>
    <col min="14593" max="14593" width="42.28515625" style="118" customWidth="1"/>
    <col min="14594" max="14594" width="9.140625" style="118" customWidth="1"/>
    <col min="14595" max="14595" width="51.140625" style="118" bestFit="1" customWidth="1"/>
    <col min="14596" max="14604" width="6.7109375" style="118" customWidth="1"/>
    <col min="14605" max="14605" width="8.42578125" style="118" customWidth="1"/>
    <col min="14606" max="14607" width="8.7109375" style="118" customWidth="1"/>
    <col min="14608" max="14608" width="10.5703125" style="118" customWidth="1"/>
    <col min="14609" max="14609" width="11.7109375" style="118" customWidth="1"/>
    <col min="14610" max="14613" width="9.7109375" style="118" customWidth="1"/>
    <col min="14614" max="14614" width="5.5703125" style="118" customWidth="1"/>
    <col min="14615" max="14848" width="9.7109375" style="118"/>
    <col min="14849" max="14849" width="42.28515625" style="118" customWidth="1"/>
    <col min="14850" max="14850" width="9.140625" style="118" customWidth="1"/>
    <col min="14851" max="14851" width="51.140625" style="118" bestFit="1" customWidth="1"/>
    <col min="14852" max="14860" width="6.7109375" style="118" customWidth="1"/>
    <col min="14861" max="14861" width="8.42578125" style="118" customWidth="1"/>
    <col min="14862" max="14863" width="8.7109375" style="118" customWidth="1"/>
    <col min="14864" max="14864" width="10.5703125" style="118" customWidth="1"/>
    <col min="14865" max="14865" width="11.7109375" style="118" customWidth="1"/>
    <col min="14866" max="14869" width="9.7109375" style="118" customWidth="1"/>
    <col min="14870" max="14870" width="5.5703125" style="118" customWidth="1"/>
    <col min="14871" max="15104" width="9.7109375" style="118"/>
    <col min="15105" max="15105" width="42.28515625" style="118" customWidth="1"/>
    <col min="15106" max="15106" width="9.140625" style="118" customWidth="1"/>
    <col min="15107" max="15107" width="51.140625" style="118" bestFit="1" customWidth="1"/>
    <col min="15108" max="15116" width="6.7109375" style="118" customWidth="1"/>
    <col min="15117" max="15117" width="8.42578125" style="118" customWidth="1"/>
    <col min="15118" max="15119" width="8.7109375" style="118" customWidth="1"/>
    <col min="15120" max="15120" width="10.5703125" style="118" customWidth="1"/>
    <col min="15121" max="15121" width="11.7109375" style="118" customWidth="1"/>
    <col min="15122" max="15125" width="9.7109375" style="118" customWidth="1"/>
    <col min="15126" max="15126" width="5.5703125" style="118" customWidth="1"/>
    <col min="15127" max="15360" width="9.7109375" style="118"/>
    <col min="15361" max="15361" width="42.28515625" style="118" customWidth="1"/>
    <col min="15362" max="15362" width="9.140625" style="118" customWidth="1"/>
    <col min="15363" max="15363" width="51.140625" style="118" bestFit="1" customWidth="1"/>
    <col min="15364" max="15372" width="6.7109375" style="118" customWidth="1"/>
    <col min="15373" max="15373" width="8.42578125" style="118" customWidth="1"/>
    <col min="15374" max="15375" width="8.7109375" style="118" customWidth="1"/>
    <col min="15376" max="15376" width="10.5703125" style="118" customWidth="1"/>
    <col min="15377" max="15377" width="11.7109375" style="118" customWidth="1"/>
    <col min="15378" max="15381" width="9.7109375" style="118" customWidth="1"/>
    <col min="15382" max="15382" width="5.5703125" style="118" customWidth="1"/>
    <col min="15383" max="15616" width="9.7109375" style="118"/>
    <col min="15617" max="15617" width="42.28515625" style="118" customWidth="1"/>
    <col min="15618" max="15618" width="9.140625" style="118" customWidth="1"/>
    <col min="15619" max="15619" width="51.140625" style="118" bestFit="1" customWidth="1"/>
    <col min="15620" max="15628" width="6.7109375" style="118" customWidth="1"/>
    <col min="15629" max="15629" width="8.42578125" style="118" customWidth="1"/>
    <col min="15630" max="15631" width="8.7109375" style="118" customWidth="1"/>
    <col min="15632" max="15632" width="10.5703125" style="118" customWidth="1"/>
    <col min="15633" max="15633" width="11.7109375" style="118" customWidth="1"/>
    <col min="15634" max="15637" width="9.7109375" style="118" customWidth="1"/>
    <col min="15638" max="15638" width="5.5703125" style="118" customWidth="1"/>
    <col min="15639" max="15872" width="9.7109375" style="118"/>
    <col min="15873" max="15873" width="42.28515625" style="118" customWidth="1"/>
    <col min="15874" max="15874" width="9.140625" style="118" customWidth="1"/>
    <col min="15875" max="15875" width="51.140625" style="118" bestFit="1" customWidth="1"/>
    <col min="15876" max="15884" width="6.7109375" style="118" customWidth="1"/>
    <col min="15885" max="15885" width="8.42578125" style="118" customWidth="1"/>
    <col min="15886" max="15887" width="8.7109375" style="118" customWidth="1"/>
    <col min="15888" max="15888" width="10.5703125" style="118" customWidth="1"/>
    <col min="15889" max="15889" width="11.7109375" style="118" customWidth="1"/>
    <col min="15890" max="15893" width="9.7109375" style="118" customWidth="1"/>
    <col min="15894" max="15894" width="5.5703125" style="118" customWidth="1"/>
    <col min="15895" max="16128" width="9.7109375" style="118"/>
    <col min="16129" max="16129" width="42.28515625" style="118" customWidth="1"/>
    <col min="16130" max="16130" width="9.140625" style="118" customWidth="1"/>
    <col min="16131" max="16131" width="51.140625" style="118" bestFit="1" customWidth="1"/>
    <col min="16132" max="16140" width="6.7109375" style="118" customWidth="1"/>
    <col min="16141" max="16141" width="8.42578125" style="118" customWidth="1"/>
    <col min="16142" max="16143" width="8.7109375" style="118" customWidth="1"/>
    <col min="16144" max="16144" width="10.5703125" style="118" customWidth="1"/>
    <col min="16145" max="16145" width="11.7109375" style="118" customWidth="1"/>
    <col min="16146" max="16149" width="9.7109375" style="118" customWidth="1"/>
    <col min="16150" max="16150" width="5.5703125" style="118" customWidth="1"/>
    <col min="16151" max="16384" width="9.7109375" style="118"/>
  </cols>
  <sheetData>
    <row r="1" spans="1:21" s="693" customFormat="1" ht="15">
      <c r="A1" s="728" t="s">
        <v>739</v>
      </c>
    </row>
    <row r="2" spans="1:21" s="647" customFormat="1">
      <c r="A2" s="683"/>
      <c r="B2" s="121"/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  <c r="N2" s="682"/>
      <c r="O2" s="682"/>
      <c r="P2" s="682"/>
    </row>
    <row r="3" spans="1:21" s="647" customFormat="1">
      <c r="A3" s="683"/>
      <c r="B3" s="121"/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682"/>
      <c r="N3" s="682"/>
      <c r="O3" s="682"/>
      <c r="P3" s="682"/>
    </row>
    <row r="4" spans="1:21">
      <c r="A4" s="118"/>
      <c r="B4" s="118"/>
      <c r="C4" s="315"/>
      <c r="D4" s="315" t="s">
        <v>67</v>
      </c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118"/>
    </row>
    <row r="5" spans="1:21">
      <c r="A5" s="118"/>
      <c r="B5" s="118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18"/>
    </row>
    <row r="6" spans="1:21">
      <c r="A6" s="688"/>
      <c r="B6" s="688"/>
      <c r="C6" s="689"/>
      <c r="D6" s="2147" t="s">
        <v>55</v>
      </c>
      <c r="E6" s="2147" t="s">
        <v>56</v>
      </c>
      <c r="F6" s="2147" t="s">
        <v>57</v>
      </c>
      <c r="G6" s="2147" t="s">
        <v>58</v>
      </c>
      <c r="H6" s="2147" t="s">
        <v>59</v>
      </c>
      <c r="I6" s="2147" t="s">
        <v>60</v>
      </c>
      <c r="J6" s="2147" t="s">
        <v>61</v>
      </c>
      <c r="K6" s="2147" t="s">
        <v>62</v>
      </c>
      <c r="L6" s="2147" t="s">
        <v>63</v>
      </c>
      <c r="M6" s="2147" t="s">
        <v>64</v>
      </c>
      <c r="N6" s="2147" t="s">
        <v>65</v>
      </c>
      <c r="O6" s="2147" t="s">
        <v>4</v>
      </c>
      <c r="P6" s="2147" t="s">
        <v>5</v>
      </c>
      <c r="Q6" s="2147" t="s">
        <v>12</v>
      </c>
      <c r="R6" s="2147" t="s">
        <v>461</v>
      </c>
      <c r="S6" s="2147" t="s">
        <v>532</v>
      </c>
      <c r="T6" s="2147" t="s">
        <v>658</v>
      </c>
      <c r="U6" s="2147" t="s">
        <v>835</v>
      </c>
    </row>
    <row r="7" spans="1:21" s="145" customFormat="1">
      <c r="A7" s="690" t="s">
        <v>72</v>
      </c>
      <c r="B7" s="690" t="s">
        <v>54</v>
      </c>
      <c r="C7" s="690" t="s">
        <v>74</v>
      </c>
      <c r="D7" s="2146">
        <v>2664.2379370000008</v>
      </c>
      <c r="E7" s="2146">
        <v>1450.484207</v>
      </c>
      <c r="F7" s="2146">
        <v>1541.0739590000003</v>
      </c>
      <c r="G7" s="2146">
        <v>3540.4390780000003</v>
      </c>
      <c r="H7" s="2146">
        <v>2288.1526449999997</v>
      </c>
      <c r="I7" s="2146">
        <v>3484.8646429999985</v>
      </c>
      <c r="J7" s="2146">
        <v>2133.7640779999997</v>
      </c>
      <c r="K7" s="2146">
        <v>2700.7460779999992</v>
      </c>
      <c r="L7" s="2146">
        <v>1263.988246000001</v>
      </c>
      <c r="M7" s="2146">
        <v>-112.8594450000011</v>
      </c>
      <c r="N7" s="2146">
        <v>1127.9078739999991</v>
      </c>
      <c r="O7" s="2146">
        <v>1515.070653999999</v>
      </c>
      <c r="P7" s="2146">
        <v>1437.7428850000001</v>
      </c>
      <c r="Q7" s="2146">
        <v>157.5543459999999</v>
      </c>
      <c r="R7" s="2146">
        <v>3367.1304620000001</v>
      </c>
      <c r="S7" s="2146">
        <v>848.67673999999965</v>
      </c>
      <c r="T7" s="2146">
        <v>834.65333800000008</v>
      </c>
      <c r="U7" s="2146">
        <v>-484.72963999999911</v>
      </c>
    </row>
    <row r="8" spans="1:21" s="99" customFormat="1">
      <c r="C8" s="120"/>
      <c r="K8" s="109"/>
      <c r="L8" s="109"/>
      <c r="M8" s="109"/>
      <c r="N8" s="109"/>
      <c r="O8" s="109"/>
      <c r="P8" s="109"/>
    </row>
    <row r="17" spans="4:13" ht="14.25">
      <c r="M17" s="122"/>
    </row>
    <row r="29" spans="4:13">
      <c r="D29" s="109" t="s">
        <v>71</v>
      </c>
    </row>
  </sheetData>
  <hyperlinks>
    <hyperlink ref="A4" location="Sommaire!A1" display="Sommaire général" xr:uid="{00000000-0004-0000-5F00-000000000000}"/>
    <hyperlink ref="A1" location="Sommaire!A1" display="Sommaire général" xr:uid="{E2305AC2-C9F3-4B45-B456-8CBA30ACAA72}"/>
  </hyperlinks>
  <pageMargins left="0.31496062992126" right="0.31496062992126" top="0.59055118110236204" bottom="0.59055118110236204" header="0.39370078740157499" footer="0.39370078740157499"/>
  <pageSetup paperSize="9" scale="84" orientation="landscape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FF00E0"/>
  </sheetPr>
  <dimension ref="A1:U30"/>
  <sheetViews>
    <sheetView showGridLines="0" workbookViewId="0"/>
  </sheetViews>
  <sheetFormatPr baseColWidth="10" defaultColWidth="9.7109375" defaultRowHeight="12.75"/>
  <cols>
    <col min="1" max="1" width="41.85546875" style="119" customWidth="1"/>
    <col min="2" max="2" width="8" style="121" customWidth="1"/>
    <col min="3" max="3" width="68.85546875" style="109" customWidth="1"/>
    <col min="4" max="11" width="6.7109375" style="109" customWidth="1"/>
    <col min="12" max="12" width="6.42578125" style="109" customWidth="1"/>
    <col min="13" max="13" width="8.42578125" style="109" customWidth="1"/>
    <col min="14" max="15" width="8.7109375" style="109" customWidth="1"/>
    <col min="16" max="16" width="10.5703125" style="109" customWidth="1"/>
    <col min="17" max="17" width="11.7109375" style="118" customWidth="1"/>
    <col min="18" max="256" width="9.7109375" style="118"/>
    <col min="257" max="257" width="41.85546875" style="118" customWidth="1"/>
    <col min="258" max="258" width="8" style="118" customWidth="1"/>
    <col min="259" max="259" width="68.85546875" style="118" customWidth="1"/>
    <col min="260" max="267" width="6.7109375" style="118" customWidth="1"/>
    <col min="268" max="268" width="6.42578125" style="118" customWidth="1"/>
    <col min="269" max="269" width="8.42578125" style="118" customWidth="1"/>
    <col min="270" max="271" width="8.7109375" style="118" customWidth="1"/>
    <col min="272" max="272" width="10.5703125" style="118" customWidth="1"/>
    <col min="273" max="273" width="11.7109375" style="118" customWidth="1"/>
    <col min="274" max="512" width="9.7109375" style="118"/>
    <col min="513" max="513" width="41.85546875" style="118" customWidth="1"/>
    <col min="514" max="514" width="8" style="118" customWidth="1"/>
    <col min="515" max="515" width="68.85546875" style="118" customWidth="1"/>
    <col min="516" max="523" width="6.7109375" style="118" customWidth="1"/>
    <col min="524" max="524" width="6.42578125" style="118" customWidth="1"/>
    <col min="525" max="525" width="8.42578125" style="118" customWidth="1"/>
    <col min="526" max="527" width="8.7109375" style="118" customWidth="1"/>
    <col min="528" max="528" width="10.5703125" style="118" customWidth="1"/>
    <col min="529" max="529" width="11.7109375" style="118" customWidth="1"/>
    <col min="530" max="768" width="9.7109375" style="118"/>
    <col min="769" max="769" width="41.85546875" style="118" customWidth="1"/>
    <col min="770" max="770" width="8" style="118" customWidth="1"/>
    <col min="771" max="771" width="68.85546875" style="118" customWidth="1"/>
    <col min="772" max="779" width="6.7109375" style="118" customWidth="1"/>
    <col min="780" max="780" width="6.42578125" style="118" customWidth="1"/>
    <col min="781" max="781" width="8.42578125" style="118" customWidth="1"/>
    <col min="782" max="783" width="8.7109375" style="118" customWidth="1"/>
    <col min="784" max="784" width="10.5703125" style="118" customWidth="1"/>
    <col min="785" max="785" width="11.7109375" style="118" customWidth="1"/>
    <col min="786" max="1024" width="9.7109375" style="118"/>
    <col min="1025" max="1025" width="41.85546875" style="118" customWidth="1"/>
    <col min="1026" max="1026" width="8" style="118" customWidth="1"/>
    <col min="1027" max="1027" width="68.85546875" style="118" customWidth="1"/>
    <col min="1028" max="1035" width="6.7109375" style="118" customWidth="1"/>
    <col min="1036" max="1036" width="6.42578125" style="118" customWidth="1"/>
    <col min="1037" max="1037" width="8.42578125" style="118" customWidth="1"/>
    <col min="1038" max="1039" width="8.7109375" style="118" customWidth="1"/>
    <col min="1040" max="1040" width="10.5703125" style="118" customWidth="1"/>
    <col min="1041" max="1041" width="11.7109375" style="118" customWidth="1"/>
    <col min="1042" max="1280" width="9.7109375" style="118"/>
    <col min="1281" max="1281" width="41.85546875" style="118" customWidth="1"/>
    <col min="1282" max="1282" width="8" style="118" customWidth="1"/>
    <col min="1283" max="1283" width="68.85546875" style="118" customWidth="1"/>
    <col min="1284" max="1291" width="6.7109375" style="118" customWidth="1"/>
    <col min="1292" max="1292" width="6.42578125" style="118" customWidth="1"/>
    <col min="1293" max="1293" width="8.42578125" style="118" customWidth="1"/>
    <col min="1294" max="1295" width="8.7109375" style="118" customWidth="1"/>
    <col min="1296" max="1296" width="10.5703125" style="118" customWidth="1"/>
    <col min="1297" max="1297" width="11.7109375" style="118" customWidth="1"/>
    <col min="1298" max="1536" width="9.7109375" style="118"/>
    <col min="1537" max="1537" width="41.85546875" style="118" customWidth="1"/>
    <col min="1538" max="1538" width="8" style="118" customWidth="1"/>
    <col min="1539" max="1539" width="68.85546875" style="118" customWidth="1"/>
    <col min="1540" max="1547" width="6.7109375" style="118" customWidth="1"/>
    <col min="1548" max="1548" width="6.42578125" style="118" customWidth="1"/>
    <col min="1549" max="1549" width="8.42578125" style="118" customWidth="1"/>
    <col min="1550" max="1551" width="8.7109375" style="118" customWidth="1"/>
    <col min="1552" max="1552" width="10.5703125" style="118" customWidth="1"/>
    <col min="1553" max="1553" width="11.7109375" style="118" customWidth="1"/>
    <col min="1554" max="1792" width="9.7109375" style="118"/>
    <col min="1793" max="1793" width="41.85546875" style="118" customWidth="1"/>
    <col min="1794" max="1794" width="8" style="118" customWidth="1"/>
    <col min="1795" max="1795" width="68.85546875" style="118" customWidth="1"/>
    <col min="1796" max="1803" width="6.7109375" style="118" customWidth="1"/>
    <col min="1804" max="1804" width="6.42578125" style="118" customWidth="1"/>
    <col min="1805" max="1805" width="8.42578125" style="118" customWidth="1"/>
    <col min="1806" max="1807" width="8.7109375" style="118" customWidth="1"/>
    <col min="1808" max="1808" width="10.5703125" style="118" customWidth="1"/>
    <col min="1809" max="1809" width="11.7109375" style="118" customWidth="1"/>
    <col min="1810" max="2048" width="9.7109375" style="118"/>
    <col min="2049" max="2049" width="41.85546875" style="118" customWidth="1"/>
    <col min="2050" max="2050" width="8" style="118" customWidth="1"/>
    <col min="2051" max="2051" width="68.85546875" style="118" customWidth="1"/>
    <col min="2052" max="2059" width="6.7109375" style="118" customWidth="1"/>
    <col min="2060" max="2060" width="6.42578125" style="118" customWidth="1"/>
    <col min="2061" max="2061" width="8.42578125" style="118" customWidth="1"/>
    <col min="2062" max="2063" width="8.7109375" style="118" customWidth="1"/>
    <col min="2064" max="2064" width="10.5703125" style="118" customWidth="1"/>
    <col min="2065" max="2065" width="11.7109375" style="118" customWidth="1"/>
    <col min="2066" max="2304" width="9.7109375" style="118"/>
    <col min="2305" max="2305" width="41.85546875" style="118" customWidth="1"/>
    <col min="2306" max="2306" width="8" style="118" customWidth="1"/>
    <col min="2307" max="2307" width="68.85546875" style="118" customWidth="1"/>
    <col min="2308" max="2315" width="6.7109375" style="118" customWidth="1"/>
    <col min="2316" max="2316" width="6.42578125" style="118" customWidth="1"/>
    <col min="2317" max="2317" width="8.42578125" style="118" customWidth="1"/>
    <col min="2318" max="2319" width="8.7109375" style="118" customWidth="1"/>
    <col min="2320" max="2320" width="10.5703125" style="118" customWidth="1"/>
    <col min="2321" max="2321" width="11.7109375" style="118" customWidth="1"/>
    <col min="2322" max="2560" width="9.7109375" style="118"/>
    <col min="2561" max="2561" width="41.85546875" style="118" customWidth="1"/>
    <col min="2562" max="2562" width="8" style="118" customWidth="1"/>
    <col min="2563" max="2563" width="68.85546875" style="118" customWidth="1"/>
    <col min="2564" max="2571" width="6.7109375" style="118" customWidth="1"/>
    <col min="2572" max="2572" width="6.42578125" style="118" customWidth="1"/>
    <col min="2573" max="2573" width="8.42578125" style="118" customWidth="1"/>
    <col min="2574" max="2575" width="8.7109375" style="118" customWidth="1"/>
    <col min="2576" max="2576" width="10.5703125" style="118" customWidth="1"/>
    <col min="2577" max="2577" width="11.7109375" style="118" customWidth="1"/>
    <col min="2578" max="2816" width="9.7109375" style="118"/>
    <col min="2817" max="2817" width="41.85546875" style="118" customWidth="1"/>
    <col min="2818" max="2818" width="8" style="118" customWidth="1"/>
    <col min="2819" max="2819" width="68.85546875" style="118" customWidth="1"/>
    <col min="2820" max="2827" width="6.7109375" style="118" customWidth="1"/>
    <col min="2828" max="2828" width="6.42578125" style="118" customWidth="1"/>
    <col min="2829" max="2829" width="8.42578125" style="118" customWidth="1"/>
    <col min="2830" max="2831" width="8.7109375" style="118" customWidth="1"/>
    <col min="2832" max="2832" width="10.5703125" style="118" customWidth="1"/>
    <col min="2833" max="2833" width="11.7109375" style="118" customWidth="1"/>
    <col min="2834" max="3072" width="9.7109375" style="118"/>
    <col min="3073" max="3073" width="41.85546875" style="118" customWidth="1"/>
    <col min="3074" max="3074" width="8" style="118" customWidth="1"/>
    <col min="3075" max="3075" width="68.85546875" style="118" customWidth="1"/>
    <col min="3076" max="3083" width="6.7109375" style="118" customWidth="1"/>
    <col min="3084" max="3084" width="6.42578125" style="118" customWidth="1"/>
    <col min="3085" max="3085" width="8.42578125" style="118" customWidth="1"/>
    <col min="3086" max="3087" width="8.7109375" style="118" customWidth="1"/>
    <col min="3088" max="3088" width="10.5703125" style="118" customWidth="1"/>
    <col min="3089" max="3089" width="11.7109375" style="118" customWidth="1"/>
    <col min="3090" max="3328" width="9.7109375" style="118"/>
    <col min="3329" max="3329" width="41.85546875" style="118" customWidth="1"/>
    <col min="3330" max="3330" width="8" style="118" customWidth="1"/>
    <col min="3331" max="3331" width="68.85546875" style="118" customWidth="1"/>
    <col min="3332" max="3339" width="6.7109375" style="118" customWidth="1"/>
    <col min="3340" max="3340" width="6.42578125" style="118" customWidth="1"/>
    <col min="3341" max="3341" width="8.42578125" style="118" customWidth="1"/>
    <col min="3342" max="3343" width="8.7109375" style="118" customWidth="1"/>
    <col min="3344" max="3344" width="10.5703125" style="118" customWidth="1"/>
    <col min="3345" max="3345" width="11.7109375" style="118" customWidth="1"/>
    <col min="3346" max="3584" width="9.7109375" style="118"/>
    <col min="3585" max="3585" width="41.85546875" style="118" customWidth="1"/>
    <col min="3586" max="3586" width="8" style="118" customWidth="1"/>
    <col min="3587" max="3587" width="68.85546875" style="118" customWidth="1"/>
    <col min="3588" max="3595" width="6.7109375" style="118" customWidth="1"/>
    <col min="3596" max="3596" width="6.42578125" style="118" customWidth="1"/>
    <col min="3597" max="3597" width="8.42578125" style="118" customWidth="1"/>
    <col min="3598" max="3599" width="8.7109375" style="118" customWidth="1"/>
    <col min="3600" max="3600" width="10.5703125" style="118" customWidth="1"/>
    <col min="3601" max="3601" width="11.7109375" style="118" customWidth="1"/>
    <col min="3602" max="3840" width="9.7109375" style="118"/>
    <col min="3841" max="3841" width="41.85546875" style="118" customWidth="1"/>
    <col min="3842" max="3842" width="8" style="118" customWidth="1"/>
    <col min="3843" max="3843" width="68.85546875" style="118" customWidth="1"/>
    <col min="3844" max="3851" width="6.7109375" style="118" customWidth="1"/>
    <col min="3852" max="3852" width="6.42578125" style="118" customWidth="1"/>
    <col min="3853" max="3853" width="8.42578125" style="118" customWidth="1"/>
    <col min="3854" max="3855" width="8.7109375" style="118" customWidth="1"/>
    <col min="3856" max="3856" width="10.5703125" style="118" customWidth="1"/>
    <col min="3857" max="3857" width="11.7109375" style="118" customWidth="1"/>
    <col min="3858" max="4096" width="9.7109375" style="118"/>
    <col min="4097" max="4097" width="41.85546875" style="118" customWidth="1"/>
    <col min="4098" max="4098" width="8" style="118" customWidth="1"/>
    <col min="4099" max="4099" width="68.85546875" style="118" customWidth="1"/>
    <col min="4100" max="4107" width="6.7109375" style="118" customWidth="1"/>
    <col min="4108" max="4108" width="6.42578125" style="118" customWidth="1"/>
    <col min="4109" max="4109" width="8.42578125" style="118" customWidth="1"/>
    <col min="4110" max="4111" width="8.7109375" style="118" customWidth="1"/>
    <col min="4112" max="4112" width="10.5703125" style="118" customWidth="1"/>
    <col min="4113" max="4113" width="11.7109375" style="118" customWidth="1"/>
    <col min="4114" max="4352" width="9.7109375" style="118"/>
    <col min="4353" max="4353" width="41.85546875" style="118" customWidth="1"/>
    <col min="4354" max="4354" width="8" style="118" customWidth="1"/>
    <col min="4355" max="4355" width="68.85546875" style="118" customWidth="1"/>
    <col min="4356" max="4363" width="6.7109375" style="118" customWidth="1"/>
    <col min="4364" max="4364" width="6.42578125" style="118" customWidth="1"/>
    <col min="4365" max="4365" width="8.42578125" style="118" customWidth="1"/>
    <col min="4366" max="4367" width="8.7109375" style="118" customWidth="1"/>
    <col min="4368" max="4368" width="10.5703125" style="118" customWidth="1"/>
    <col min="4369" max="4369" width="11.7109375" style="118" customWidth="1"/>
    <col min="4370" max="4608" width="9.7109375" style="118"/>
    <col min="4609" max="4609" width="41.85546875" style="118" customWidth="1"/>
    <col min="4610" max="4610" width="8" style="118" customWidth="1"/>
    <col min="4611" max="4611" width="68.85546875" style="118" customWidth="1"/>
    <col min="4612" max="4619" width="6.7109375" style="118" customWidth="1"/>
    <col min="4620" max="4620" width="6.42578125" style="118" customWidth="1"/>
    <col min="4621" max="4621" width="8.42578125" style="118" customWidth="1"/>
    <col min="4622" max="4623" width="8.7109375" style="118" customWidth="1"/>
    <col min="4624" max="4624" width="10.5703125" style="118" customWidth="1"/>
    <col min="4625" max="4625" width="11.7109375" style="118" customWidth="1"/>
    <col min="4626" max="4864" width="9.7109375" style="118"/>
    <col min="4865" max="4865" width="41.85546875" style="118" customWidth="1"/>
    <col min="4866" max="4866" width="8" style="118" customWidth="1"/>
    <col min="4867" max="4867" width="68.85546875" style="118" customWidth="1"/>
    <col min="4868" max="4875" width="6.7109375" style="118" customWidth="1"/>
    <col min="4876" max="4876" width="6.42578125" style="118" customWidth="1"/>
    <col min="4877" max="4877" width="8.42578125" style="118" customWidth="1"/>
    <col min="4878" max="4879" width="8.7109375" style="118" customWidth="1"/>
    <col min="4880" max="4880" width="10.5703125" style="118" customWidth="1"/>
    <col min="4881" max="4881" width="11.7109375" style="118" customWidth="1"/>
    <col min="4882" max="5120" width="9.7109375" style="118"/>
    <col min="5121" max="5121" width="41.85546875" style="118" customWidth="1"/>
    <col min="5122" max="5122" width="8" style="118" customWidth="1"/>
    <col min="5123" max="5123" width="68.85546875" style="118" customWidth="1"/>
    <col min="5124" max="5131" width="6.7109375" style="118" customWidth="1"/>
    <col min="5132" max="5132" width="6.42578125" style="118" customWidth="1"/>
    <col min="5133" max="5133" width="8.42578125" style="118" customWidth="1"/>
    <col min="5134" max="5135" width="8.7109375" style="118" customWidth="1"/>
    <col min="5136" max="5136" width="10.5703125" style="118" customWidth="1"/>
    <col min="5137" max="5137" width="11.7109375" style="118" customWidth="1"/>
    <col min="5138" max="5376" width="9.7109375" style="118"/>
    <col min="5377" max="5377" width="41.85546875" style="118" customWidth="1"/>
    <col min="5378" max="5378" width="8" style="118" customWidth="1"/>
    <col min="5379" max="5379" width="68.85546875" style="118" customWidth="1"/>
    <col min="5380" max="5387" width="6.7109375" style="118" customWidth="1"/>
    <col min="5388" max="5388" width="6.42578125" style="118" customWidth="1"/>
    <col min="5389" max="5389" width="8.42578125" style="118" customWidth="1"/>
    <col min="5390" max="5391" width="8.7109375" style="118" customWidth="1"/>
    <col min="5392" max="5392" width="10.5703125" style="118" customWidth="1"/>
    <col min="5393" max="5393" width="11.7109375" style="118" customWidth="1"/>
    <col min="5394" max="5632" width="9.7109375" style="118"/>
    <col min="5633" max="5633" width="41.85546875" style="118" customWidth="1"/>
    <col min="5634" max="5634" width="8" style="118" customWidth="1"/>
    <col min="5635" max="5635" width="68.85546875" style="118" customWidth="1"/>
    <col min="5636" max="5643" width="6.7109375" style="118" customWidth="1"/>
    <col min="5644" max="5644" width="6.42578125" style="118" customWidth="1"/>
    <col min="5645" max="5645" width="8.42578125" style="118" customWidth="1"/>
    <col min="5646" max="5647" width="8.7109375" style="118" customWidth="1"/>
    <col min="5648" max="5648" width="10.5703125" style="118" customWidth="1"/>
    <col min="5649" max="5649" width="11.7109375" style="118" customWidth="1"/>
    <col min="5650" max="5888" width="9.7109375" style="118"/>
    <col min="5889" max="5889" width="41.85546875" style="118" customWidth="1"/>
    <col min="5890" max="5890" width="8" style="118" customWidth="1"/>
    <col min="5891" max="5891" width="68.85546875" style="118" customWidth="1"/>
    <col min="5892" max="5899" width="6.7109375" style="118" customWidth="1"/>
    <col min="5900" max="5900" width="6.42578125" style="118" customWidth="1"/>
    <col min="5901" max="5901" width="8.42578125" style="118" customWidth="1"/>
    <col min="5902" max="5903" width="8.7109375" style="118" customWidth="1"/>
    <col min="5904" max="5904" width="10.5703125" style="118" customWidth="1"/>
    <col min="5905" max="5905" width="11.7109375" style="118" customWidth="1"/>
    <col min="5906" max="6144" width="9.7109375" style="118"/>
    <col min="6145" max="6145" width="41.85546875" style="118" customWidth="1"/>
    <col min="6146" max="6146" width="8" style="118" customWidth="1"/>
    <col min="6147" max="6147" width="68.85546875" style="118" customWidth="1"/>
    <col min="6148" max="6155" width="6.7109375" style="118" customWidth="1"/>
    <col min="6156" max="6156" width="6.42578125" style="118" customWidth="1"/>
    <col min="6157" max="6157" width="8.42578125" style="118" customWidth="1"/>
    <col min="6158" max="6159" width="8.7109375" style="118" customWidth="1"/>
    <col min="6160" max="6160" width="10.5703125" style="118" customWidth="1"/>
    <col min="6161" max="6161" width="11.7109375" style="118" customWidth="1"/>
    <col min="6162" max="6400" width="9.7109375" style="118"/>
    <col min="6401" max="6401" width="41.85546875" style="118" customWidth="1"/>
    <col min="6402" max="6402" width="8" style="118" customWidth="1"/>
    <col min="6403" max="6403" width="68.85546875" style="118" customWidth="1"/>
    <col min="6404" max="6411" width="6.7109375" style="118" customWidth="1"/>
    <col min="6412" max="6412" width="6.42578125" style="118" customWidth="1"/>
    <col min="6413" max="6413" width="8.42578125" style="118" customWidth="1"/>
    <col min="6414" max="6415" width="8.7109375" style="118" customWidth="1"/>
    <col min="6416" max="6416" width="10.5703125" style="118" customWidth="1"/>
    <col min="6417" max="6417" width="11.7109375" style="118" customWidth="1"/>
    <col min="6418" max="6656" width="9.7109375" style="118"/>
    <col min="6657" max="6657" width="41.85546875" style="118" customWidth="1"/>
    <col min="6658" max="6658" width="8" style="118" customWidth="1"/>
    <col min="6659" max="6659" width="68.85546875" style="118" customWidth="1"/>
    <col min="6660" max="6667" width="6.7109375" style="118" customWidth="1"/>
    <col min="6668" max="6668" width="6.42578125" style="118" customWidth="1"/>
    <col min="6669" max="6669" width="8.42578125" style="118" customWidth="1"/>
    <col min="6670" max="6671" width="8.7109375" style="118" customWidth="1"/>
    <col min="6672" max="6672" width="10.5703125" style="118" customWidth="1"/>
    <col min="6673" max="6673" width="11.7109375" style="118" customWidth="1"/>
    <col min="6674" max="6912" width="9.7109375" style="118"/>
    <col min="6913" max="6913" width="41.85546875" style="118" customWidth="1"/>
    <col min="6914" max="6914" width="8" style="118" customWidth="1"/>
    <col min="6915" max="6915" width="68.85546875" style="118" customWidth="1"/>
    <col min="6916" max="6923" width="6.7109375" style="118" customWidth="1"/>
    <col min="6924" max="6924" width="6.42578125" style="118" customWidth="1"/>
    <col min="6925" max="6925" width="8.42578125" style="118" customWidth="1"/>
    <col min="6926" max="6927" width="8.7109375" style="118" customWidth="1"/>
    <col min="6928" max="6928" width="10.5703125" style="118" customWidth="1"/>
    <col min="6929" max="6929" width="11.7109375" style="118" customWidth="1"/>
    <col min="6930" max="7168" width="9.7109375" style="118"/>
    <col min="7169" max="7169" width="41.85546875" style="118" customWidth="1"/>
    <col min="7170" max="7170" width="8" style="118" customWidth="1"/>
    <col min="7171" max="7171" width="68.85546875" style="118" customWidth="1"/>
    <col min="7172" max="7179" width="6.7109375" style="118" customWidth="1"/>
    <col min="7180" max="7180" width="6.42578125" style="118" customWidth="1"/>
    <col min="7181" max="7181" width="8.42578125" style="118" customWidth="1"/>
    <col min="7182" max="7183" width="8.7109375" style="118" customWidth="1"/>
    <col min="7184" max="7184" width="10.5703125" style="118" customWidth="1"/>
    <col min="7185" max="7185" width="11.7109375" style="118" customWidth="1"/>
    <col min="7186" max="7424" width="9.7109375" style="118"/>
    <col min="7425" max="7425" width="41.85546875" style="118" customWidth="1"/>
    <col min="7426" max="7426" width="8" style="118" customWidth="1"/>
    <col min="7427" max="7427" width="68.85546875" style="118" customWidth="1"/>
    <col min="7428" max="7435" width="6.7109375" style="118" customWidth="1"/>
    <col min="7436" max="7436" width="6.42578125" style="118" customWidth="1"/>
    <col min="7437" max="7437" width="8.42578125" style="118" customWidth="1"/>
    <col min="7438" max="7439" width="8.7109375" style="118" customWidth="1"/>
    <col min="7440" max="7440" width="10.5703125" style="118" customWidth="1"/>
    <col min="7441" max="7441" width="11.7109375" style="118" customWidth="1"/>
    <col min="7442" max="7680" width="9.7109375" style="118"/>
    <col min="7681" max="7681" width="41.85546875" style="118" customWidth="1"/>
    <col min="7682" max="7682" width="8" style="118" customWidth="1"/>
    <col min="7683" max="7683" width="68.85546875" style="118" customWidth="1"/>
    <col min="7684" max="7691" width="6.7109375" style="118" customWidth="1"/>
    <col min="7692" max="7692" width="6.42578125" style="118" customWidth="1"/>
    <col min="7693" max="7693" width="8.42578125" style="118" customWidth="1"/>
    <col min="7694" max="7695" width="8.7109375" style="118" customWidth="1"/>
    <col min="7696" max="7696" width="10.5703125" style="118" customWidth="1"/>
    <col min="7697" max="7697" width="11.7109375" style="118" customWidth="1"/>
    <col min="7698" max="7936" width="9.7109375" style="118"/>
    <col min="7937" max="7937" width="41.85546875" style="118" customWidth="1"/>
    <col min="7938" max="7938" width="8" style="118" customWidth="1"/>
    <col min="7939" max="7939" width="68.85546875" style="118" customWidth="1"/>
    <col min="7940" max="7947" width="6.7109375" style="118" customWidth="1"/>
    <col min="7948" max="7948" width="6.42578125" style="118" customWidth="1"/>
    <col min="7949" max="7949" width="8.42578125" style="118" customWidth="1"/>
    <col min="7950" max="7951" width="8.7109375" style="118" customWidth="1"/>
    <col min="7952" max="7952" width="10.5703125" style="118" customWidth="1"/>
    <col min="7953" max="7953" width="11.7109375" style="118" customWidth="1"/>
    <col min="7954" max="8192" width="9.7109375" style="118"/>
    <col min="8193" max="8193" width="41.85546875" style="118" customWidth="1"/>
    <col min="8194" max="8194" width="8" style="118" customWidth="1"/>
    <col min="8195" max="8195" width="68.85546875" style="118" customWidth="1"/>
    <col min="8196" max="8203" width="6.7109375" style="118" customWidth="1"/>
    <col min="8204" max="8204" width="6.42578125" style="118" customWidth="1"/>
    <col min="8205" max="8205" width="8.42578125" style="118" customWidth="1"/>
    <col min="8206" max="8207" width="8.7109375" style="118" customWidth="1"/>
    <col min="8208" max="8208" width="10.5703125" style="118" customWidth="1"/>
    <col min="8209" max="8209" width="11.7109375" style="118" customWidth="1"/>
    <col min="8210" max="8448" width="9.7109375" style="118"/>
    <col min="8449" max="8449" width="41.85546875" style="118" customWidth="1"/>
    <col min="8450" max="8450" width="8" style="118" customWidth="1"/>
    <col min="8451" max="8451" width="68.85546875" style="118" customWidth="1"/>
    <col min="8452" max="8459" width="6.7109375" style="118" customWidth="1"/>
    <col min="8460" max="8460" width="6.42578125" style="118" customWidth="1"/>
    <col min="8461" max="8461" width="8.42578125" style="118" customWidth="1"/>
    <col min="8462" max="8463" width="8.7109375" style="118" customWidth="1"/>
    <col min="8464" max="8464" width="10.5703125" style="118" customWidth="1"/>
    <col min="8465" max="8465" width="11.7109375" style="118" customWidth="1"/>
    <col min="8466" max="8704" width="9.7109375" style="118"/>
    <col min="8705" max="8705" width="41.85546875" style="118" customWidth="1"/>
    <col min="8706" max="8706" width="8" style="118" customWidth="1"/>
    <col min="8707" max="8707" width="68.85546875" style="118" customWidth="1"/>
    <col min="8708" max="8715" width="6.7109375" style="118" customWidth="1"/>
    <col min="8716" max="8716" width="6.42578125" style="118" customWidth="1"/>
    <col min="8717" max="8717" width="8.42578125" style="118" customWidth="1"/>
    <col min="8718" max="8719" width="8.7109375" style="118" customWidth="1"/>
    <col min="8720" max="8720" width="10.5703125" style="118" customWidth="1"/>
    <col min="8721" max="8721" width="11.7109375" style="118" customWidth="1"/>
    <col min="8722" max="8960" width="9.7109375" style="118"/>
    <col min="8961" max="8961" width="41.85546875" style="118" customWidth="1"/>
    <col min="8962" max="8962" width="8" style="118" customWidth="1"/>
    <col min="8963" max="8963" width="68.85546875" style="118" customWidth="1"/>
    <col min="8964" max="8971" width="6.7109375" style="118" customWidth="1"/>
    <col min="8972" max="8972" width="6.42578125" style="118" customWidth="1"/>
    <col min="8973" max="8973" width="8.42578125" style="118" customWidth="1"/>
    <col min="8974" max="8975" width="8.7109375" style="118" customWidth="1"/>
    <col min="8976" max="8976" width="10.5703125" style="118" customWidth="1"/>
    <col min="8977" max="8977" width="11.7109375" style="118" customWidth="1"/>
    <col min="8978" max="9216" width="9.7109375" style="118"/>
    <col min="9217" max="9217" width="41.85546875" style="118" customWidth="1"/>
    <col min="9218" max="9218" width="8" style="118" customWidth="1"/>
    <col min="9219" max="9219" width="68.85546875" style="118" customWidth="1"/>
    <col min="9220" max="9227" width="6.7109375" style="118" customWidth="1"/>
    <col min="9228" max="9228" width="6.42578125" style="118" customWidth="1"/>
    <col min="9229" max="9229" width="8.42578125" style="118" customWidth="1"/>
    <col min="9230" max="9231" width="8.7109375" style="118" customWidth="1"/>
    <col min="9232" max="9232" width="10.5703125" style="118" customWidth="1"/>
    <col min="9233" max="9233" width="11.7109375" style="118" customWidth="1"/>
    <col min="9234" max="9472" width="9.7109375" style="118"/>
    <col min="9473" max="9473" width="41.85546875" style="118" customWidth="1"/>
    <col min="9474" max="9474" width="8" style="118" customWidth="1"/>
    <col min="9475" max="9475" width="68.85546875" style="118" customWidth="1"/>
    <col min="9476" max="9483" width="6.7109375" style="118" customWidth="1"/>
    <col min="9484" max="9484" width="6.42578125" style="118" customWidth="1"/>
    <col min="9485" max="9485" width="8.42578125" style="118" customWidth="1"/>
    <col min="9486" max="9487" width="8.7109375" style="118" customWidth="1"/>
    <col min="9488" max="9488" width="10.5703125" style="118" customWidth="1"/>
    <col min="9489" max="9489" width="11.7109375" style="118" customWidth="1"/>
    <col min="9490" max="9728" width="9.7109375" style="118"/>
    <col min="9729" max="9729" width="41.85546875" style="118" customWidth="1"/>
    <col min="9730" max="9730" width="8" style="118" customWidth="1"/>
    <col min="9731" max="9731" width="68.85546875" style="118" customWidth="1"/>
    <col min="9732" max="9739" width="6.7109375" style="118" customWidth="1"/>
    <col min="9740" max="9740" width="6.42578125" style="118" customWidth="1"/>
    <col min="9741" max="9741" width="8.42578125" style="118" customWidth="1"/>
    <col min="9742" max="9743" width="8.7109375" style="118" customWidth="1"/>
    <col min="9744" max="9744" width="10.5703125" style="118" customWidth="1"/>
    <col min="9745" max="9745" width="11.7109375" style="118" customWidth="1"/>
    <col min="9746" max="9984" width="9.7109375" style="118"/>
    <col min="9985" max="9985" width="41.85546875" style="118" customWidth="1"/>
    <col min="9986" max="9986" width="8" style="118" customWidth="1"/>
    <col min="9987" max="9987" width="68.85546875" style="118" customWidth="1"/>
    <col min="9988" max="9995" width="6.7109375" style="118" customWidth="1"/>
    <col min="9996" max="9996" width="6.42578125" style="118" customWidth="1"/>
    <col min="9997" max="9997" width="8.42578125" style="118" customWidth="1"/>
    <col min="9998" max="9999" width="8.7109375" style="118" customWidth="1"/>
    <col min="10000" max="10000" width="10.5703125" style="118" customWidth="1"/>
    <col min="10001" max="10001" width="11.7109375" style="118" customWidth="1"/>
    <col min="10002" max="10240" width="9.7109375" style="118"/>
    <col min="10241" max="10241" width="41.85546875" style="118" customWidth="1"/>
    <col min="10242" max="10242" width="8" style="118" customWidth="1"/>
    <col min="10243" max="10243" width="68.85546875" style="118" customWidth="1"/>
    <col min="10244" max="10251" width="6.7109375" style="118" customWidth="1"/>
    <col min="10252" max="10252" width="6.42578125" style="118" customWidth="1"/>
    <col min="10253" max="10253" width="8.42578125" style="118" customWidth="1"/>
    <col min="10254" max="10255" width="8.7109375" style="118" customWidth="1"/>
    <col min="10256" max="10256" width="10.5703125" style="118" customWidth="1"/>
    <col min="10257" max="10257" width="11.7109375" style="118" customWidth="1"/>
    <col min="10258" max="10496" width="9.7109375" style="118"/>
    <col min="10497" max="10497" width="41.85546875" style="118" customWidth="1"/>
    <col min="10498" max="10498" width="8" style="118" customWidth="1"/>
    <col min="10499" max="10499" width="68.85546875" style="118" customWidth="1"/>
    <col min="10500" max="10507" width="6.7109375" style="118" customWidth="1"/>
    <col min="10508" max="10508" width="6.42578125" style="118" customWidth="1"/>
    <col min="10509" max="10509" width="8.42578125" style="118" customWidth="1"/>
    <col min="10510" max="10511" width="8.7109375" style="118" customWidth="1"/>
    <col min="10512" max="10512" width="10.5703125" style="118" customWidth="1"/>
    <col min="10513" max="10513" width="11.7109375" style="118" customWidth="1"/>
    <col min="10514" max="10752" width="9.7109375" style="118"/>
    <col min="10753" max="10753" width="41.85546875" style="118" customWidth="1"/>
    <col min="10754" max="10754" width="8" style="118" customWidth="1"/>
    <col min="10755" max="10755" width="68.85546875" style="118" customWidth="1"/>
    <col min="10756" max="10763" width="6.7109375" style="118" customWidth="1"/>
    <col min="10764" max="10764" width="6.42578125" style="118" customWidth="1"/>
    <col min="10765" max="10765" width="8.42578125" style="118" customWidth="1"/>
    <col min="10766" max="10767" width="8.7109375" style="118" customWidth="1"/>
    <col min="10768" max="10768" width="10.5703125" style="118" customWidth="1"/>
    <col min="10769" max="10769" width="11.7109375" style="118" customWidth="1"/>
    <col min="10770" max="11008" width="9.7109375" style="118"/>
    <col min="11009" max="11009" width="41.85546875" style="118" customWidth="1"/>
    <col min="11010" max="11010" width="8" style="118" customWidth="1"/>
    <col min="11011" max="11011" width="68.85546875" style="118" customWidth="1"/>
    <col min="11012" max="11019" width="6.7109375" style="118" customWidth="1"/>
    <col min="11020" max="11020" width="6.42578125" style="118" customWidth="1"/>
    <col min="11021" max="11021" width="8.42578125" style="118" customWidth="1"/>
    <col min="11022" max="11023" width="8.7109375" style="118" customWidth="1"/>
    <col min="11024" max="11024" width="10.5703125" style="118" customWidth="1"/>
    <col min="11025" max="11025" width="11.7109375" style="118" customWidth="1"/>
    <col min="11026" max="11264" width="9.7109375" style="118"/>
    <col min="11265" max="11265" width="41.85546875" style="118" customWidth="1"/>
    <col min="11266" max="11266" width="8" style="118" customWidth="1"/>
    <col min="11267" max="11267" width="68.85546875" style="118" customWidth="1"/>
    <col min="11268" max="11275" width="6.7109375" style="118" customWidth="1"/>
    <col min="11276" max="11276" width="6.42578125" style="118" customWidth="1"/>
    <col min="11277" max="11277" width="8.42578125" style="118" customWidth="1"/>
    <col min="11278" max="11279" width="8.7109375" style="118" customWidth="1"/>
    <col min="11280" max="11280" width="10.5703125" style="118" customWidth="1"/>
    <col min="11281" max="11281" width="11.7109375" style="118" customWidth="1"/>
    <col min="11282" max="11520" width="9.7109375" style="118"/>
    <col min="11521" max="11521" width="41.85546875" style="118" customWidth="1"/>
    <col min="11522" max="11522" width="8" style="118" customWidth="1"/>
    <col min="11523" max="11523" width="68.85546875" style="118" customWidth="1"/>
    <col min="11524" max="11531" width="6.7109375" style="118" customWidth="1"/>
    <col min="11532" max="11532" width="6.42578125" style="118" customWidth="1"/>
    <col min="11533" max="11533" width="8.42578125" style="118" customWidth="1"/>
    <col min="11534" max="11535" width="8.7109375" style="118" customWidth="1"/>
    <col min="11536" max="11536" width="10.5703125" style="118" customWidth="1"/>
    <col min="11537" max="11537" width="11.7109375" style="118" customWidth="1"/>
    <col min="11538" max="11776" width="9.7109375" style="118"/>
    <col min="11777" max="11777" width="41.85546875" style="118" customWidth="1"/>
    <col min="11778" max="11778" width="8" style="118" customWidth="1"/>
    <col min="11779" max="11779" width="68.85546875" style="118" customWidth="1"/>
    <col min="11780" max="11787" width="6.7109375" style="118" customWidth="1"/>
    <col min="11788" max="11788" width="6.42578125" style="118" customWidth="1"/>
    <col min="11789" max="11789" width="8.42578125" style="118" customWidth="1"/>
    <col min="11790" max="11791" width="8.7109375" style="118" customWidth="1"/>
    <col min="11792" max="11792" width="10.5703125" style="118" customWidth="1"/>
    <col min="11793" max="11793" width="11.7109375" style="118" customWidth="1"/>
    <col min="11794" max="12032" width="9.7109375" style="118"/>
    <col min="12033" max="12033" width="41.85546875" style="118" customWidth="1"/>
    <col min="12034" max="12034" width="8" style="118" customWidth="1"/>
    <col min="12035" max="12035" width="68.85546875" style="118" customWidth="1"/>
    <col min="12036" max="12043" width="6.7109375" style="118" customWidth="1"/>
    <col min="12044" max="12044" width="6.42578125" style="118" customWidth="1"/>
    <col min="12045" max="12045" width="8.42578125" style="118" customWidth="1"/>
    <col min="12046" max="12047" width="8.7109375" style="118" customWidth="1"/>
    <col min="12048" max="12048" width="10.5703125" style="118" customWidth="1"/>
    <col min="12049" max="12049" width="11.7109375" style="118" customWidth="1"/>
    <col min="12050" max="12288" width="9.7109375" style="118"/>
    <col min="12289" max="12289" width="41.85546875" style="118" customWidth="1"/>
    <col min="12290" max="12290" width="8" style="118" customWidth="1"/>
    <col min="12291" max="12291" width="68.85546875" style="118" customWidth="1"/>
    <col min="12292" max="12299" width="6.7109375" style="118" customWidth="1"/>
    <col min="12300" max="12300" width="6.42578125" style="118" customWidth="1"/>
    <col min="12301" max="12301" width="8.42578125" style="118" customWidth="1"/>
    <col min="12302" max="12303" width="8.7109375" style="118" customWidth="1"/>
    <col min="12304" max="12304" width="10.5703125" style="118" customWidth="1"/>
    <col min="12305" max="12305" width="11.7109375" style="118" customWidth="1"/>
    <col min="12306" max="12544" width="9.7109375" style="118"/>
    <col min="12545" max="12545" width="41.85546875" style="118" customWidth="1"/>
    <col min="12546" max="12546" width="8" style="118" customWidth="1"/>
    <col min="12547" max="12547" width="68.85546875" style="118" customWidth="1"/>
    <col min="12548" max="12555" width="6.7109375" style="118" customWidth="1"/>
    <col min="12556" max="12556" width="6.42578125" style="118" customWidth="1"/>
    <col min="12557" max="12557" width="8.42578125" style="118" customWidth="1"/>
    <col min="12558" max="12559" width="8.7109375" style="118" customWidth="1"/>
    <col min="12560" max="12560" width="10.5703125" style="118" customWidth="1"/>
    <col min="12561" max="12561" width="11.7109375" style="118" customWidth="1"/>
    <col min="12562" max="12800" width="9.7109375" style="118"/>
    <col min="12801" max="12801" width="41.85546875" style="118" customWidth="1"/>
    <col min="12802" max="12802" width="8" style="118" customWidth="1"/>
    <col min="12803" max="12803" width="68.85546875" style="118" customWidth="1"/>
    <col min="12804" max="12811" width="6.7109375" style="118" customWidth="1"/>
    <col min="12812" max="12812" width="6.42578125" style="118" customWidth="1"/>
    <col min="12813" max="12813" width="8.42578125" style="118" customWidth="1"/>
    <col min="12814" max="12815" width="8.7109375" style="118" customWidth="1"/>
    <col min="12816" max="12816" width="10.5703125" style="118" customWidth="1"/>
    <col min="12817" max="12817" width="11.7109375" style="118" customWidth="1"/>
    <col min="12818" max="13056" width="9.7109375" style="118"/>
    <col min="13057" max="13057" width="41.85546875" style="118" customWidth="1"/>
    <col min="13058" max="13058" width="8" style="118" customWidth="1"/>
    <col min="13059" max="13059" width="68.85546875" style="118" customWidth="1"/>
    <col min="13060" max="13067" width="6.7109375" style="118" customWidth="1"/>
    <col min="13068" max="13068" width="6.42578125" style="118" customWidth="1"/>
    <col min="13069" max="13069" width="8.42578125" style="118" customWidth="1"/>
    <col min="13070" max="13071" width="8.7109375" style="118" customWidth="1"/>
    <col min="13072" max="13072" width="10.5703125" style="118" customWidth="1"/>
    <col min="13073" max="13073" width="11.7109375" style="118" customWidth="1"/>
    <col min="13074" max="13312" width="9.7109375" style="118"/>
    <col min="13313" max="13313" width="41.85546875" style="118" customWidth="1"/>
    <col min="13314" max="13314" width="8" style="118" customWidth="1"/>
    <col min="13315" max="13315" width="68.85546875" style="118" customWidth="1"/>
    <col min="13316" max="13323" width="6.7109375" style="118" customWidth="1"/>
    <col min="13324" max="13324" width="6.42578125" style="118" customWidth="1"/>
    <col min="13325" max="13325" width="8.42578125" style="118" customWidth="1"/>
    <col min="13326" max="13327" width="8.7109375" style="118" customWidth="1"/>
    <col min="13328" max="13328" width="10.5703125" style="118" customWidth="1"/>
    <col min="13329" max="13329" width="11.7109375" style="118" customWidth="1"/>
    <col min="13330" max="13568" width="9.7109375" style="118"/>
    <col min="13569" max="13569" width="41.85546875" style="118" customWidth="1"/>
    <col min="13570" max="13570" width="8" style="118" customWidth="1"/>
    <col min="13571" max="13571" width="68.85546875" style="118" customWidth="1"/>
    <col min="13572" max="13579" width="6.7109375" style="118" customWidth="1"/>
    <col min="13580" max="13580" width="6.42578125" style="118" customWidth="1"/>
    <col min="13581" max="13581" width="8.42578125" style="118" customWidth="1"/>
    <col min="13582" max="13583" width="8.7109375" style="118" customWidth="1"/>
    <col min="13584" max="13584" width="10.5703125" style="118" customWidth="1"/>
    <col min="13585" max="13585" width="11.7109375" style="118" customWidth="1"/>
    <col min="13586" max="13824" width="9.7109375" style="118"/>
    <col min="13825" max="13825" width="41.85546875" style="118" customWidth="1"/>
    <col min="13826" max="13826" width="8" style="118" customWidth="1"/>
    <col min="13827" max="13827" width="68.85546875" style="118" customWidth="1"/>
    <col min="13828" max="13835" width="6.7109375" style="118" customWidth="1"/>
    <col min="13836" max="13836" width="6.42578125" style="118" customWidth="1"/>
    <col min="13837" max="13837" width="8.42578125" style="118" customWidth="1"/>
    <col min="13838" max="13839" width="8.7109375" style="118" customWidth="1"/>
    <col min="13840" max="13840" width="10.5703125" style="118" customWidth="1"/>
    <col min="13841" max="13841" width="11.7109375" style="118" customWidth="1"/>
    <col min="13842" max="14080" width="9.7109375" style="118"/>
    <col min="14081" max="14081" width="41.85546875" style="118" customWidth="1"/>
    <col min="14082" max="14082" width="8" style="118" customWidth="1"/>
    <col min="14083" max="14083" width="68.85546875" style="118" customWidth="1"/>
    <col min="14084" max="14091" width="6.7109375" style="118" customWidth="1"/>
    <col min="14092" max="14092" width="6.42578125" style="118" customWidth="1"/>
    <col min="14093" max="14093" width="8.42578125" style="118" customWidth="1"/>
    <col min="14094" max="14095" width="8.7109375" style="118" customWidth="1"/>
    <col min="14096" max="14096" width="10.5703125" style="118" customWidth="1"/>
    <col min="14097" max="14097" width="11.7109375" style="118" customWidth="1"/>
    <col min="14098" max="14336" width="9.7109375" style="118"/>
    <col min="14337" max="14337" width="41.85546875" style="118" customWidth="1"/>
    <col min="14338" max="14338" width="8" style="118" customWidth="1"/>
    <col min="14339" max="14339" width="68.85546875" style="118" customWidth="1"/>
    <col min="14340" max="14347" width="6.7109375" style="118" customWidth="1"/>
    <col min="14348" max="14348" width="6.42578125" style="118" customWidth="1"/>
    <col min="14349" max="14349" width="8.42578125" style="118" customWidth="1"/>
    <col min="14350" max="14351" width="8.7109375" style="118" customWidth="1"/>
    <col min="14352" max="14352" width="10.5703125" style="118" customWidth="1"/>
    <col min="14353" max="14353" width="11.7109375" style="118" customWidth="1"/>
    <col min="14354" max="14592" width="9.7109375" style="118"/>
    <col min="14593" max="14593" width="41.85546875" style="118" customWidth="1"/>
    <col min="14594" max="14594" width="8" style="118" customWidth="1"/>
    <col min="14595" max="14595" width="68.85546875" style="118" customWidth="1"/>
    <col min="14596" max="14603" width="6.7109375" style="118" customWidth="1"/>
    <col min="14604" max="14604" width="6.42578125" style="118" customWidth="1"/>
    <col min="14605" max="14605" width="8.42578125" style="118" customWidth="1"/>
    <col min="14606" max="14607" width="8.7109375" style="118" customWidth="1"/>
    <col min="14608" max="14608" width="10.5703125" style="118" customWidth="1"/>
    <col min="14609" max="14609" width="11.7109375" style="118" customWidth="1"/>
    <col min="14610" max="14848" width="9.7109375" style="118"/>
    <col min="14849" max="14849" width="41.85546875" style="118" customWidth="1"/>
    <col min="14850" max="14850" width="8" style="118" customWidth="1"/>
    <col min="14851" max="14851" width="68.85546875" style="118" customWidth="1"/>
    <col min="14852" max="14859" width="6.7109375" style="118" customWidth="1"/>
    <col min="14860" max="14860" width="6.42578125" style="118" customWidth="1"/>
    <col min="14861" max="14861" width="8.42578125" style="118" customWidth="1"/>
    <col min="14862" max="14863" width="8.7109375" style="118" customWidth="1"/>
    <col min="14864" max="14864" width="10.5703125" style="118" customWidth="1"/>
    <col min="14865" max="14865" width="11.7109375" style="118" customWidth="1"/>
    <col min="14866" max="15104" width="9.7109375" style="118"/>
    <col min="15105" max="15105" width="41.85546875" style="118" customWidth="1"/>
    <col min="15106" max="15106" width="8" style="118" customWidth="1"/>
    <col min="15107" max="15107" width="68.85546875" style="118" customWidth="1"/>
    <col min="15108" max="15115" width="6.7109375" style="118" customWidth="1"/>
    <col min="15116" max="15116" width="6.42578125" style="118" customWidth="1"/>
    <col min="15117" max="15117" width="8.42578125" style="118" customWidth="1"/>
    <col min="15118" max="15119" width="8.7109375" style="118" customWidth="1"/>
    <col min="15120" max="15120" width="10.5703125" style="118" customWidth="1"/>
    <col min="15121" max="15121" width="11.7109375" style="118" customWidth="1"/>
    <col min="15122" max="15360" width="9.7109375" style="118"/>
    <col min="15361" max="15361" width="41.85546875" style="118" customWidth="1"/>
    <col min="15362" max="15362" width="8" style="118" customWidth="1"/>
    <col min="15363" max="15363" width="68.85546875" style="118" customWidth="1"/>
    <col min="15364" max="15371" width="6.7109375" style="118" customWidth="1"/>
    <col min="15372" max="15372" width="6.42578125" style="118" customWidth="1"/>
    <col min="15373" max="15373" width="8.42578125" style="118" customWidth="1"/>
    <col min="15374" max="15375" width="8.7109375" style="118" customWidth="1"/>
    <col min="15376" max="15376" width="10.5703125" style="118" customWidth="1"/>
    <col min="15377" max="15377" width="11.7109375" style="118" customWidth="1"/>
    <col min="15378" max="15616" width="9.7109375" style="118"/>
    <col min="15617" max="15617" width="41.85546875" style="118" customWidth="1"/>
    <col min="15618" max="15618" width="8" style="118" customWidth="1"/>
    <col min="15619" max="15619" width="68.85546875" style="118" customWidth="1"/>
    <col min="15620" max="15627" width="6.7109375" style="118" customWidth="1"/>
    <col min="15628" max="15628" width="6.42578125" style="118" customWidth="1"/>
    <col min="15629" max="15629" width="8.42578125" style="118" customWidth="1"/>
    <col min="15630" max="15631" width="8.7109375" style="118" customWidth="1"/>
    <col min="15632" max="15632" width="10.5703125" style="118" customWidth="1"/>
    <col min="15633" max="15633" width="11.7109375" style="118" customWidth="1"/>
    <col min="15634" max="15872" width="9.7109375" style="118"/>
    <col min="15873" max="15873" width="41.85546875" style="118" customWidth="1"/>
    <col min="15874" max="15874" width="8" style="118" customWidth="1"/>
    <col min="15875" max="15875" width="68.85546875" style="118" customWidth="1"/>
    <col min="15876" max="15883" width="6.7109375" style="118" customWidth="1"/>
    <col min="15884" max="15884" width="6.42578125" style="118" customWidth="1"/>
    <col min="15885" max="15885" width="8.42578125" style="118" customWidth="1"/>
    <col min="15886" max="15887" width="8.7109375" style="118" customWidth="1"/>
    <col min="15888" max="15888" width="10.5703125" style="118" customWidth="1"/>
    <col min="15889" max="15889" width="11.7109375" style="118" customWidth="1"/>
    <col min="15890" max="16128" width="9.7109375" style="118"/>
    <col min="16129" max="16129" width="41.85546875" style="118" customWidth="1"/>
    <col min="16130" max="16130" width="8" style="118" customWidth="1"/>
    <col min="16131" max="16131" width="68.85546875" style="118" customWidth="1"/>
    <col min="16132" max="16139" width="6.7109375" style="118" customWidth="1"/>
    <col min="16140" max="16140" width="6.42578125" style="118" customWidth="1"/>
    <col min="16141" max="16141" width="8.42578125" style="118" customWidth="1"/>
    <col min="16142" max="16143" width="8.7109375" style="118" customWidth="1"/>
    <col min="16144" max="16144" width="10.5703125" style="118" customWidth="1"/>
    <col min="16145" max="16145" width="11.7109375" style="118" customWidth="1"/>
    <col min="16146" max="16384" width="9.7109375" style="118"/>
  </cols>
  <sheetData>
    <row r="1" spans="1:21" s="693" customFormat="1" ht="15">
      <c r="A1" s="728" t="s">
        <v>739</v>
      </c>
    </row>
    <row r="2" spans="1:21" s="647" customFormat="1">
      <c r="A2" s="683"/>
      <c r="B2" s="121"/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  <c r="N2" s="682"/>
      <c r="O2" s="682"/>
      <c r="P2" s="682"/>
    </row>
    <row r="3" spans="1:21" s="647" customFormat="1">
      <c r="A3" s="683"/>
      <c r="B3" s="121"/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682"/>
      <c r="N3" s="682"/>
      <c r="O3" s="682"/>
      <c r="P3" s="682"/>
    </row>
    <row r="4" spans="1:21">
      <c r="A4" s="118"/>
      <c r="B4" s="118"/>
      <c r="C4" s="315"/>
      <c r="D4" s="315" t="s">
        <v>67</v>
      </c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118"/>
    </row>
    <row r="5" spans="1:21">
      <c r="A5" s="118"/>
      <c r="B5" s="118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18"/>
    </row>
    <row r="6" spans="1:21">
      <c r="A6" s="315"/>
      <c r="B6" s="315"/>
      <c r="C6" s="317"/>
      <c r="D6" s="2147" t="s">
        <v>55</v>
      </c>
      <c r="E6" s="2147" t="s">
        <v>56</v>
      </c>
      <c r="F6" s="2147" t="s">
        <v>57</v>
      </c>
      <c r="G6" s="2147" t="s">
        <v>58</v>
      </c>
      <c r="H6" s="2147" t="s">
        <v>59</v>
      </c>
      <c r="I6" s="2147" t="s">
        <v>60</v>
      </c>
      <c r="J6" s="2147" t="s">
        <v>61</v>
      </c>
      <c r="K6" s="2147" t="s">
        <v>62</v>
      </c>
      <c r="L6" s="2147" t="s">
        <v>63</v>
      </c>
      <c r="M6" s="2147" t="s">
        <v>64</v>
      </c>
      <c r="N6" s="2147" t="s">
        <v>65</v>
      </c>
      <c r="O6" s="2147" t="s">
        <v>4</v>
      </c>
      <c r="P6" s="2147" t="s">
        <v>5</v>
      </c>
      <c r="Q6" s="2147" t="s">
        <v>12</v>
      </c>
      <c r="R6" s="2147" t="s">
        <v>461</v>
      </c>
      <c r="S6" s="2147" t="s">
        <v>532</v>
      </c>
      <c r="T6" s="2147" t="s">
        <v>658</v>
      </c>
      <c r="U6" s="2147" t="s">
        <v>835</v>
      </c>
    </row>
    <row r="7" spans="1:21" s="119" customFormat="1">
      <c r="A7" s="317" t="s">
        <v>72</v>
      </c>
      <c r="B7" s="317" t="s">
        <v>54</v>
      </c>
      <c r="C7" s="317" t="s">
        <v>75</v>
      </c>
      <c r="D7" s="2145">
        <v>3920.4346040000005</v>
      </c>
      <c r="E7" s="2145">
        <v>1935.9337010000004</v>
      </c>
      <c r="F7" s="2145">
        <v>3432.3933149999993</v>
      </c>
      <c r="G7" s="2145">
        <v>4328.4650419999989</v>
      </c>
      <c r="H7" s="2145">
        <v>5577.4294759999993</v>
      </c>
      <c r="I7" s="2145">
        <v>4742.3407370000004</v>
      </c>
      <c r="J7" s="2145">
        <v>4060.8464729999996</v>
      </c>
      <c r="K7" s="2145">
        <v>4057.375649000001</v>
      </c>
      <c r="L7" s="2145">
        <v>3390.5799320000001</v>
      </c>
      <c r="M7" s="2145">
        <v>3614.9399320000002</v>
      </c>
      <c r="N7" s="2145">
        <v>3577.8204409999998</v>
      </c>
      <c r="O7" s="2145">
        <v>4098.5394489999999</v>
      </c>
      <c r="P7" s="2145">
        <v>2415.6025729999992</v>
      </c>
      <c r="Q7" s="2145">
        <v>5343.1040720000019</v>
      </c>
      <c r="R7" s="2145">
        <v>4213.5437119999988</v>
      </c>
      <c r="S7" s="2145">
        <v>3654.6975450000009</v>
      </c>
      <c r="T7" s="2145">
        <v>3054.1432979999981</v>
      </c>
      <c r="U7" s="2145">
        <v>134.12405399999921</v>
      </c>
    </row>
    <row r="8" spans="1:21" s="99" customFormat="1">
      <c r="C8" s="123"/>
      <c r="D8" s="124"/>
      <c r="E8" s="124"/>
      <c r="F8" s="124"/>
      <c r="G8" s="124"/>
      <c r="H8" s="125"/>
      <c r="I8" s="125"/>
      <c r="J8" s="125"/>
      <c r="K8" s="109"/>
      <c r="L8" s="109"/>
      <c r="M8" s="109"/>
      <c r="N8" s="109"/>
      <c r="O8" s="109"/>
      <c r="P8" s="109"/>
    </row>
    <row r="9" spans="1:21"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</row>
    <row r="19" spans="4:13" ht="14.25">
      <c r="M19" s="122"/>
    </row>
    <row r="30" spans="4:13">
      <c r="D30" s="109" t="s">
        <v>71</v>
      </c>
    </row>
  </sheetData>
  <hyperlinks>
    <hyperlink ref="A4" location="Sommaire!A1" display="Sommaire général" xr:uid="{00000000-0004-0000-6000-000000000000}"/>
    <hyperlink ref="A1" location="Sommaire!A1" display="Sommaire général" xr:uid="{1EDFAE4C-F087-4D61-83D2-35473F5CDD08}"/>
  </hyperlinks>
  <pageMargins left="0.31496062992126" right="0.31496062992126" top="0.59055118110236204" bottom="0.59055118110236204" header="0.39370078740157499" footer="0.39370078740157499"/>
  <pageSetup paperSize="9" scale="84" orientation="landscape" verticalDpi="0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FF00E0"/>
  </sheetPr>
  <dimension ref="A1:V31"/>
  <sheetViews>
    <sheetView showGridLines="0" workbookViewId="0"/>
  </sheetViews>
  <sheetFormatPr baseColWidth="10" defaultColWidth="9.7109375" defaultRowHeight="12.75"/>
  <cols>
    <col min="1" max="1" width="42.28515625" style="119" customWidth="1"/>
    <col min="2" max="2" width="11.140625" style="121" customWidth="1"/>
    <col min="3" max="3" width="76.7109375" style="109" customWidth="1"/>
    <col min="4" max="12" width="6.7109375" style="109" customWidth="1"/>
    <col min="13" max="13" width="7" style="109" customWidth="1"/>
    <col min="14" max="14" width="8.42578125" style="109" customWidth="1"/>
    <col min="15" max="16" width="8.7109375" style="109" customWidth="1"/>
    <col min="17" max="17" width="10.5703125" style="109" customWidth="1"/>
    <col min="18" max="18" width="9.7109375" style="118" customWidth="1"/>
    <col min="19" max="256" width="9.7109375" style="118"/>
    <col min="257" max="257" width="42.28515625" style="118" customWidth="1"/>
    <col min="258" max="258" width="11.140625" style="118" customWidth="1"/>
    <col min="259" max="259" width="76.7109375" style="118" customWidth="1"/>
    <col min="260" max="268" width="6.7109375" style="118" customWidth="1"/>
    <col min="269" max="269" width="7" style="118" customWidth="1"/>
    <col min="270" max="270" width="8.42578125" style="118" customWidth="1"/>
    <col min="271" max="272" width="8.7109375" style="118" customWidth="1"/>
    <col min="273" max="273" width="10.5703125" style="118" customWidth="1"/>
    <col min="274" max="274" width="9.7109375" style="118" customWidth="1"/>
    <col min="275" max="512" width="9.7109375" style="118"/>
    <col min="513" max="513" width="42.28515625" style="118" customWidth="1"/>
    <col min="514" max="514" width="11.140625" style="118" customWidth="1"/>
    <col min="515" max="515" width="76.7109375" style="118" customWidth="1"/>
    <col min="516" max="524" width="6.7109375" style="118" customWidth="1"/>
    <col min="525" max="525" width="7" style="118" customWidth="1"/>
    <col min="526" max="526" width="8.42578125" style="118" customWidth="1"/>
    <col min="527" max="528" width="8.7109375" style="118" customWidth="1"/>
    <col min="529" max="529" width="10.5703125" style="118" customWidth="1"/>
    <col min="530" max="530" width="9.7109375" style="118" customWidth="1"/>
    <col min="531" max="768" width="9.7109375" style="118"/>
    <col min="769" max="769" width="42.28515625" style="118" customWidth="1"/>
    <col min="770" max="770" width="11.140625" style="118" customWidth="1"/>
    <col min="771" max="771" width="76.7109375" style="118" customWidth="1"/>
    <col min="772" max="780" width="6.7109375" style="118" customWidth="1"/>
    <col min="781" max="781" width="7" style="118" customWidth="1"/>
    <col min="782" max="782" width="8.42578125" style="118" customWidth="1"/>
    <col min="783" max="784" width="8.7109375" style="118" customWidth="1"/>
    <col min="785" max="785" width="10.5703125" style="118" customWidth="1"/>
    <col min="786" max="786" width="9.7109375" style="118" customWidth="1"/>
    <col min="787" max="1024" width="9.7109375" style="118"/>
    <col min="1025" max="1025" width="42.28515625" style="118" customWidth="1"/>
    <col min="1026" max="1026" width="11.140625" style="118" customWidth="1"/>
    <col min="1027" max="1027" width="76.7109375" style="118" customWidth="1"/>
    <col min="1028" max="1036" width="6.7109375" style="118" customWidth="1"/>
    <col min="1037" max="1037" width="7" style="118" customWidth="1"/>
    <col min="1038" max="1038" width="8.42578125" style="118" customWidth="1"/>
    <col min="1039" max="1040" width="8.7109375" style="118" customWidth="1"/>
    <col min="1041" max="1041" width="10.5703125" style="118" customWidth="1"/>
    <col min="1042" max="1042" width="9.7109375" style="118" customWidth="1"/>
    <col min="1043" max="1280" width="9.7109375" style="118"/>
    <col min="1281" max="1281" width="42.28515625" style="118" customWidth="1"/>
    <col min="1282" max="1282" width="11.140625" style="118" customWidth="1"/>
    <col min="1283" max="1283" width="76.7109375" style="118" customWidth="1"/>
    <col min="1284" max="1292" width="6.7109375" style="118" customWidth="1"/>
    <col min="1293" max="1293" width="7" style="118" customWidth="1"/>
    <col min="1294" max="1294" width="8.42578125" style="118" customWidth="1"/>
    <col min="1295" max="1296" width="8.7109375" style="118" customWidth="1"/>
    <col min="1297" max="1297" width="10.5703125" style="118" customWidth="1"/>
    <col min="1298" max="1298" width="9.7109375" style="118" customWidth="1"/>
    <col min="1299" max="1536" width="9.7109375" style="118"/>
    <col min="1537" max="1537" width="42.28515625" style="118" customWidth="1"/>
    <col min="1538" max="1538" width="11.140625" style="118" customWidth="1"/>
    <col min="1539" max="1539" width="76.7109375" style="118" customWidth="1"/>
    <col min="1540" max="1548" width="6.7109375" style="118" customWidth="1"/>
    <col min="1549" max="1549" width="7" style="118" customWidth="1"/>
    <col min="1550" max="1550" width="8.42578125" style="118" customWidth="1"/>
    <col min="1551" max="1552" width="8.7109375" style="118" customWidth="1"/>
    <col min="1553" max="1553" width="10.5703125" style="118" customWidth="1"/>
    <col min="1554" max="1554" width="9.7109375" style="118" customWidth="1"/>
    <col min="1555" max="1792" width="9.7109375" style="118"/>
    <col min="1793" max="1793" width="42.28515625" style="118" customWidth="1"/>
    <col min="1794" max="1794" width="11.140625" style="118" customWidth="1"/>
    <col min="1795" max="1795" width="76.7109375" style="118" customWidth="1"/>
    <col min="1796" max="1804" width="6.7109375" style="118" customWidth="1"/>
    <col min="1805" max="1805" width="7" style="118" customWidth="1"/>
    <col min="1806" max="1806" width="8.42578125" style="118" customWidth="1"/>
    <col min="1807" max="1808" width="8.7109375" style="118" customWidth="1"/>
    <col min="1809" max="1809" width="10.5703125" style="118" customWidth="1"/>
    <col min="1810" max="1810" width="9.7109375" style="118" customWidth="1"/>
    <col min="1811" max="2048" width="9.7109375" style="118"/>
    <col min="2049" max="2049" width="42.28515625" style="118" customWidth="1"/>
    <col min="2050" max="2050" width="11.140625" style="118" customWidth="1"/>
    <col min="2051" max="2051" width="76.7109375" style="118" customWidth="1"/>
    <col min="2052" max="2060" width="6.7109375" style="118" customWidth="1"/>
    <col min="2061" max="2061" width="7" style="118" customWidth="1"/>
    <col min="2062" max="2062" width="8.42578125" style="118" customWidth="1"/>
    <col min="2063" max="2064" width="8.7109375" style="118" customWidth="1"/>
    <col min="2065" max="2065" width="10.5703125" style="118" customWidth="1"/>
    <col min="2066" max="2066" width="9.7109375" style="118" customWidth="1"/>
    <col min="2067" max="2304" width="9.7109375" style="118"/>
    <col min="2305" max="2305" width="42.28515625" style="118" customWidth="1"/>
    <col min="2306" max="2306" width="11.140625" style="118" customWidth="1"/>
    <col min="2307" max="2307" width="76.7109375" style="118" customWidth="1"/>
    <col min="2308" max="2316" width="6.7109375" style="118" customWidth="1"/>
    <col min="2317" max="2317" width="7" style="118" customWidth="1"/>
    <col min="2318" max="2318" width="8.42578125" style="118" customWidth="1"/>
    <col min="2319" max="2320" width="8.7109375" style="118" customWidth="1"/>
    <col min="2321" max="2321" width="10.5703125" style="118" customWidth="1"/>
    <col min="2322" max="2322" width="9.7109375" style="118" customWidth="1"/>
    <col min="2323" max="2560" width="9.7109375" style="118"/>
    <col min="2561" max="2561" width="42.28515625" style="118" customWidth="1"/>
    <col min="2562" max="2562" width="11.140625" style="118" customWidth="1"/>
    <col min="2563" max="2563" width="76.7109375" style="118" customWidth="1"/>
    <col min="2564" max="2572" width="6.7109375" style="118" customWidth="1"/>
    <col min="2573" max="2573" width="7" style="118" customWidth="1"/>
    <col min="2574" max="2574" width="8.42578125" style="118" customWidth="1"/>
    <col min="2575" max="2576" width="8.7109375" style="118" customWidth="1"/>
    <col min="2577" max="2577" width="10.5703125" style="118" customWidth="1"/>
    <col min="2578" max="2578" width="9.7109375" style="118" customWidth="1"/>
    <col min="2579" max="2816" width="9.7109375" style="118"/>
    <col min="2817" max="2817" width="42.28515625" style="118" customWidth="1"/>
    <col min="2818" max="2818" width="11.140625" style="118" customWidth="1"/>
    <col min="2819" max="2819" width="76.7109375" style="118" customWidth="1"/>
    <col min="2820" max="2828" width="6.7109375" style="118" customWidth="1"/>
    <col min="2829" max="2829" width="7" style="118" customWidth="1"/>
    <col min="2830" max="2830" width="8.42578125" style="118" customWidth="1"/>
    <col min="2831" max="2832" width="8.7109375" style="118" customWidth="1"/>
    <col min="2833" max="2833" width="10.5703125" style="118" customWidth="1"/>
    <col min="2834" max="2834" width="9.7109375" style="118" customWidth="1"/>
    <col min="2835" max="3072" width="9.7109375" style="118"/>
    <col min="3073" max="3073" width="42.28515625" style="118" customWidth="1"/>
    <col min="3074" max="3074" width="11.140625" style="118" customWidth="1"/>
    <col min="3075" max="3075" width="76.7109375" style="118" customWidth="1"/>
    <col min="3076" max="3084" width="6.7109375" style="118" customWidth="1"/>
    <col min="3085" max="3085" width="7" style="118" customWidth="1"/>
    <col min="3086" max="3086" width="8.42578125" style="118" customWidth="1"/>
    <col min="3087" max="3088" width="8.7109375" style="118" customWidth="1"/>
    <col min="3089" max="3089" width="10.5703125" style="118" customWidth="1"/>
    <col min="3090" max="3090" width="9.7109375" style="118" customWidth="1"/>
    <col min="3091" max="3328" width="9.7109375" style="118"/>
    <col min="3329" max="3329" width="42.28515625" style="118" customWidth="1"/>
    <col min="3330" max="3330" width="11.140625" style="118" customWidth="1"/>
    <col min="3331" max="3331" width="76.7109375" style="118" customWidth="1"/>
    <col min="3332" max="3340" width="6.7109375" style="118" customWidth="1"/>
    <col min="3341" max="3341" width="7" style="118" customWidth="1"/>
    <col min="3342" max="3342" width="8.42578125" style="118" customWidth="1"/>
    <col min="3343" max="3344" width="8.7109375" style="118" customWidth="1"/>
    <col min="3345" max="3345" width="10.5703125" style="118" customWidth="1"/>
    <col min="3346" max="3346" width="9.7109375" style="118" customWidth="1"/>
    <col min="3347" max="3584" width="9.7109375" style="118"/>
    <col min="3585" max="3585" width="42.28515625" style="118" customWidth="1"/>
    <col min="3586" max="3586" width="11.140625" style="118" customWidth="1"/>
    <col min="3587" max="3587" width="76.7109375" style="118" customWidth="1"/>
    <col min="3588" max="3596" width="6.7109375" style="118" customWidth="1"/>
    <col min="3597" max="3597" width="7" style="118" customWidth="1"/>
    <col min="3598" max="3598" width="8.42578125" style="118" customWidth="1"/>
    <col min="3599" max="3600" width="8.7109375" style="118" customWidth="1"/>
    <col min="3601" max="3601" width="10.5703125" style="118" customWidth="1"/>
    <col min="3602" max="3602" width="9.7109375" style="118" customWidth="1"/>
    <col min="3603" max="3840" width="9.7109375" style="118"/>
    <col min="3841" max="3841" width="42.28515625" style="118" customWidth="1"/>
    <col min="3842" max="3842" width="11.140625" style="118" customWidth="1"/>
    <col min="3843" max="3843" width="76.7109375" style="118" customWidth="1"/>
    <col min="3844" max="3852" width="6.7109375" style="118" customWidth="1"/>
    <col min="3853" max="3853" width="7" style="118" customWidth="1"/>
    <col min="3854" max="3854" width="8.42578125" style="118" customWidth="1"/>
    <col min="3855" max="3856" width="8.7109375" style="118" customWidth="1"/>
    <col min="3857" max="3857" width="10.5703125" style="118" customWidth="1"/>
    <col min="3858" max="3858" width="9.7109375" style="118" customWidth="1"/>
    <col min="3859" max="4096" width="9.7109375" style="118"/>
    <col min="4097" max="4097" width="42.28515625" style="118" customWidth="1"/>
    <col min="4098" max="4098" width="11.140625" style="118" customWidth="1"/>
    <col min="4099" max="4099" width="76.7109375" style="118" customWidth="1"/>
    <col min="4100" max="4108" width="6.7109375" style="118" customWidth="1"/>
    <col min="4109" max="4109" width="7" style="118" customWidth="1"/>
    <col min="4110" max="4110" width="8.42578125" style="118" customWidth="1"/>
    <col min="4111" max="4112" width="8.7109375" style="118" customWidth="1"/>
    <col min="4113" max="4113" width="10.5703125" style="118" customWidth="1"/>
    <col min="4114" max="4114" width="9.7109375" style="118" customWidth="1"/>
    <col min="4115" max="4352" width="9.7109375" style="118"/>
    <col min="4353" max="4353" width="42.28515625" style="118" customWidth="1"/>
    <col min="4354" max="4354" width="11.140625" style="118" customWidth="1"/>
    <col min="4355" max="4355" width="76.7109375" style="118" customWidth="1"/>
    <col min="4356" max="4364" width="6.7109375" style="118" customWidth="1"/>
    <col min="4365" max="4365" width="7" style="118" customWidth="1"/>
    <col min="4366" max="4366" width="8.42578125" style="118" customWidth="1"/>
    <col min="4367" max="4368" width="8.7109375" style="118" customWidth="1"/>
    <col min="4369" max="4369" width="10.5703125" style="118" customWidth="1"/>
    <col min="4370" max="4370" width="9.7109375" style="118" customWidth="1"/>
    <col min="4371" max="4608" width="9.7109375" style="118"/>
    <col min="4609" max="4609" width="42.28515625" style="118" customWidth="1"/>
    <col min="4610" max="4610" width="11.140625" style="118" customWidth="1"/>
    <col min="4611" max="4611" width="76.7109375" style="118" customWidth="1"/>
    <col min="4612" max="4620" width="6.7109375" style="118" customWidth="1"/>
    <col min="4621" max="4621" width="7" style="118" customWidth="1"/>
    <col min="4622" max="4622" width="8.42578125" style="118" customWidth="1"/>
    <col min="4623" max="4624" width="8.7109375" style="118" customWidth="1"/>
    <col min="4625" max="4625" width="10.5703125" style="118" customWidth="1"/>
    <col min="4626" max="4626" width="9.7109375" style="118" customWidth="1"/>
    <col min="4627" max="4864" width="9.7109375" style="118"/>
    <col min="4865" max="4865" width="42.28515625" style="118" customWidth="1"/>
    <col min="4866" max="4866" width="11.140625" style="118" customWidth="1"/>
    <col min="4867" max="4867" width="76.7109375" style="118" customWidth="1"/>
    <col min="4868" max="4876" width="6.7109375" style="118" customWidth="1"/>
    <col min="4877" max="4877" width="7" style="118" customWidth="1"/>
    <col min="4878" max="4878" width="8.42578125" style="118" customWidth="1"/>
    <col min="4879" max="4880" width="8.7109375" style="118" customWidth="1"/>
    <col min="4881" max="4881" width="10.5703125" style="118" customWidth="1"/>
    <col min="4882" max="4882" width="9.7109375" style="118" customWidth="1"/>
    <col min="4883" max="5120" width="9.7109375" style="118"/>
    <col min="5121" max="5121" width="42.28515625" style="118" customWidth="1"/>
    <col min="5122" max="5122" width="11.140625" style="118" customWidth="1"/>
    <col min="5123" max="5123" width="76.7109375" style="118" customWidth="1"/>
    <col min="5124" max="5132" width="6.7109375" style="118" customWidth="1"/>
    <col min="5133" max="5133" width="7" style="118" customWidth="1"/>
    <col min="5134" max="5134" width="8.42578125" style="118" customWidth="1"/>
    <col min="5135" max="5136" width="8.7109375" style="118" customWidth="1"/>
    <col min="5137" max="5137" width="10.5703125" style="118" customWidth="1"/>
    <col min="5138" max="5138" width="9.7109375" style="118" customWidth="1"/>
    <col min="5139" max="5376" width="9.7109375" style="118"/>
    <col min="5377" max="5377" width="42.28515625" style="118" customWidth="1"/>
    <col min="5378" max="5378" width="11.140625" style="118" customWidth="1"/>
    <col min="5379" max="5379" width="76.7109375" style="118" customWidth="1"/>
    <col min="5380" max="5388" width="6.7109375" style="118" customWidth="1"/>
    <col min="5389" max="5389" width="7" style="118" customWidth="1"/>
    <col min="5390" max="5390" width="8.42578125" style="118" customWidth="1"/>
    <col min="5391" max="5392" width="8.7109375" style="118" customWidth="1"/>
    <col min="5393" max="5393" width="10.5703125" style="118" customWidth="1"/>
    <col min="5394" max="5394" width="9.7109375" style="118" customWidth="1"/>
    <col min="5395" max="5632" width="9.7109375" style="118"/>
    <col min="5633" max="5633" width="42.28515625" style="118" customWidth="1"/>
    <col min="5634" max="5634" width="11.140625" style="118" customWidth="1"/>
    <col min="5635" max="5635" width="76.7109375" style="118" customWidth="1"/>
    <col min="5636" max="5644" width="6.7109375" style="118" customWidth="1"/>
    <col min="5645" max="5645" width="7" style="118" customWidth="1"/>
    <col min="5646" max="5646" width="8.42578125" style="118" customWidth="1"/>
    <col min="5647" max="5648" width="8.7109375" style="118" customWidth="1"/>
    <col min="5649" max="5649" width="10.5703125" style="118" customWidth="1"/>
    <col min="5650" max="5650" width="9.7109375" style="118" customWidth="1"/>
    <col min="5651" max="5888" width="9.7109375" style="118"/>
    <col min="5889" max="5889" width="42.28515625" style="118" customWidth="1"/>
    <col min="5890" max="5890" width="11.140625" style="118" customWidth="1"/>
    <col min="5891" max="5891" width="76.7109375" style="118" customWidth="1"/>
    <col min="5892" max="5900" width="6.7109375" style="118" customWidth="1"/>
    <col min="5901" max="5901" width="7" style="118" customWidth="1"/>
    <col min="5902" max="5902" width="8.42578125" style="118" customWidth="1"/>
    <col min="5903" max="5904" width="8.7109375" style="118" customWidth="1"/>
    <col min="5905" max="5905" width="10.5703125" style="118" customWidth="1"/>
    <col min="5906" max="5906" width="9.7109375" style="118" customWidth="1"/>
    <col min="5907" max="6144" width="9.7109375" style="118"/>
    <col min="6145" max="6145" width="42.28515625" style="118" customWidth="1"/>
    <col min="6146" max="6146" width="11.140625" style="118" customWidth="1"/>
    <col min="6147" max="6147" width="76.7109375" style="118" customWidth="1"/>
    <col min="6148" max="6156" width="6.7109375" style="118" customWidth="1"/>
    <col min="6157" max="6157" width="7" style="118" customWidth="1"/>
    <col min="6158" max="6158" width="8.42578125" style="118" customWidth="1"/>
    <col min="6159" max="6160" width="8.7109375" style="118" customWidth="1"/>
    <col min="6161" max="6161" width="10.5703125" style="118" customWidth="1"/>
    <col min="6162" max="6162" width="9.7109375" style="118" customWidth="1"/>
    <col min="6163" max="6400" width="9.7109375" style="118"/>
    <col min="6401" max="6401" width="42.28515625" style="118" customWidth="1"/>
    <col min="6402" max="6402" width="11.140625" style="118" customWidth="1"/>
    <col min="6403" max="6403" width="76.7109375" style="118" customWidth="1"/>
    <col min="6404" max="6412" width="6.7109375" style="118" customWidth="1"/>
    <col min="6413" max="6413" width="7" style="118" customWidth="1"/>
    <col min="6414" max="6414" width="8.42578125" style="118" customWidth="1"/>
    <col min="6415" max="6416" width="8.7109375" style="118" customWidth="1"/>
    <col min="6417" max="6417" width="10.5703125" style="118" customWidth="1"/>
    <col min="6418" max="6418" width="9.7109375" style="118" customWidth="1"/>
    <col min="6419" max="6656" width="9.7109375" style="118"/>
    <col min="6657" max="6657" width="42.28515625" style="118" customWidth="1"/>
    <col min="6658" max="6658" width="11.140625" style="118" customWidth="1"/>
    <col min="6659" max="6659" width="76.7109375" style="118" customWidth="1"/>
    <col min="6660" max="6668" width="6.7109375" style="118" customWidth="1"/>
    <col min="6669" max="6669" width="7" style="118" customWidth="1"/>
    <col min="6670" max="6670" width="8.42578125" style="118" customWidth="1"/>
    <col min="6671" max="6672" width="8.7109375" style="118" customWidth="1"/>
    <col min="6673" max="6673" width="10.5703125" style="118" customWidth="1"/>
    <col min="6674" max="6674" width="9.7109375" style="118" customWidth="1"/>
    <col min="6675" max="6912" width="9.7109375" style="118"/>
    <col min="6913" max="6913" width="42.28515625" style="118" customWidth="1"/>
    <col min="6914" max="6914" width="11.140625" style="118" customWidth="1"/>
    <col min="6915" max="6915" width="76.7109375" style="118" customWidth="1"/>
    <col min="6916" max="6924" width="6.7109375" style="118" customWidth="1"/>
    <col min="6925" max="6925" width="7" style="118" customWidth="1"/>
    <col min="6926" max="6926" width="8.42578125" style="118" customWidth="1"/>
    <col min="6927" max="6928" width="8.7109375" style="118" customWidth="1"/>
    <col min="6929" max="6929" width="10.5703125" style="118" customWidth="1"/>
    <col min="6930" max="6930" width="9.7109375" style="118" customWidth="1"/>
    <col min="6931" max="7168" width="9.7109375" style="118"/>
    <col min="7169" max="7169" width="42.28515625" style="118" customWidth="1"/>
    <col min="7170" max="7170" width="11.140625" style="118" customWidth="1"/>
    <col min="7171" max="7171" width="76.7109375" style="118" customWidth="1"/>
    <col min="7172" max="7180" width="6.7109375" style="118" customWidth="1"/>
    <col min="7181" max="7181" width="7" style="118" customWidth="1"/>
    <col min="7182" max="7182" width="8.42578125" style="118" customWidth="1"/>
    <col min="7183" max="7184" width="8.7109375" style="118" customWidth="1"/>
    <col min="7185" max="7185" width="10.5703125" style="118" customWidth="1"/>
    <col min="7186" max="7186" width="9.7109375" style="118" customWidth="1"/>
    <col min="7187" max="7424" width="9.7109375" style="118"/>
    <col min="7425" max="7425" width="42.28515625" style="118" customWidth="1"/>
    <col min="7426" max="7426" width="11.140625" style="118" customWidth="1"/>
    <col min="7427" max="7427" width="76.7109375" style="118" customWidth="1"/>
    <col min="7428" max="7436" width="6.7109375" style="118" customWidth="1"/>
    <col min="7437" max="7437" width="7" style="118" customWidth="1"/>
    <col min="7438" max="7438" width="8.42578125" style="118" customWidth="1"/>
    <col min="7439" max="7440" width="8.7109375" style="118" customWidth="1"/>
    <col min="7441" max="7441" width="10.5703125" style="118" customWidth="1"/>
    <col min="7442" max="7442" width="9.7109375" style="118" customWidth="1"/>
    <col min="7443" max="7680" width="9.7109375" style="118"/>
    <col min="7681" max="7681" width="42.28515625" style="118" customWidth="1"/>
    <col min="7682" max="7682" width="11.140625" style="118" customWidth="1"/>
    <col min="7683" max="7683" width="76.7109375" style="118" customWidth="1"/>
    <col min="7684" max="7692" width="6.7109375" style="118" customWidth="1"/>
    <col min="7693" max="7693" width="7" style="118" customWidth="1"/>
    <col min="7694" max="7694" width="8.42578125" style="118" customWidth="1"/>
    <col min="7695" max="7696" width="8.7109375" style="118" customWidth="1"/>
    <col min="7697" max="7697" width="10.5703125" style="118" customWidth="1"/>
    <col min="7698" max="7698" width="9.7109375" style="118" customWidth="1"/>
    <col min="7699" max="7936" width="9.7109375" style="118"/>
    <col min="7937" max="7937" width="42.28515625" style="118" customWidth="1"/>
    <col min="7938" max="7938" width="11.140625" style="118" customWidth="1"/>
    <col min="7939" max="7939" width="76.7109375" style="118" customWidth="1"/>
    <col min="7940" max="7948" width="6.7109375" style="118" customWidth="1"/>
    <col min="7949" max="7949" width="7" style="118" customWidth="1"/>
    <col min="7950" max="7950" width="8.42578125" style="118" customWidth="1"/>
    <col min="7951" max="7952" width="8.7109375" style="118" customWidth="1"/>
    <col min="7953" max="7953" width="10.5703125" style="118" customWidth="1"/>
    <col min="7954" max="7954" width="9.7109375" style="118" customWidth="1"/>
    <col min="7955" max="8192" width="9.7109375" style="118"/>
    <col min="8193" max="8193" width="42.28515625" style="118" customWidth="1"/>
    <col min="8194" max="8194" width="11.140625" style="118" customWidth="1"/>
    <col min="8195" max="8195" width="76.7109375" style="118" customWidth="1"/>
    <col min="8196" max="8204" width="6.7109375" style="118" customWidth="1"/>
    <col min="8205" max="8205" width="7" style="118" customWidth="1"/>
    <col min="8206" max="8206" width="8.42578125" style="118" customWidth="1"/>
    <col min="8207" max="8208" width="8.7109375" style="118" customWidth="1"/>
    <col min="8209" max="8209" width="10.5703125" style="118" customWidth="1"/>
    <col min="8210" max="8210" width="9.7109375" style="118" customWidth="1"/>
    <col min="8211" max="8448" width="9.7109375" style="118"/>
    <col min="8449" max="8449" width="42.28515625" style="118" customWidth="1"/>
    <col min="8450" max="8450" width="11.140625" style="118" customWidth="1"/>
    <col min="8451" max="8451" width="76.7109375" style="118" customWidth="1"/>
    <col min="8452" max="8460" width="6.7109375" style="118" customWidth="1"/>
    <col min="8461" max="8461" width="7" style="118" customWidth="1"/>
    <col min="8462" max="8462" width="8.42578125" style="118" customWidth="1"/>
    <col min="8463" max="8464" width="8.7109375" style="118" customWidth="1"/>
    <col min="8465" max="8465" width="10.5703125" style="118" customWidth="1"/>
    <col min="8466" max="8466" width="9.7109375" style="118" customWidth="1"/>
    <col min="8467" max="8704" width="9.7109375" style="118"/>
    <col min="8705" max="8705" width="42.28515625" style="118" customWidth="1"/>
    <col min="8706" max="8706" width="11.140625" style="118" customWidth="1"/>
    <col min="8707" max="8707" width="76.7109375" style="118" customWidth="1"/>
    <col min="8708" max="8716" width="6.7109375" style="118" customWidth="1"/>
    <col min="8717" max="8717" width="7" style="118" customWidth="1"/>
    <col min="8718" max="8718" width="8.42578125" style="118" customWidth="1"/>
    <col min="8719" max="8720" width="8.7109375" style="118" customWidth="1"/>
    <col min="8721" max="8721" width="10.5703125" style="118" customWidth="1"/>
    <col min="8722" max="8722" width="9.7109375" style="118" customWidth="1"/>
    <col min="8723" max="8960" width="9.7109375" style="118"/>
    <col min="8961" max="8961" width="42.28515625" style="118" customWidth="1"/>
    <col min="8962" max="8962" width="11.140625" style="118" customWidth="1"/>
    <col min="8963" max="8963" width="76.7109375" style="118" customWidth="1"/>
    <col min="8964" max="8972" width="6.7109375" style="118" customWidth="1"/>
    <col min="8973" max="8973" width="7" style="118" customWidth="1"/>
    <col min="8974" max="8974" width="8.42578125" style="118" customWidth="1"/>
    <col min="8975" max="8976" width="8.7109375" style="118" customWidth="1"/>
    <col min="8977" max="8977" width="10.5703125" style="118" customWidth="1"/>
    <col min="8978" max="8978" width="9.7109375" style="118" customWidth="1"/>
    <col min="8979" max="9216" width="9.7109375" style="118"/>
    <col min="9217" max="9217" width="42.28515625" style="118" customWidth="1"/>
    <col min="9218" max="9218" width="11.140625" style="118" customWidth="1"/>
    <col min="9219" max="9219" width="76.7109375" style="118" customWidth="1"/>
    <col min="9220" max="9228" width="6.7109375" style="118" customWidth="1"/>
    <col min="9229" max="9229" width="7" style="118" customWidth="1"/>
    <col min="9230" max="9230" width="8.42578125" style="118" customWidth="1"/>
    <col min="9231" max="9232" width="8.7109375" style="118" customWidth="1"/>
    <col min="9233" max="9233" width="10.5703125" style="118" customWidth="1"/>
    <col min="9234" max="9234" width="9.7109375" style="118" customWidth="1"/>
    <col min="9235" max="9472" width="9.7109375" style="118"/>
    <col min="9473" max="9473" width="42.28515625" style="118" customWidth="1"/>
    <col min="9474" max="9474" width="11.140625" style="118" customWidth="1"/>
    <col min="9475" max="9475" width="76.7109375" style="118" customWidth="1"/>
    <col min="9476" max="9484" width="6.7109375" style="118" customWidth="1"/>
    <col min="9485" max="9485" width="7" style="118" customWidth="1"/>
    <col min="9486" max="9486" width="8.42578125" style="118" customWidth="1"/>
    <col min="9487" max="9488" width="8.7109375" style="118" customWidth="1"/>
    <col min="9489" max="9489" width="10.5703125" style="118" customWidth="1"/>
    <col min="9490" max="9490" width="9.7109375" style="118" customWidth="1"/>
    <col min="9491" max="9728" width="9.7109375" style="118"/>
    <col min="9729" max="9729" width="42.28515625" style="118" customWidth="1"/>
    <col min="9730" max="9730" width="11.140625" style="118" customWidth="1"/>
    <col min="9731" max="9731" width="76.7109375" style="118" customWidth="1"/>
    <col min="9732" max="9740" width="6.7109375" style="118" customWidth="1"/>
    <col min="9741" max="9741" width="7" style="118" customWidth="1"/>
    <col min="9742" max="9742" width="8.42578125" style="118" customWidth="1"/>
    <col min="9743" max="9744" width="8.7109375" style="118" customWidth="1"/>
    <col min="9745" max="9745" width="10.5703125" style="118" customWidth="1"/>
    <col min="9746" max="9746" width="9.7109375" style="118" customWidth="1"/>
    <col min="9747" max="9984" width="9.7109375" style="118"/>
    <col min="9985" max="9985" width="42.28515625" style="118" customWidth="1"/>
    <col min="9986" max="9986" width="11.140625" style="118" customWidth="1"/>
    <col min="9987" max="9987" width="76.7109375" style="118" customWidth="1"/>
    <col min="9988" max="9996" width="6.7109375" style="118" customWidth="1"/>
    <col min="9997" max="9997" width="7" style="118" customWidth="1"/>
    <col min="9998" max="9998" width="8.42578125" style="118" customWidth="1"/>
    <col min="9999" max="10000" width="8.7109375" style="118" customWidth="1"/>
    <col min="10001" max="10001" width="10.5703125" style="118" customWidth="1"/>
    <col min="10002" max="10002" width="9.7109375" style="118" customWidth="1"/>
    <col min="10003" max="10240" width="9.7109375" style="118"/>
    <col min="10241" max="10241" width="42.28515625" style="118" customWidth="1"/>
    <col min="10242" max="10242" width="11.140625" style="118" customWidth="1"/>
    <col min="10243" max="10243" width="76.7109375" style="118" customWidth="1"/>
    <col min="10244" max="10252" width="6.7109375" style="118" customWidth="1"/>
    <col min="10253" max="10253" width="7" style="118" customWidth="1"/>
    <col min="10254" max="10254" width="8.42578125" style="118" customWidth="1"/>
    <col min="10255" max="10256" width="8.7109375" style="118" customWidth="1"/>
    <col min="10257" max="10257" width="10.5703125" style="118" customWidth="1"/>
    <col min="10258" max="10258" width="9.7109375" style="118" customWidth="1"/>
    <col min="10259" max="10496" width="9.7109375" style="118"/>
    <col min="10497" max="10497" width="42.28515625" style="118" customWidth="1"/>
    <col min="10498" max="10498" width="11.140625" style="118" customWidth="1"/>
    <col min="10499" max="10499" width="76.7109375" style="118" customWidth="1"/>
    <col min="10500" max="10508" width="6.7109375" style="118" customWidth="1"/>
    <col min="10509" max="10509" width="7" style="118" customWidth="1"/>
    <col min="10510" max="10510" width="8.42578125" style="118" customWidth="1"/>
    <col min="10511" max="10512" width="8.7109375" style="118" customWidth="1"/>
    <col min="10513" max="10513" width="10.5703125" style="118" customWidth="1"/>
    <col min="10514" max="10514" width="9.7109375" style="118" customWidth="1"/>
    <col min="10515" max="10752" width="9.7109375" style="118"/>
    <col min="10753" max="10753" width="42.28515625" style="118" customWidth="1"/>
    <col min="10754" max="10754" width="11.140625" style="118" customWidth="1"/>
    <col min="10755" max="10755" width="76.7109375" style="118" customWidth="1"/>
    <col min="10756" max="10764" width="6.7109375" style="118" customWidth="1"/>
    <col min="10765" max="10765" width="7" style="118" customWidth="1"/>
    <col min="10766" max="10766" width="8.42578125" style="118" customWidth="1"/>
    <col min="10767" max="10768" width="8.7109375" style="118" customWidth="1"/>
    <col min="10769" max="10769" width="10.5703125" style="118" customWidth="1"/>
    <col min="10770" max="10770" width="9.7109375" style="118" customWidth="1"/>
    <col min="10771" max="11008" width="9.7109375" style="118"/>
    <col min="11009" max="11009" width="42.28515625" style="118" customWidth="1"/>
    <col min="11010" max="11010" width="11.140625" style="118" customWidth="1"/>
    <col min="11011" max="11011" width="76.7109375" style="118" customWidth="1"/>
    <col min="11012" max="11020" width="6.7109375" style="118" customWidth="1"/>
    <col min="11021" max="11021" width="7" style="118" customWidth="1"/>
    <col min="11022" max="11022" width="8.42578125" style="118" customWidth="1"/>
    <col min="11023" max="11024" width="8.7109375" style="118" customWidth="1"/>
    <col min="11025" max="11025" width="10.5703125" style="118" customWidth="1"/>
    <col min="11026" max="11026" width="9.7109375" style="118" customWidth="1"/>
    <col min="11027" max="11264" width="9.7109375" style="118"/>
    <col min="11265" max="11265" width="42.28515625" style="118" customWidth="1"/>
    <col min="11266" max="11266" width="11.140625" style="118" customWidth="1"/>
    <col min="11267" max="11267" width="76.7109375" style="118" customWidth="1"/>
    <col min="11268" max="11276" width="6.7109375" style="118" customWidth="1"/>
    <col min="11277" max="11277" width="7" style="118" customWidth="1"/>
    <col min="11278" max="11278" width="8.42578125" style="118" customWidth="1"/>
    <col min="11279" max="11280" width="8.7109375" style="118" customWidth="1"/>
    <col min="11281" max="11281" width="10.5703125" style="118" customWidth="1"/>
    <col min="11282" max="11282" width="9.7109375" style="118" customWidth="1"/>
    <col min="11283" max="11520" width="9.7109375" style="118"/>
    <col min="11521" max="11521" width="42.28515625" style="118" customWidth="1"/>
    <col min="11522" max="11522" width="11.140625" style="118" customWidth="1"/>
    <col min="11523" max="11523" width="76.7109375" style="118" customWidth="1"/>
    <col min="11524" max="11532" width="6.7109375" style="118" customWidth="1"/>
    <col min="11533" max="11533" width="7" style="118" customWidth="1"/>
    <col min="11534" max="11534" width="8.42578125" style="118" customWidth="1"/>
    <col min="11535" max="11536" width="8.7109375" style="118" customWidth="1"/>
    <col min="11537" max="11537" width="10.5703125" style="118" customWidth="1"/>
    <col min="11538" max="11538" width="9.7109375" style="118" customWidth="1"/>
    <col min="11539" max="11776" width="9.7109375" style="118"/>
    <col min="11777" max="11777" width="42.28515625" style="118" customWidth="1"/>
    <col min="11778" max="11778" width="11.140625" style="118" customWidth="1"/>
    <col min="11779" max="11779" width="76.7109375" style="118" customWidth="1"/>
    <col min="11780" max="11788" width="6.7109375" style="118" customWidth="1"/>
    <col min="11789" max="11789" width="7" style="118" customWidth="1"/>
    <col min="11790" max="11790" width="8.42578125" style="118" customWidth="1"/>
    <col min="11791" max="11792" width="8.7109375" style="118" customWidth="1"/>
    <col min="11793" max="11793" width="10.5703125" style="118" customWidth="1"/>
    <col min="11794" max="11794" width="9.7109375" style="118" customWidth="1"/>
    <col min="11795" max="12032" width="9.7109375" style="118"/>
    <col min="12033" max="12033" width="42.28515625" style="118" customWidth="1"/>
    <col min="12034" max="12034" width="11.140625" style="118" customWidth="1"/>
    <col min="12035" max="12035" width="76.7109375" style="118" customWidth="1"/>
    <col min="12036" max="12044" width="6.7109375" style="118" customWidth="1"/>
    <col min="12045" max="12045" width="7" style="118" customWidth="1"/>
    <col min="12046" max="12046" width="8.42578125" style="118" customWidth="1"/>
    <col min="12047" max="12048" width="8.7109375" style="118" customWidth="1"/>
    <col min="12049" max="12049" width="10.5703125" style="118" customWidth="1"/>
    <col min="12050" max="12050" width="9.7109375" style="118" customWidth="1"/>
    <col min="12051" max="12288" width="9.7109375" style="118"/>
    <col min="12289" max="12289" width="42.28515625" style="118" customWidth="1"/>
    <col min="12290" max="12290" width="11.140625" style="118" customWidth="1"/>
    <col min="12291" max="12291" width="76.7109375" style="118" customWidth="1"/>
    <col min="12292" max="12300" width="6.7109375" style="118" customWidth="1"/>
    <col min="12301" max="12301" width="7" style="118" customWidth="1"/>
    <col min="12302" max="12302" width="8.42578125" style="118" customWidth="1"/>
    <col min="12303" max="12304" width="8.7109375" style="118" customWidth="1"/>
    <col min="12305" max="12305" width="10.5703125" style="118" customWidth="1"/>
    <col min="12306" max="12306" width="9.7109375" style="118" customWidth="1"/>
    <col min="12307" max="12544" width="9.7109375" style="118"/>
    <col min="12545" max="12545" width="42.28515625" style="118" customWidth="1"/>
    <col min="12546" max="12546" width="11.140625" style="118" customWidth="1"/>
    <col min="12547" max="12547" width="76.7109375" style="118" customWidth="1"/>
    <col min="12548" max="12556" width="6.7109375" style="118" customWidth="1"/>
    <col min="12557" max="12557" width="7" style="118" customWidth="1"/>
    <col min="12558" max="12558" width="8.42578125" style="118" customWidth="1"/>
    <col min="12559" max="12560" width="8.7109375" style="118" customWidth="1"/>
    <col min="12561" max="12561" width="10.5703125" style="118" customWidth="1"/>
    <col min="12562" max="12562" width="9.7109375" style="118" customWidth="1"/>
    <col min="12563" max="12800" width="9.7109375" style="118"/>
    <col min="12801" max="12801" width="42.28515625" style="118" customWidth="1"/>
    <col min="12802" max="12802" width="11.140625" style="118" customWidth="1"/>
    <col min="12803" max="12803" width="76.7109375" style="118" customWidth="1"/>
    <col min="12804" max="12812" width="6.7109375" style="118" customWidth="1"/>
    <col min="12813" max="12813" width="7" style="118" customWidth="1"/>
    <col min="12814" max="12814" width="8.42578125" style="118" customWidth="1"/>
    <col min="12815" max="12816" width="8.7109375" style="118" customWidth="1"/>
    <col min="12817" max="12817" width="10.5703125" style="118" customWidth="1"/>
    <col min="12818" max="12818" width="9.7109375" style="118" customWidth="1"/>
    <col min="12819" max="13056" width="9.7109375" style="118"/>
    <col min="13057" max="13057" width="42.28515625" style="118" customWidth="1"/>
    <col min="13058" max="13058" width="11.140625" style="118" customWidth="1"/>
    <col min="13059" max="13059" width="76.7109375" style="118" customWidth="1"/>
    <col min="13060" max="13068" width="6.7109375" style="118" customWidth="1"/>
    <col min="13069" max="13069" width="7" style="118" customWidth="1"/>
    <col min="13070" max="13070" width="8.42578125" style="118" customWidth="1"/>
    <col min="13071" max="13072" width="8.7109375" style="118" customWidth="1"/>
    <col min="13073" max="13073" width="10.5703125" style="118" customWidth="1"/>
    <col min="13074" max="13074" width="9.7109375" style="118" customWidth="1"/>
    <col min="13075" max="13312" width="9.7109375" style="118"/>
    <col min="13313" max="13313" width="42.28515625" style="118" customWidth="1"/>
    <col min="13314" max="13314" width="11.140625" style="118" customWidth="1"/>
    <col min="13315" max="13315" width="76.7109375" style="118" customWidth="1"/>
    <col min="13316" max="13324" width="6.7109375" style="118" customWidth="1"/>
    <col min="13325" max="13325" width="7" style="118" customWidth="1"/>
    <col min="13326" max="13326" width="8.42578125" style="118" customWidth="1"/>
    <col min="13327" max="13328" width="8.7109375" style="118" customWidth="1"/>
    <col min="13329" max="13329" width="10.5703125" style="118" customWidth="1"/>
    <col min="13330" max="13330" width="9.7109375" style="118" customWidth="1"/>
    <col min="13331" max="13568" width="9.7109375" style="118"/>
    <col min="13569" max="13569" width="42.28515625" style="118" customWidth="1"/>
    <col min="13570" max="13570" width="11.140625" style="118" customWidth="1"/>
    <col min="13571" max="13571" width="76.7109375" style="118" customWidth="1"/>
    <col min="13572" max="13580" width="6.7109375" style="118" customWidth="1"/>
    <col min="13581" max="13581" width="7" style="118" customWidth="1"/>
    <col min="13582" max="13582" width="8.42578125" style="118" customWidth="1"/>
    <col min="13583" max="13584" width="8.7109375" style="118" customWidth="1"/>
    <col min="13585" max="13585" width="10.5703125" style="118" customWidth="1"/>
    <col min="13586" max="13586" width="9.7109375" style="118" customWidth="1"/>
    <col min="13587" max="13824" width="9.7109375" style="118"/>
    <col min="13825" max="13825" width="42.28515625" style="118" customWidth="1"/>
    <col min="13826" max="13826" width="11.140625" style="118" customWidth="1"/>
    <col min="13827" max="13827" width="76.7109375" style="118" customWidth="1"/>
    <col min="13828" max="13836" width="6.7109375" style="118" customWidth="1"/>
    <col min="13837" max="13837" width="7" style="118" customWidth="1"/>
    <col min="13838" max="13838" width="8.42578125" style="118" customWidth="1"/>
    <col min="13839" max="13840" width="8.7109375" style="118" customWidth="1"/>
    <col min="13841" max="13841" width="10.5703125" style="118" customWidth="1"/>
    <col min="13842" max="13842" width="9.7109375" style="118" customWidth="1"/>
    <col min="13843" max="14080" width="9.7109375" style="118"/>
    <col min="14081" max="14081" width="42.28515625" style="118" customWidth="1"/>
    <col min="14082" max="14082" width="11.140625" style="118" customWidth="1"/>
    <col min="14083" max="14083" width="76.7109375" style="118" customWidth="1"/>
    <col min="14084" max="14092" width="6.7109375" style="118" customWidth="1"/>
    <col min="14093" max="14093" width="7" style="118" customWidth="1"/>
    <col min="14094" max="14094" width="8.42578125" style="118" customWidth="1"/>
    <col min="14095" max="14096" width="8.7109375" style="118" customWidth="1"/>
    <col min="14097" max="14097" width="10.5703125" style="118" customWidth="1"/>
    <col min="14098" max="14098" width="9.7109375" style="118" customWidth="1"/>
    <col min="14099" max="14336" width="9.7109375" style="118"/>
    <col min="14337" max="14337" width="42.28515625" style="118" customWidth="1"/>
    <col min="14338" max="14338" width="11.140625" style="118" customWidth="1"/>
    <col min="14339" max="14339" width="76.7109375" style="118" customWidth="1"/>
    <col min="14340" max="14348" width="6.7109375" style="118" customWidth="1"/>
    <col min="14349" max="14349" width="7" style="118" customWidth="1"/>
    <col min="14350" max="14350" width="8.42578125" style="118" customWidth="1"/>
    <col min="14351" max="14352" width="8.7109375" style="118" customWidth="1"/>
    <col min="14353" max="14353" width="10.5703125" style="118" customWidth="1"/>
    <col min="14354" max="14354" width="9.7109375" style="118" customWidth="1"/>
    <col min="14355" max="14592" width="9.7109375" style="118"/>
    <col min="14593" max="14593" width="42.28515625" style="118" customWidth="1"/>
    <col min="14594" max="14594" width="11.140625" style="118" customWidth="1"/>
    <col min="14595" max="14595" width="76.7109375" style="118" customWidth="1"/>
    <col min="14596" max="14604" width="6.7109375" style="118" customWidth="1"/>
    <col min="14605" max="14605" width="7" style="118" customWidth="1"/>
    <col min="14606" max="14606" width="8.42578125" style="118" customWidth="1"/>
    <col min="14607" max="14608" width="8.7109375" style="118" customWidth="1"/>
    <col min="14609" max="14609" width="10.5703125" style="118" customWidth="1"/>
    <col min="14610" max="14610" width="9.7109375" style="118" customWidth="1"/>
    <col min="14611" max="14848" width="9.7109375" style="118"/>
    <col min="14849" max="14849" width="42.28515625" style="118" customWidth="1"/>
    <col min="14850" max="14850" width="11.140625" style="118" customWidth="1"/>
    <col min="14851" max="14851" width="76.7109375" style="118" customWidth="1"/>
    <col min="14852" max="14860" width="6.7109375" style="118" customWidth="1"/>
    <col min="14861" max="14861" width="7" style="118" customWidth="1"/>
    <col min="14862" max="14862" width="8.42578125" style="118" customWidth="1"/>
    <col min="14863" max="14864" width="8.7109375" style="118" customWidth="1"/>
    <col min="14865" max="14865" width="10.5703125" style="118" customWidth="1"/>
    <col min="14866" max="14866" width="9.7109375" style="118" customWidth="1"/>
    <col min="14867" max="15104" width="9.7109375" style="118"/>
    <col min="15105" max="15105" width="42.28515625" style="118" customWidth="1"/>
    <col min="15106" max="15106" width="11.140625" style="118" customWidth="1"/>
    <col min="15107" max="15107" width="76.7109375" style="118" customWidth="1"/>
    <col min="15108" max="15116" width="6.7109375" style="118" customWidth="1"/>
    <col min="15117" max="15117" width="7" style="118" customWidth="1"/>
    <col min="15118" max="15118" width="8.42578125" style="118" customWidth="1"/>
    <col min="15119" max="15120" width="8.7109375" style="118" customWidth="1"/>
    <col min="15121" max="15121" width="10.5703125" style="118" customWidth="1"/>
    <col min="15122" max="15122" width="9.7109375" style="118" customWidth="1"/>
    <col min="15123" max="15360" width="9.7109375" style="118"/>
    <col min="15361" max="15361" width="42.28515625" style="118" customWidth="1"/>
    <col min="15362" max="15362" width="11.140625" style="118" customWidth="1"/>
    <col min="15363" max="15363" width="76.7109375" style="118" customWidth="1"/>
    <col min="15364" max="15372" width="6.7109375" style="118" customWidth="1"/>
    <col min="15373" max="15373" width="7" style="118" customWidth="1"/>
    <col min="15374" max="15374" width="8.42578125" style="118" customWidth="1"/>
    <col min="15375" max="15376" width="8.7109375" style="118" customWidth="1"/>
    <col min="15377" max="15377" width="10.5703125" style="118" customWidth="1"/>
    <col min="15378" max="15378" width="9.7109375" style="118" customWidth="1"/>
    <col min="15379" max="15616" width="9.7109375" style="118"/>
    <col min="15617" max="15617" width="42.28515625" style="118" customWidth="1"/>
    <col min="15618" max="15618" width="11.140625" style="118" customWidth="1"/>
    <col min="15619" max="15619" width="76.7109375" style="118" customWidth="1"/>
    <col min="15620" max="15628" width="6.7109375" style="118" customWidth="1"/>
    <col min="15629" max="15629" width="7" style="118" customWidth="1"/>
    <col min="15630" max="15630" width="8.42578125" style="118" customWidth="1"/>
    <col min="15631" max="15632" width="8.7109375" style="118" customWidth="1"/>
    <col min="15633" max="15633" width="10.5703125" style="118" customWidth="1"/>
    <col min="15634" max="15634" width="9.7109375" style="118" customWidth="1"/>
    <col min="15635" max="15872" width="9.7109375" style="118"/>
    <col min="15873" max="15873" width="42.28515625" style="118" customWidth="1"/>
    <col min="15874" max="15874" width="11.140625" style="118" customWidth="1"/>
    <col min="15875" max="15875" width="76.7109375" style="118" customWidth="1"/>
    <col min="15876" max="15884" width="6.7109375" style="118" customWidth="1"/>
    <col min="15885" max="15885" width="7" style="118" customWidth="1"/>
    <col min="15886" max="15886" width="8.42578125" style="118" customWidth="1"/>
    <col min="15887" max="15888" width="8.7109375" style="118" customWidth="1"/>
    <col min="15889" max="15889" width="10.5703125" style="118" customWidth="1"/>
    <col min="15890" max="15890" width="9.7109375" style="118" customWidth="1"/>
    <col min="15891" max="16128" width="9.7109375" style="118"/>
    <col min="16129" max="16129" width="42.28515625" style="118" customWidth="1"/>
    <col min="16130" max="16130" width="11.140625" style="118" customWidth="1"/>
    <col min="16131" max="16131" width="76.7109375" style="118" customWidth="1"/>
    <col min="16132" max="16140" width="6.7109375" style="118" customWidth="1"/>
    <col min="16141" max="16141" width="7" style="118" customWidth="1"/>
    <col min="16142" max="16142" width="8.42578125" style="118" customWidth="1"/>
    <col min="16143" max="16144" width="8.7109375" style="118" customWidth="1"/>
    <col min="16145" max="16145" width="10.5703125" style="118" customWidth="1"/>
    <col min="16146" max="16146" width="9.7109375" style="118" customWidth="1"/>
    <col min="16147" max="16384" width="9.7109375" style="118"/>
  </cols>
  <sheetData>
    <row r="1" spans="1:22" s="693" customFormat="1" ht="15">
      <c r="A1" s="728" t="s">
        <v>739</v>
      </c>
    </row>
    <row r="2" spans="1:22" s="647" customFormat="1">
      <c r="A2" s="683"/>
      <c r="B2" s="121"/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  <c r="N2" s="682"/>
      <c r="O2" s="682"/>
      <c r="P2" s="682"/>
      <c r="Q2" s="682"/>
    </row>
    <row r="3" spans="1:22" s="647" customFormat="1">
      <c r="A3" s="683"/>
      <c r="B3" s="121"/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682"/>
      <c r="N3" s="682"/>
      <c r="O3" s="682"/>
      <c r="P3" s="682"/>
      <c r="Q3" s="682"/>
    </row>
    <row r="4" spans="1:22" s="99" customFormat="1">
      <c r="C4" s="120"/>
      <c r="D4" s="120" t="s">
        <v>67</v>
      </c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</row>
    <row r="5" spans="1:22" s="99" customFormat="1"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</row>
    <row r="6" spans="1:22" s="99" customFormat="1" ht="15">
      <c r="A6" s="120"/>
      <c r="B6" s="120"/>
      <c r="C6" s="123"/>
      <c r="D6" s="123"/>
      <c r="E6" s="1213" t="s">
        <v>55</v>
      </c>
      <c r="F6" s="1213" t="s">
        <v>56</v>
      </c>
      <c r="G6" s="1213" t="s">
        <v>57</v>
      </c>
      <c r="H6" s="1213" t="s">
        <v>58</v>
      </c>
      <c r="I6" s="1213" t="s">
        <v>59</v>
      </c>
      <c r="J6" s="1213" t="s">
        <v>60</v>
      </c>
      <c r="K6" s="1213" t="s">
        <v>61</v>
      </c>
      <c r="L6" s="1213" t="s">
        <v>62</v>
      </c>
      <c r="M6" s="1213" t="s">
        <v>63</v>
      </c>
      <c r="N6" s="1213" t="s">
        <v>64</v>
      </c>
      <c r="O6" s="1213" t="s">
        <v>65</v>
      </c>
      <c r="P6" s="1213" t="s">
        <v>4</v>
      </c>
      <c r="Q6" s="1213" t="s">
        <v>5</v>
      </c>
      <c r="R6" s="1213" t="s">
        <v>12</v>
      </c>
      <c r="S6" s="1213" t="s">
        <v>461</v>
      </c>
      <c r="T6" s="1213" t="s">
        <v>532</v>
      </c>
      <c r="U6" s="1213" t="s">
        <v>658</v>
      </c>
      <c r="V6" s="1213" t="s">
        <v>835</v>
      </c>
    </row>
    <row r="7" spans="1:22" s="99" customFormat="1" ht="15">
      <c r="A7" s="120" t="s">
        <v>72</v>
      </c>
      <c r="B7" s="120" t="s">
        <v>73</v>
      </c>
      <c r="C7" s="123" t="s">
        <v>69</v>
      </c>
      <c r="D7" s="124"/>
      <c r="E7" s="2052">
        <v>3306.5852550000009</v>
      </c>
      <c r="F7" s="2052">
        <v>1256.4749150000002</v>
      </c>
      <c r="G7" s="2052">
        <v>1232.6819959999993</v>
      </c>
      <c r="H7" s="2052">
        <v>2832.907463999999</v>
      </c>
      <c r="I7" s="2052">
        <v>1834.1157450000001</v>
      </c>
      <c r="J7" s="2052">
        <v>1411.9266070000003</v>
      </c>
      <c r="K7" s="2052">
        <v>599.15840099999969</v>
      </c>
      <c r="L7" s="2052">
        <v>-221.15595899999971</v>
      </c>
      <c r="M7" s="2052">
        <v>-1434.7591839999991</v>
      </c>
      <c r="N7" s="2052">
        <v>-2091.292179</v>
      </c>
      <c r="O7" s="2052">
        <v>-2184.822051000001</v>
      </c>
      <c r="P7" s="2052">
        <v>-2430.012310000001</v>
      </c>
      <c r="Q7" s="2052">
        <v>-2929.5713770000002</v>
      </c>
      <c r="R7" s="2052">
        <v>-2272.6269329999986</v>
      </c>
      <c r="S7" s="2052">
        <v>-627.55101000000286</v>
      </c>
      <c r="T7" s="2052">
        <v>-2580.3080710000008</v>
      </c>
      <c r="U7" s="2052">
        <v>-2332.9570080000008</v>
      </c>
      <c r="V7" s="2052">
        <v>-2866.3086920000005</v>
      </c>
    </row>
    <row r="8" spans="1:22" s="99" customFormat="1" ht="15">
      <c r="A8" s="120" t="s">
        <v>72</v>
      </c>
      <c r="B8" s="120" t="s">
        <v>53</v>
      </c>
      <c r="C8" s="120" t="s">
        <v>69</v>
      </c>
      <c r="D8" s="124"/>
      <c r="E8" s="2052">
        <v>3278.0872859999995</v>
      </c>
      <c r="F8" s="2052">
        <v>2129.9429930000006</v>
      </c>
      <c r="G8" s="2052">
        <v>3740.7852779999998</v>
      </c>
      <c r="H8" s="2052">
        <v>5035.9966559999993</v>
      </c>
      <c r="I8" s="2052">
        <v>6031.4663760000021</v>
      </c>
      <c r="J8" s="2052">
        <v>6815.278773</v>
      </c>
      <c r="K8" s="2052">
        <v>5595.452150000001</v>
      </c>
      <c r="L8" s="2052">
        <v>6979.2776859999994</v>
      </c>
      <c r="M8" s="2052">
        <v>6089.3273619999982</v>
      </c>
      <c r="N8" s="2052">
        <v>5593.3726659999984</v>
      </c>
      <c r="O8" s="2052">
        <v>6890.5503660000013</v>
      </c>
      <c r="P8" s="2052">
        <v>8043.6224129999982</v>
      </c>
      <c r="Q8" s="2052">
        <v>6782.9168349999991</v>
      </c>
      <c r="R8" s="2052">
        <v>7773.2853510000041</v>
      </c>
      <c r="S8" s="2052">
        <v>8208.2251839999972</v>
      </c>
      <c r="T8" s="2052">
        <v>7083.6823559999993</v>
      </c>
      <c r="U8" s="2052">
        <v>6221.7536439999985</v>
      </c>
      <c r="V8" s="2052">
        <v>2515.7031059999999</v>
      </c>
    </row>
    <row r="9" spans="1:22"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</row>
    <row r="10" spans="1:22">
      <c r="R10" s="316"/>
    </row>
    <row r="30" spans="4:5">
      <c r="E30" s="109" t="s">
        <v>71</v>
      </c>
    </row>
    <row r="31" spans="4:5">
      <c r="D31" s="118"/>
    </row>
  </sheetData>
  <hyperlinks>
    <hyperlink ref="A4" location="Sommaire!A1" display="Sommaire général" xr:uid="{00000000-0004-0000-6100-000000000000}"/>
    <hyperlink ref="A1" location="Sommaire!A1" display="Sommaire général" xr:uid="{8754F26B-B3F6-44F2-9D43-FF91DBBC7768}"/>
  </hyperlinks>
  <pageMargins left="0.31496062992126" right="0.31496062992126" top="0.59055118110236204" bottom="0.59055118110236204" header="0.39370078740157499" footer="0.39370078740157499"/>
  <pageSetup paperSize="9" scale="84" orientation="landscape" verticalDpi="0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FF00E0"/>
  </sheetPr>
  <dimension ref="A1:H28"/>
  <sheetViews>
    <sheetView workbookViewId="0"/>
  </sheetViews>
  <sheetFormatPr baseColWidth="10" defaultRowHeight="12.75"/>
  <cols>
    <col min="1" max="1" width="22.42578125" style="106" customWidth="1"/>
    <col min="2" max="256" width="11.42578125" style="106"/>
    <col min="257" max="257" width="22.42578125" style="106" customWidth="1"/>
    <col min="258" max="512" width="11.42578125" style="106"/>
    <col min="513" max="513" width="22.42578125" style="106" customWidth="1"/>
    <col min="514" max="768" width="11.42578125" style="106"/>
    <col min="769" max="769" width="22.42578125" style="106" customWidth="1"/>
    <col min="770" max="1024" width="11.42578125" style="106"/>
    <col min="1025" max="1025" width="22.42578125" style="106" customWidth="1"/>
    <col min="1026" max="1280" width="11.42578125" style="106"/>
    <col min="1281" max="1281" width="22.42578125" style="106" customWidth="1"/>
    <col min="1282" max="1536" width="11.42578125" style="106"/>
    <col min="1537" max="1537" width="22.42578125" style="106" customWidth="1"/>
    <col min="1538" max="1792" width="11.42578125" style="106"/>
    <col min="1793" max="1793" width="22.42578125" style="106" customWidth="1"/>
    <col min="1794" max="2048" width="11.42578125" style="106"/>
    <col min="2049" max="2049" width="22.42578125" style="106" customWidth="1"/>
    <col min="2050" max="2304" width="11.42578125" style="106"/>
    <col min="2305" max="2305" width="22.42578125" style="106" customWidth="1"/>
    <col min="2306" max="2560" width="11.42578125" style="106"/>
    <col min="2561" max="2561" width="22.42578125" style="106" customWidth="1"/>
    <col min="2562" max="2816" width="11.42578125" style="106"/>
    <col min="2817" max="2817" width="22.42578125" style="106" customWidth="1"/>
    <col min="2818" max="3072" width="11.42578125" style="106"/>
    <col min="3073" max="3073" width="22.42578125" style="106" customWidth="1"/>
    <col min="3074" max="3328" width="11.42578125" style="106"/>
    <col min="3329" max="3329" width="22.42578125" style="106" customWidth="1"/>
    <col min="3330" max="3584" width="11.42578125" style="106"/>
    <col min="3585" max="3585" width="22.42578125" style="106" customWidth="1"/>
    <col min="3586" max="3840" width="11.42578125" style="106"/>
    <col min="3841" max="3841" width="22.42578125" style="106" customWidth="1"/>
    <col min="3842" max="4096" width="11.42578125" style="106"/>
    <col min="4097" max="4097" width="22.42578125" style="106" customWidth="1"/>
    <col min="4098" max="4352" width="11.42578125" style="106"/>
    <col min="4353" max="4353" width="22.42578125" style="106" customWidth="1"/>
    <col min="4354" max="4608" width="11.42578125" style="106"/>
    <col min="4609" max="4609" width="22.42578125" style="106" customWidth="1"/>
    <col min="4610" max="4864" width="11.42578125" style="106"/>
    <col min="4865" max="4865" width="22.42578125" style="106" customWidth="1"/>
    <col min="4866" max="5120" width="11.42578125" style="106"/>
    <col min="5121" max="5121" width="22.42578125" style="106" customWidth="1"/>
    <col min="5122" max="5376" width="11.42578125" style="106"/>
    <col min="5377" max="5377" width="22.42578125" style="106" customWidth="1"/>
    <col min="5378" max="5632" width="11.42578125" style="106"/>
    <col min="5633" max="5633" width="22.42578125" style="106" customWidth="1"/>
    <col min="5634" max="5888" width="11.42578125" style="106"/>
    <col min="5889" max="5889" width="22.42578125" style="106" customWidth="1"/>
    <col min="5890" max="6144" width="11.42578125" style="106"/>
    <col min="6145" max="6145" width="22.42578125" style="106" customWidth="1"/>
    <col min="6146" max="6400" width="11.42578125" style="106"/>
    <col min="6401" max="6401" width="22.42578125" style="106" customWidth="1"/>
    <col min="6402" max="6656" width="11.42578125" style="106"/>
    <col min="6657" max="6657" width="22.42578125" style="106" customWidth="1"/>
    <col min="6658" max="6912" width="11.42578125" style="106"/>
    <col min="6913" max="6913" width="22.42578125" style="106" customWidth="1"/>
    <col min="6914" max="7168" width="11.42578125" style="106"/>
    <col min="7169" max="7169" width="22.42578125" style="106" customWidth="1"/>
    <col min="7170" max="7424" width="11.42578125" style="106"/>
    <col min="7425" max="7425" width="22.42578125" style="106" customWidth="1"/>
    <col min="7426" max="7680" width="11.42578125" style="106"/>
    <col min="7681" max="7681" width="22.42578125" style="106" customWidth="1"/>
    <col min="7682" max="7936" width="11.42578125" style="106"/>
    <col min="7937" max="7937" width="22.42578125" style="106" customWidth="1"/>
    <col min="7938" max="8192" width="11.42578125" style="106"/>
    <col min="8193" max="8193" width="22.42578125" style="106" customWidth="1"/>
    <col min="8194" max="8448" width="11.42578125" style="106"/>
    <col min="8449" max="8449" width="22.42578125" style="106" customWidth="1"/>
    <col min="8450" max="8704" width="11.42578125" style="106"/>
    <col min="8705" max="8705" width="22.42578125" style="106" customWidth="1"/>
    <col min="8706" max="8960" width="11.42578125" style="106"/>
    <col min="8961" max="8961" width="22.42578125" style="106" customWidth="1"/>
    <col min="8962" max="9216" width="11.42578125" style="106"/>
    <col min="9217" max="9217" width="22.42578125" style="106" customWidth="1"/>
    <col min="9218" max="9472" width="11.42578125" style="106"/>
    <col min="9473" max="9473" width="22.42578125" style="106" customWidth="1"/>
    <col min="9474" max="9728" width="11.42578125" style="106"/>
    <col min="9729" max="9729" width="22.42578125" style="106" customWidth="1"/>
    <col min="9730" max="9984" width="11.42578125" style="106"/>
    <col min="9985" max="9985" width="22.42578125" style="106" customWidth="1"/>
    <col min="9986" max="10240" width="11.42578125" style="106"/>
    <col min="10241" max="10241" width="22.42578125" style="106" customWidth="1"/>
    <col min="10242" max="10496" width="11.42578125" style="106"/>
    <col min="10497" max="10497" width="22.42578125" style="106" customWidth="1"/>
    <col min="10498" max="10752" width="11.42578125" style="106"/>
    <col min="10753" max="10753" width="22.42578125" style="106" customWidth="1"/>
    <col min="10754" max="11008" width="11.42578125" style="106"/>
    <col min="11009" max="11009" width="22.42578125" style="106" customWidth="1"/>
    <col min="11010" max="11264" width="11.42578125" style="106"/>
    <col min="11265" max="11265" width="22.42578125" style="106" customWidth="1"/>
    <col min="11266" max="11520" width="11.42578125" style="106"/>
    <col min="11521" max="11521" width="22.42578125" style="106" customWidth="1"/>
    <col min="11522" max="11776" width="11.42578125" style="106"/>
    <col min="11777" max="11777" width="22.42578125" style="106" customWidth="1"/>
    <col min="11778" max="12032" width="11.42578125" style="106"/>
    <col min="12033" max="12033" width="22.42578125" style="106" customWidth="1"/>
    <col min="12034" max="12288" width="11.42578125" style="106"/>
    <col min="12289" max="12289" width="22.42578125" style="106" customWidth="1"/>
    <col min="12290" max="12544" width="11.42578125" style="106"/>
    <col min="12545" max="12545" width="22.42578125" style="106" customWidth="1"/>
    <col min="12546" max="12800" width="11.42578125" style="106"/>
    <col min="12801" max="12801" width="22.42578125" style="106" customWidth="1"/>
    <col min="12802" max="13056" width="11.42578125" style="106"/>
    <col min="13057" max="13057" width="22.42578125" style="106" customWidth="1"/>
    <col min="13058" max="13312" width="11.42578125" style="106"/>
    <col min="13313" max="13313" width="22.42578125" style="106" customWidth="1"/>
    <col min="13314" max="13568" width="11.42578125" style="106"/>
    <col min="13569" max="13569" width="22.42578125" style="106" customWidth="1"/>
    <col min="13570" max="13824" width="11.42578125" style="106"/>
    <col min="13825" max="13825" width="22.42578125" style="106" customWidth="1"/>
    <col min="13826" max="14080" width="11.42578125" style="106"/>
    <col min="14081" max="14081" width="22.42578125" style="106" customWidth="1"/>
    <col min="14082" max="14336" width="11.42578125" style="106"/>
    <col min="14337" max="14337" width="22.42578125" style="106" customWidth="1"/>
    <col min="14338" max="14592" width="11.42578125" style="106"/>
    <col min="14593" max="14593" width="22.42578125" style="106" customWidth="1"/>
    <col min="14594" max="14848" width="11.42578125" style="106"/>
    <col min="14849" max="14849" width="22.42578125" style="106" customWidth="1"/>
    <col min="14850" max="15104" width="11.42578125" style="106"/>
    <col min="15105" max="15105" width="22.42578125" style="106" customWidth="1"/>
    <col min="15106" max="15360" width="11.42578125" style="106"/>
    <col min="15361" max="15361" width="22.42578125" style="106" customWidth="1"/>
    <col min="15362" max="15616" width="11.42578125" style="106"/>
    <col min="15617" max="15617" width="22.42578125" style="106" customWidth="1"/>
    <col min="15618" max="15872" width="11.42578125" style="106"/>
    <col min="15873" max="15873" width="22.42578125" style="106" customWidth="1"/>
    <col min="15874" max="16128" width="11.42578125" style="106"/>
    <col min="16129" max="16129" width="22.42578125" style="106" customWidth="1"/>
    <col min="16130" max="16384" width="11.42578125" style="106"/>
  </cols>
  <sheetData>
    <row r="1" spans="1:8" s="693" customFormat="1" ht="15">
      <c r="A1" s="728" t="s">
        <v>739</v>
      </c>
    </row>
    <row r="2" spans="1:8" s="651" customFormat="1"/>
    <row r="3" spans="1:8" s="651" customFormat="1"/>
    <row r="4" spans="1:8" s="607" customFormat="1" ht="24.75" customHeight="1">
      <c r="A4" s="680" t="s">
        <v>728</v>
      </c>
      <c r="B4" s="679"/>
      <c r="C4" s="679"/>
      <c r="D4" s="679"/>
      <c r="E4" s="679"/>
      <c r="F4" s="679"/>
      <c r="G4" s="679"/>
    </row>
    <row r="5" spans="1:8" s="607" customFormat="1" ht="15">
      <c r="A5" s="2195"/>
      <c r="B5" s="2195"/>
      <c r="C5" s="2195"/>
      <c r="D5" s="2195"/>
      <c r="E5" s="2195"/>
      <c r="F5" s="2195"/>
      <c r="G5" s="2197" t="s">
        <v>7</v>
      </c>
      <c r="H5" s="2194"/>
    </row>
    <row r="6" spans="1:8" s="607" customFormat="1" ht="15">
      <c r="A6" s="2209"/>
      <c r="B6" s="2049" t="s">
        <v>460</v>
      </c>
      <c r="C6" s="2050"/>
      <c r="D6" s="2050"/>
      <c r="E6" s="2050"/>
      <c r="F6" s="2050"/>
      <c r="G6" s="2051"/>
      <c r="H6" s="2194"/>
    </row>
    <row r="7" spans="1:8" s="607" customFormat="1" ht="15">
      <c r="A7" s="2202" t="s">
        <v>48</v>
      </c>
      <c r="B7" s="2187" t="s">
        <v>9</v>
      </c>
      <c r="C7" s="2188"/>
      <c r="D7" s="2187" t="s">
        <v>10</v>
      </c>
      <c r="E7" s="2188"/>
      <c r="F7" s="2189" t="s">
        <v>11</v>
      </c>
      <c r="G7" s="2190"/>
      <c r="H7" s="2194"/>
    </row>
    <row r="8" spans="1:8" s="607" customFormat="1" ht="15">
      <c r="A8" s="2205"/>
      <c r="B8" s="2199" t="s">
        <v>658</v>
      </c>
      <c r="C8" s="2211" t="s">
        <v>835</v>
      </c>
      <c r="D8" s="2199" t="s">
        <v>658</v>
      </c>
      <c r="E8" s="2211" t="s">
        <v>835</v>
      </c>
      <c r="F8" s="2199" t="s">
        <v>658</v>
      </c>
      <c r="G8" s="2212" t="s">
        <v>835</v>
      </c>
      <c r="H8" s="2194"/>
    </row>
    <row r="9" spans="1:8" s="607" customFormat="1" ht="15">
      <c r="A9" s="2198" t="s">
        <v>49</v>
      </c>
      <c r="B9" s="2207"/>
      <c r="C9" s="2203"/>
      <c r="D9" s="2207"/>
      <c r="E9" s="2203"/>
      <c r="F9" s="2207"/>
      <c r="G9" s="2208"/>
      <c r="H9" s="2194"/>
    </row>
    <row r="10" spans="1:8" s="607" customFormat="1" ht="15">
      <c r="A10" s="2204" t="s">
        <v>50</v>
      </c>
      <c r="B10" s="2214">
        <v>6236.3560749999997</v>
      </c>
      <c r="C10" s="2213">
        <v>6438.9244950000002</v>
      </c>
      <c r="D10" s="2214">
        <v>9866.3111929999995</v>
      </c>
      <c r="E10" s="2213">
        <v>10725.169873999999</v>
      </c>
      <c r="F10" s="2214">
        <v>3629.9551180000003</v>
      </c>
      <c r="G10" s="2215">
        <v>4286.2453790000009</v>
      </c>
      <c r="H10" s="2194"/>
    </row>
    <row r="11" spans="1:8" s="607" customFormat="1" ht="15">
      <c r="A11" s="2204" t="s">
        <v>51</v>
      </c>
      <c r="B11" s="2214">
        <v>31473.528825000001</v>
      </c>
      <c r="C11" s="2213">
        <v>34190.654546999998</v>
      </c>
      <c r="D11" s="2214">
        <v>25510.616698999998</v>
      </c>
      <c r="E11" s="2213">
        <v>27038.100476</v>
      </c>
      <c r="F11" s="2214">
        <v>-5962.9121260000011</v>
      </c>
      <c r="G11" s="2215">
        <v>-7152.5540710000014</v>
      </c>
      <c r="H11" s="2194"/>
    </row>
    <row r="12" spans="1:8" s="607" customFormat="1" ht="15">
      <c r="A12" s="2206" t="s">
        <v>52</v>
      </c>
      <c r="B12" s="2216">
        <v>37709.884900000005</v>
      </c>
      <c r="C12" s="2217">
        <v>40629.579041999998</v>
      </c>
      <c r="D12" s="2216">
        <v>35376.927892</v>
      </c>
      <c r="E12" s="2217">
        <v>37763.270349999999</v>
      </c>
      <c r="F12" s="2216">
        <v>-2332.9570080000008</v>
      </c>
      <c r="G12" s="2218">
        <v>-2866.3086920000005</v>
      </c>
      <c r="H12" s="2196"/>
    </row>
    <row r="13" spans="1:8" s="607" customFormat="1" ht="15">
      <c r="A13" s="2203" t="s">
        <v>53</v>
      </c>
      <c r="B13" s="2219"/>
      <c r="C13" s="2220"/>
      <c r="D13" s="2219"/>
      <c r="E13" s="2220"/>
      <c r="F13" s="2219"/>
      <c r="G13" s="2221"/>
      <c r="H13" s="2194"/>
    </row>
    <row r="14" spans="1:8" s="607" customFormat="1" ht="15">
      <c r="A14" s="2204" t="s">
        <v>50</v>
      </c>
      <c r="B14" s="2214">
        <v>7088.9772399999993</v>
      </c>
      <c r="C14" s="2213">
        <v>8327.0540290000008</v>
      </c>
      <c r="D14" s="2214">
        <v>4293.6754600000004</v>
      </c>
      <c r="E14" s="2213">
        <v>3556.0790100000004</v>
      </c>
      <c r="F14" s="2214">
        <v>-2795.3017799999998</v>
      </c>
      <c r="G14" s="2215">
        <v>-4770.9750190000004</v>
      </c>
      <c r="H14" s="2194"/>
    </row>
    <row r="15" spans="1:8" s="607" customFormat="1" ht="15">
      <c r="A15" s="2204" t="s">
        <v>51</v>
      </c>
      <c r="B15" s="2214">
        <v>12457.487378999998</v>
      </c>
      <c r="C15" s="2213">
        <v>13804.448082999999</v>
      </c>
      <c r="D15" s="2214">
        <v>21474.542803</v>
      </c>
      <c r="E15" s="2213">
        <v>21091.126207999994</v>
      </c>
      <c r="F15" s="2214">
        <v>9017.0554239999983</v>
      </c>
      <c r="G15" s="2215">
        <v>7286.6781250000004</v>
      </c>
      <c r="H15" s="2194"/>
    </row>
    <row r="16" spans="1:8" s="607" customFormat="1" ht="15">
      <c r="A16" s="2206" t="s">
        <v>52</v>
      </c>
      <c r="B16" s="2216">
        <v>19546.464618999998</v>
      </c>
      <c r="C16" s="2217">
        <v>22131.502112000002</v>
      </c>
      <c r="D16" s="2216">
        <v>25768.218263000002</v>
      </c>
      <c r="E16" s="2217">
        <v>24647.205217999996</v>
      </c>
      <c r="F16" s="2216">
        <v>6221.7536439999985</v>
      </c>
      <c r="G16" s="2218">
        <v>2515.7031059999999</v>
      </c>
      <c r="H16" s="2196"/>
    </row>
    <row r="17" spans="1:8" s="607" customFormat="1" ht="15">
      <c r="A17" s="2203" t="s">
        <v>54</v>
      </c>
      <c r="B17" s="2219"/>
      <c r="C17" s="2220"/>
      <c r="D17" s="2219"/>
      <c r="E17" s="2220"/>
      <c r="F17" s="2219"/>
      <c r="G17" s="2221"/>
      <c r="H17" s="2194"/>
    </row>
    <row r="18" spans="1:8" s="607" customFormat="1" ht="15">
      <c r="A18" s="2204" t="s">
        <v>50</v>
      </c>
      <c r="B18" s="2214">
        <v>13325.333315000002</v>
      </c>
      <c r="C18" s="2213">
        <v>14765.978523999996</v>
      </c>
      <c r="D18" s="2214">
        <v>14159.986653</v>
      </c>
      <c r="E18" s="2213">
        <v>14281.248884000001</v>
      </c>
      <c r="F18" s="2214">
        <v>834.65333800000008</v>
      </c>
      <c r="G18" s="2215">
        <v>-484.72963999999911</v>
      </c>
      <c r="H18" s="2194"/>
    </row>
    <row r="19" spans="1:8" s="607" customFormat="1" ht="15">
      <c r="A19" s="2204" t="s">
        <v>51</v>
      </c>
      <c r="B19" s="2214">
        <v>43931.016204</v>
      </c>
      <c r="C19" s="2213">
        <v>47995.102630000001</v>
      </c>
      <c r="D19" s="2214">
        <v>46985.159501999995</v>
      </c>
      <c r="E19" s="2213">
        <v>48129.226683999994</v>
      </c>
      <c r="F19" s="2214">
        <v>3054.1432979999981</v>
      </c>
      <c r="G19" s="2215">
        <v>134.12405399999921</v>
      </c>
      <c r="H19" s="2194"/>
    </row>
    <row r="20" spans="1:8" s="607" customFormat="1" ht="15">
      <c r="A20" s="2210" t="s">
        <v>52</v>
      </c>
      <c r="B20" s="2222">
        <v>57256.349519000003</v>
      </c>
      <c r="C20" s="2223">
        <v>62761.081154</v>
      </c>
      <c r="D20" s="2222">
        <v>61145.146154999995</v>
      </c>
      <c r="E20" s="2223">
        <v>62410.475567999994</v>
      </c>
      <c r="F20" s="2222">
        <v>3888.7966359999982</v>
      </c>
      <c r="G20" s="2224">
        <v>-350.6055859999999</v>
      </c>
      <c r="H20" s="2196"/>
    </row>
    <row r="21" spans="1:8" s="607" customFormat="1" ht="15">
      <c r="A21" s="2200" t="s">
        <v>33</v>
      </c>
      <c r="B21" s="2201"/>
      <c r="C21" s="2201"/>
      <c r="D21" s="2201"/>
      <c r="E21" s="2201"/>
      <c r="F21" s="2201"/>
      <c r="G21" s="2201"/>
      <c r="H21" s="2194"/>
    </row>
    <row r="22" spans="1:8" s="607" customFormat="1" ht="15">
      <c r="A22" s="2194"/>
      <c r="B22" s="2195"/>
      <c r="C22" s="2195"/>
      <c r="D22" s="2195"/>
      <c r="E22" s="2195"/>
      <c r="F22" s="2195"/>
      <c r="G22" s="2195"/>
      <c r="H22" s="2194"/>
    </row>
    <row r="23" spans="1:8" s="607" customFormat="1" ht="15">
      <c r="A23" s="2195"/>
      <c r="B23" s="2195"/>
      <c r="C23" s="2195"/>
      <c r="D23" s="2195"/>
      <c r="E23" s="2195"/>
      <c r="F23" s="2195"/>
      <c r="G23" s="2195"/>
      <c r="H23" s="2194"/>
    </row>
    <row r="24" spans="1:8" s="607" customFormat="1" ht="15"/>
    <row r="25" spans="1:8" s="607" customFormat="1" ht="15"/>
    <row r="26" spans="1:8" s="607" customFormat="1" ht="15"/>
    <row r="27" spans="1:8" s="607" customFormat="1" ht="15"/>
    <row r="28" spans="1:8" s="607" customFormat="1" ht="15"/>
  </sheetData>
  <mergeCells count="4">
    <mergeCell ref="B6:G6"/>
    <mergeCell ref="B7:C7"/>
    <mergeCell ref="D7:E7"/>
    <mergeCell ref="F7:G7"/>
  </mergeCells>
  <hyperlinks>
    <hyperlink ref="A1" location="Sommaire!A1" display="Sommaire général" xr:uid="{99D86D8D-EEA4-4237-B3C3-3ED0FACFD95E}"/>
  </hyperlinks>
  <pageMargins left="0.78740157499999996" right="0.78740157499999996" top="0.984251969" bottom="0.984251969" header="0.4921259845" footer="0.4921259845"/>
  <pageSetup paperSize="8" orientation="portrait" r:id="rId1"/>
  <headerFooter alignWithMargins="0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FF00E0"/>
  </sheetPr>
  <dimension ref="A1:H28"/>
  <sheetViews>
    <sheetView workbookViewId="0"/>
  </sheetViews>
  <sheetFormatPr baseColWidth="10" defaultRowHeight="12.75"/>
  <cols>
    <col min="1" max="1" width="22.42578125" style="99" customWidth="1"/>
    <col min="2" max="256" width="11.42578125" style="99"/>
    <col min="257" max="257" width="22.42578125" style="99" customWidth="1"/>
    <col min="258" max="512" width="11.42578125" style="99"/>
    <col min="513" max="513" width="22.42578125" style="99" customWidth="1"/>
    <col min="514" max="768" width="11.42578125" style="99"/>
    <col min="769" max="769" width="22.42578125" style="99" customWidth="1"/>
    <col min="770" max="1024" width="11.42578125" style="99"/>
    <col min="1025" max="1025" width="22.42578125" style="99" customWidth="1"/>
    <col min="1026" max="1280" width="11.42578125" style="99"/>
    <col min="1281" max="1281" width="22.42578125" style="99" customWidth="1"/>
    <col min="1282" max="1536" width="11.42578125" style="99"/>
    <col min="1537" max="1537" width="22.42578125" style="99" customWidth="1"/>
    <col min="1538" max="1792" width="11.42578125" style="99"/>
    <col min="1793" max="1793" width="22.42578125" style="99" customWidth="1"/>
    <col min="1794" max="2048" width="11.42578125" style="99"/>
    <col min="2049" max="2049" width="22.42578125" style="99" customWidth="1"/>
    <col min="2050" max="2304" width="11.42578125" style="99"/>
    <col min="2305" max="2305" width="22.42578125" style="99" customWidth="1"/>
    <col min="2306" max="2560" width="11.42578125" style="99"/>
    <col min="2561" max="2561" width="22.42578125" style="99" customWidth="1"/>
    <col min="2562" max="2816" width="11.42578125" style="99"/>
    <col min="2817" max="2817" width="22.42578125" style="99" customWidth="1"/>
    <col min="2818" max="3072" width="11.42578125" style="99"/>
    <col min="3073" max="3073" width="22.42578125" style="99" customWidth="1"/>
    <col min="3074" max="3328" width="11.42578125" style="99"/>
    <col min="3329" max="3329" width="22.42578125" style="99" customWidth="1"/>
    <col min="3330" max="3584" width="11.42578125" style="99"/>
    <col min="3585" max="3585" width="22.42578125" style="99" customWidth="1"/>
    <col min="3586" max="3840" width="11.42578125" style="99"/>
    <col min="3841" max="3841" width="22.42578125" style="99" customWidth="1"/>
    <col min="3842" max="4096" width="11.42578125" style="99"/>
    <col min="4097" max="4097" width="22.42578125" style="99" customWidth="1"/>
    <col min="4098" max="4352" width="11.42578125" style="99"/>
    <col min="4353" max="4353" width="22.42578125" style="99" customWidth="1"/>
    <col min="4354" max="4608" width="11.42578125" style="99"/>
    <col min="4609" max="4609" width="22.42578125" style="99" customWidth="1"/>
    <col min="4610" max="4864" width="11.42578125" style="99"/>
    <col min="4865" max="4865" width="22.42578125" style="99" customWidth="1"/>
    <col min="4866" max="5120" width="11.42578125" style="99"/>
    <col min="5121" max="5121" width="22.42578125" style="99" customWidth="1"/>
    <col min="5122" max="5376" width="11.42578125" style="99"/>
    <col min="5377" max="5377" width="22.42578125" style="99" customWidth="1"/>
    <col min="5378" max="5632" width="11.42578125" style="99"/>
    <col min="5633" max="5633" width="22.42578125" style="99" customWidth="1"/>
    <col min="5634" max="5888" width="11.42578125" style="99"/>
    <col min="5889" max="5889" width="22.42578125" style="99" customWidth="1"/>
    <col min="5890" max="6144" width="11.42578125" style="99"/>
    <col min="6145" max="6145" width="22.42578125" style="99" customWidth="1"/>
    <col min="6146" max="6400" width="11.42578125" style="99"/>
    <col min="6401" max="6401" width="22.42578125" style="99" customWidth="1"/>
    <col min="6402" max="6656" width="11.42578125" style="99"/>
    <col min="6657" max="6657" width="22.42578125" style="99" customWidth="1"/>
    <col min="6658" max="6912" width="11.42578125" style="99"/>
    <col min="6913" max="6913" width="22.42578125" style="99" customWidth="1"/>
    <col min="6914" max="7168" width="11.42578125" style="99"/>
    <col min="7169" max="7169" width="22.42578125" style="99" customWidth="1"/>
    <col min="7170" max="7424" width="11.42578125" style="99"/>
    <col min="7425" max="7425" width="22.42578125" style="99" customWidth="1"/>
    <col min="7426" max="7680" width="11.42578125" style="99"/>
    <col min="7681" max="7681" width="22.42578125" style="99" customWidth="1"/>
    <col min="7682" max="7936" width="11.42578125" style="99"/>
    <col min="7937" max="7937" width="22.42578125" style="99" customWidth="1"/>
    <col min="7938" max="8192" width="11.42578125" style="99"/>
    <col min="8193" max="8193" width="22.42578125" style="99" customWidth="1"/>
    <col min="8194" max="8448" width="11.42578125" style="99"/>
    <col min="8449" max="8449" width="22.42578125" style="99" customWidth="1"/>
    <col min="8450" max="8704" width="11.42578125" style="99"/>
    <col min="8705" max="8705" width="22.42578125" style="99" customWidth="1"/>
    <col min="8706" max="8960" width="11.42578125" style="99"/>
    <col min="8961" max="8961" width="22.42578125" style="99" customWidth="1"/>
    <col min="8962" max="9216" width="11.42578125" style="99"/>
    <col min="9217" max="9217" width="22.42578125" style="99" customWidth="1"/>
    <col min="9218" max="9472" width="11.42578125" style="99"/>
    <col min="9473" max="9473" width="22.42578125" style="99" customWidth="1"/>
    <col min="9474" max="9728" width="11.42578125" style="99"/>
    <col min="9729" max="9729" width="22.42578125" style="99" customWidth="1"/>
    <col min="9730" max="9984" width="11.42578125" style="99"/>
    <col min="9985" max="9985" width="22.42578125" style="99" customWidth="1"/>
    <col min="9986" max="10240" width="11.42578125" style="99"/>
    <col min="10241" max="10241" width="22.42578125" style="99" customWidth="1"/>
    <col min="10242" max="10496" width="11.42578125" style="99"/>
    <col min="10497" max="10497" width="22.42578125" style="99" customWidth="1"/>
    <col min="10498" max="10752" width="11.42578125" style="99"/>
    <col min="10753" max="10753" width="22.42578125" style="99" customWidth="1"/>
    <col min="10754" max="11008" width="11.42578125" style="99"/>
    <col min="11009" max="11009" width="22.42578125" style="99" customWidth="1"/>
    <col min="11010" max="11264" width="11.42578125" style="99"/>
    <col min="11265" max="11265" width="22.42578125" style="99" customWidth="1"/>
    <col min="11266" max="11520" width="11.42578125" style="99"/>
    <col min="11521" max="11521" width="22.42578125" style="99" customWidth="1"/>
    <col min="11522" max="11776" width="11.42578125" style="99"/>
    <col min="11777" max="11777" width="22.42578125" style="99" customWidth="1"/>
    <col min="11778" max="12032" width="11.42578125" style="99"/>
    <col min="12033" max="12033" width="22.42578125" style="99" customWidth="1"/>
    <col min="12034" max="12288" width="11.42578125" style="99"/>
    <col min="12289" max="12289" width="22.42578125" style="99" customWidth="1"/>
    <col min="12290" max="12544" width="11.42578125" style="99"/>
    <col min="12545" max="12545" width="22.42578125" style="99" customWidth="1"/>
    <col min="12546" max="12800" width="11.42578125" style="99"/>
    <col min="12801" max="12801" width="22.42578125" style="99" customWidth="1"/>
    <col min="12802" max="13056" width="11.42578125" style="99"/>
    <col min="13057" max="13057" width="22.42578125" style="99" customWidth="1"/>
    <col min="13058" max="13312" width="11.42578125" style="99"/>
    <col min="13313" max="13313" width="22.42578125" style="99" customWidth="1"/>
    <col min="13314" max="13568" width="11.42578125" style="99"/>
    <col min="13569" max="13569" width="22.42578125" style="99" customWidth="1"/>
    <col min="13570" max="13824" width="11.42578125" style="99"/>
    <col min="13825" max="13825" width="22.42578125" style="99" customWidth="1"/>
    <col min="13826" max="14080" width="11.42578125" style="99"/>
    <col min="14081" max="14081" width="22.42578125" style="99" customWidth="1"/>
    <col min="14082" max="14336" width="11.42578125" style="99"/>
    <col min="14337" max="14337" width="22.42578125" style="99" customWidth="1"/>
    <col min="14338" max="14592" width="11.42578125" style="99"/>
    <col min="14593" max="14593" width="22.42578125" style="99" customWidth="1"/>
    <col min="14594" max="14848" width="11.42578125" style="99"/>
    <col min="14849" max="14849" width="22.42578125" style="99" customWidth="1"/>
    <col min="14850" max="15104" width="11.42578125" style="99"/>
    <col min="15105" max="15105" width="22.42578125" style="99" customWidth="1"/>
    <col min="15106" max="15360" width="11.42578125" style="99"/>
    <col min="15361" max="15361" width="22.42578125" style="99" customWidth="1"/>
    <col min="15362" max="15616" width="11.42578125" style="99"/>
    <col min="15617" max="15617" width="22.42578125" style="99" customWidth="1"/>
    <col min="15618" max="15872" width="11.42578125" style="99"/>
    <col min="15873" max="15873" width="22.42578125" style="99" customWidth="1"/>
    <col min="15874" max="16128" width="11.42578125" style="99"/>
    <col min="16129" max="16129" width="22.42578125" style="99" customWidth="1"/>
    <col min="16130" max="16384" width="11.42578125" style="99"/>
  </cols>
  <sheetData>
    <row r="1" spans="1:8" s="693" customFormat="1" ht="15">
      <c r="A1" s="728" t="s">
        <v>739</v>
      </c>
    </row>
    <row r="2" spans="1:8" s="693" customFormat="1"/>
    <row r="3" spans="1:8" s="693" customFormat="1"/>
    <row r="4" spans="1:8" s="607" customFormat="1" ht="25.5" customHeight="1">
      <c r="A4" s="829" t="s">
        <v>729</v>
      </c>
      <c r="B4" s="829"/>
      <c r="C4" s="829"/>
      <c r="D4" s="829"/>
      <c r="E4" s="829"/>
      <c r="F4" s="829"/>
      <c r="G4" s="829"/>
      <c r="H4" s="662"/>
    </row>
    <row r="5" spans="1:8" s="607" customFormat="1" ht="12.75" customHeight="1">
      <c r="A5" s="2230"/>
      <c r="B5" s="2230"/>
      <c r="C5" s="2230"/>
      <c r="D5" s="2230"/>
      <c r="E5" s="2230"/>
      <c r="F5" s="2226"/>
      <c r="G5" s="2228" t="s">
        <v>7</v>
      </c>
      <c r="H5" s="2227"/>
    </row>
    <row r="6" spans="1:8" s="607" customFormat="1" ht="15">
      <c r="A6" s="2237"/>
      <c r="B6" s="2191" t="s">
        <v>460</v>
      </c>
      <c r="C6" s="2192"/>
      <c r="D6" s="2192"/>
      <c r="E6" s="2192"/>
      <c r="F6" s="2192"/>
      <c r="G6" s="2193"/>
      <c r="H6" s="2225"/>
    </row>
    <row r="7" spans="1:8" s="607" customFormat="1" ht="15">
      <c r="A7" s="2232" t="s">
        <v>8</v>
      </c>
      <c r="B7" s="2187" t="s">
        <v>9</v>
      </c>
      <c r="C7" s="2188"/>
      <c r="D7" s="2187" t="s">
        <v>10</v>
      </c>
      <c r="E7" s="2188"/>
      <c r="F7" s="2189" t="s">
        <v>11</v>
      </c>
      <c r="G7" s="2190"/>
      <c r="H7" s="2225"/>
    </row>
    <row r="8" spans="1:8" s="607" customFormat="1" ht="15">
      <c r="A8" s="2236"/>
      <c r="B8" s="2231" t="s">
        <v>658</v>
      </c>
      <c r="C8" s="2239" t="s">
        <v>835</v>
      </c>
      <c r="D8" s="2231" t="s">
        <v>658</v>
      </c>
      <c r="E8" s="2239" t="s">
        <v>835</v>
      </c>
      <c r="F8" s="2231" t="s">
        <v>658</v>
      </c>
      <c r="G8" s="2240" t="s">
        <v>835</v>
      </c>
      <c r="H8" s="2225"/>
    </row>
    <row r="9" spans="1:8" s="607" customFormat="1" ht="15">
      <c r="A9" s="2233" t="s">
        <v>34</v>
      </c>
      <c r="B9" s="2241">
        <v>13325.333315000002</v>
      </c>
      <c r="C9" s="2252">
        <v>14765.978523999996</v>
      </c>
      <c r="D9" s="2241">
        <v>14159.986653</v>
      </c>
      <c r="E9" s="2252">
        <v>14281.248884000001</v>
      </c>
      <c r="F9" s="2241">
        <v>834.65333800000008</v>
      </c>
      <c r="G9" s="2251">
        <v>-484.72963999999911</v>
      </c>
      <c r="H9" s="2225"/>
    </row>
    <row r="10" spans="1:8" s="607" customFormat="1" ht="15">
      <c r="A10" s="2234" t="s">
        <v>35</v>
      </c>
      <c r="B10" s="2244">
        <v>11297.300525000002</v>
      </c>
      <c r="C10" s="2242">
        <v>12956.635447999997</v>
      </c>
      <c r="D10" s="2244">
        <v>12969.585598</v>
      </c>
      <c r="E10" s="2242">
        <v>13118.681302000001</v>
      </c>
      <c r="F10" s="2244">
        <v>1672.285073</v>
      </c>
      <c r="G10" s="2243">
        <v>162.04585400000087</v>
      </c>
      <c r="H10" s="2225"/>
    </row>
    <row r="11" spans="1:8" s="607" customFormat="1" ht="15">
      <c r="A11" s="2234" t="s">
        <v>36</v>
      </c>
      <c r="B11" s="2244">
        <v>1418.3766310000001</v>
      </c>
      <c r="C11" s="2242">
        <v>1707.0211499999998</v>
      </c>
      <c r="D11" s="2244">
        <v>6737.1015200000011</v>
      </c>
      <c r="E11" s="2242">
        <v>6303.3986459999996</v>
      </c>
      <c r="F11" s="2244">
        <v>5318.7248890000001</v>
      </c>
      <c r="G11" s="2243">
        <v>4596.3774960000001</v>
      </c>
      <c r="H11" s="2225"/>
    </row>
    <row r="12" spans="1:8" s="607" customFormat="1" ht="15">
      <c r="A12" s="2235" t="s">
        <v>37</v>
      </c>
      <c r="B12" s="2245">
        <v>316.42418100000003</v>
      </c>
      <c r="C12" s="2246">
        <v>327.75841399999996</v>
      </c>
      <c r="D12" s="2245">
        <v>5436.5658220000014</v>
      </c>
      <c r="E12" s="2246">
        <v>5025.9309099999991</v>
      </c>
      <c r="F12" s="2245">
        <v>5120.1416410000002</v>
      </c>
      <c r="G12" s="2247">
        <v>4698.1724960000001</v>
      </c>
      <c r="H12" s="2225"/>
    </row>
    <row r="13" spans="1:8" s="607" customFormat="1" ht="15">
      <c r="A13" s="2235" t="s">
        <v>38</v>
      </c>
      <c r="B13" s="2245">
        <v>1098.860596</v>
      </c>
      <c r="C13" s="2246">
        <v>1373.6899079999998</v>
      </c>
      <c r="D13" s="2245">
        <v>1293.4236510000001</v>
      </c>
      <c r="E13" s="2246">
        <v>1271.7925229999998</v>
      </c>
      <c r="F13" s="2245">
        <v>194.56305500000005</v>
      </c>
      <c r="G13" s="2247">
        <v>-101.89738500000014</v>
      </c>
      <c r="H13" s="2225"/>
    </row>
    <row r="14" spans="1:8" s="607" customFormat="1" ht="15">
      <c r="A14" s="2234" t="s">
        <v>39</v>
      </c>
      <c r="B14" s="2244">
        <v>3463.0015470000003</v>
      </c>
      <c r="C14" s="2242">
        <v>3667.7386419999993</v>
      </c>
      <c r="D14" s="2244">
        <v>2720.2733069999995</v>
      </c>
      <c r="E14" s="2242">
        <v>2585.9135429999997</v>
      </c>
      <c r="F14" s="2244">
        <v>-742.72824000000037</v>
      </c>
      <c r="G14" s="2243">
        <v>-1081.8250990000001</v>
      </c>
      <c r="H14" s="2225"/>
    </row>
    <row r="15" spans="1:8" s="607" customFormat="1" ht="15">
      <c r="A15" s="2235" t="s">
        <v>40</v>
      </c>
      <c r="B15" s="2245">
        <v>3044.5898729999999</v>
      </c>
      <c r="C15" s="2246">
        <v>3248.5758029999997</v>
      </c>
      <c r="D15" s="2245">
        <v>2593.1829839999996</v>
      </c>
      <c r="E15" s="2246">
        <v>2460.7195899999997</v>
      </c>
      <c r="F15" s="2245">
        <v>-451.40688900000032</v>
      </c>
      <c r="G15" s="2247">
        <v>-787.85621300000003</v>
      </c>
      <c r="H15" s="2225"/>
    </row>
    <row r="16" spans="1:8" s="607" customFormat="1" ht="15">
      <c r="A16" s="2234" t="s">
        <v>41</v>
      </c>
      <c r="B16" s="2244">
        <v>5853.0275810000003</v>
      </c>
      <c r="C16" s="2242">
        <v>6978.7854939999988</v>
      </c>
      <c r="D16" s="2244">
        <v>1457.3379509999997</v>
      </c>
      <c r="E16" s="2242">
        <v>1559.5129610000001</v>
      </c>
      <c r="F16" s="2244">
        <v>-4395.6896299999999</v>
      </c>
      <c r="G16" s="2243">
        <v>-5419.2725330000003</v>
      </c>
      <c r="H16" s="2225"/>
    </row>
    <row r="17" spans="1:8" s="607" customFormat="1" ht="15">
      <c r="A17" s="2235" t="s">
        <v>42</v>
      </c>
      <c r="B17" s="2245">
        <v>3566.7181549999996</v>
      </c>
      <c r="C17" s="2246">
        <v>3864.3969079999993</v>
      </c>
      <c r="D17" s="2245">
        <v>1109.8260089999997</v>
      </c>
      <c r="E17" s="2246">
        <v>1192.506412</v>
      </c>
      <c r="F17" s="2245">
        <v>-2456.8921460000001</v>
      </c>
      <c r="G17" s="2247">
        <v>-2671.8904959999995</v>
      </c>
      <c r="H17" s="2225"/>
    </row>
    <row r="18" spans="1:8" s="607" customFormat="1" ht="15">
      <c r="A18" s="2235" t="s">
        <v>43</v>
      </c>
      <c r="B18" s="2245">
        <v>1181.945929</v>
      </c>
      <c r="C18" s="2246">
        <v>2054.8035380000001</v>
      </c>
      <c r="D18" s="2245">
        <v>29.880652000000001</v>
      </c>
      <c r="E18" s="2246">
        <v>38.437913999999999</v>
      </c>
      <c r="F18" s="2245">
        <v>-1152.0652769999999</v>
      </c>
      <c r="G18" s="2247">
        <v>-2016.365624</v>
      </c>
      <c r="H18" s="2225"/>
    </row>
    <row r="19" spans="1:8" s="607" customFormat="1" ht="15">
      <c r="A19" s="2234" t="s">
        <v>44</v>
      </c>
      <c r="B19" s="2244">
        <v>562.894766</v>
      </c>
      <c r="C19" s="2242">
        <v>603.09016199999996</v>
      </c>
      <c r="D19" s="2244">
        <v>2054.87282</v>
      </c>
      <c r="E19" s="2242">
        <v>2669.8561519999998</v>
      </c>
      <c r="F19" s="2244">
        <v>1491.9780540000002</v>
      </c>
      <c r="G19" s="2243">
        <v>2066.7659900000008</v>
      </c>
      <c r="H19" s="2225"/>
    </row>
    <row r="20" spans="1:8" s="607" customFormat="1" ht="15">
      <c r="A20" s="2235" t="s">
        <v>45</v>
      </c>
      <c r="B20" s="2245">
        <v>51.369060000000005</v>
      </c>
      <c r="C20" s="2246">
        <v>21.344350000000002</v>
      </c>
      <c r="D20" s="2245">
        <v>1247.7020669999999</v>
      </c>
      <c r="E20" s="2246">
        <v>1771.6114079999998</v>
      </c>
      <c r="F20" s="2245">
        <v>1196.333007</v>
      </c>
      <c r="G20" s="2247">
        <v>1750.2670579999999</v>
      </c>
      <c r="H20" s="1876"/>
    </row>
    <row r="21" spans="1:8" s="607" customFormat="1" ht="15">
      <c r="A21" s="2234" t="s">
        <v>46</v>
      </c>
      <c r="B21" s="2244">
        <v>241.67652799999996</v>
      </c>
      <c r="C21" s="2242">
        <v>228.88667499999997</v>
      </c>
      <c r="D21" s="2244">
        <v>464.86461500000001</v>
      </c>
      <c r="E21" s="2242">
        <v>448.32320199999992</v>
      </c>
      <c r="F21" s="2244">
        <v>223.18808700000005</v>
      </c>
      <c r="G21" s="2243">
        <v>219.43652699999998</v>
      </c>
      <c r="H21" s="1876"/>
    </row>
    <row r="22" spans="1:8" s="607" customFormat="1" ht="15">
      <c r="A22" s="2238" t="s">
        <v>47</v>
      </c>
      <c r="B22" s="2248">
        <v>1786.356262</v>
      </c>
      <c r="C22" s="2249">
        <v>1580.4564009999999</v>
      </c>
      <c r="D22" s="2248">
        <v>725.53644000000008</v>
      </c>
      <c r="E22" s="2249">
        <v>714.24437999999998</v>
      </c>
      <c r="F22" s="2248">
        <v>-1060.8198219999999</v>
      </c>
      <c r="G22" s="2250">
        <v>-866.21202099999994</v>
      </c>
      <c r="H22" s="1876"/>
    </row>
    <row r="23" spans="1:8" s="607" customFormat="1" ht="15">
      <c r="A23" s="2229" t="s">
        <v>33</v>
      </c>
      <c r="B23" s="2226"/>
      <c r="C23" s="2226"/>
      <c r="D23" s="2226"/>
      <c r="E23" s="2226"/>
      <c r="F23" s="2226"/>
      <c r="G23" s="2226"/>
      <c r="H23" s="1876"/>
    </row>
    <row r="24" spans="1:8" s="607" customFormat="1" ht="15">
      <c r="B24" s="679"/>
      <c r="C24" s="679"/>
      <c r="D24" s="679"/>
      <c r="E24" s="679"/>
      <c r="F24" s="679"/>
      <c r="G24" s="679"/>
    </row>
    <row r="25" spans="1:8" s="607" customFormat="1" ht="15">
      <c r="A25" s="679"/>
      <c r="B25" s="679"/>
      <c r="C25" s="679"/>
      <c r="D25" s="679"/>
      <c r="E25" s="679"/>
      <c r="F25" s="679"/>
      <c r="G25" s="679"/>
    </row>
    <row r="26" spans="1:8" s="607" customFormat="1" ht="15"/>
    <row r="27" spans="1:8" s="607" customFormat="1" ht="15"/>
    <row r="28" spans="1:8" s="607" customFormat="1" ht="15"/>
  </sheetData>
  <mergeCells count="5">
    <mergeCell ref="A4:G4"/>
    <mergeCell ref="B6:G6"/>
    <mergeCell ref="B7:C7"/>
    <mergeCell ref="D7:E7"/>
    <mergeCell ref="F7:G7"/>
  </mergeCells>
  <hyperlinks>
    <hyperlink ref="A1" location="Sommaire!A1" display="Sommaire général" xr:uid="{EAAF731B-CDC4-4059-9FAC-461459BA2016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FF00E0"/>
  </sheetPr>
  <dimension ref="A1:G35"/>
  <sheetViews>
    <sheetView workbookViewId="0"/>
  </sheetViews>
  <sheetFormatPr baseColWidth="10" defaultRowHeight="12.75"/>
  <cols>
    <col min="1" max="1" width="22.42578125" style="99" customWidth="1"/>
    <col min="2" max="256" width="11.42578125" style="99"/>
    <col min="257" max="257" width="22.42578125" style="99" customWidth="1"/>
    <col min="258" max="512" width="11.42578125" style="99"/>
    <col min="513" max="513" width="22.42578125" style="99" customWidth="1"/>
    <col min="514" max="768" width="11.42578125" style="99"/>
    <col min="769" max="769" width="22.42578125" style="99" customWidth="1"/>
    <col min="770" max="1024" width="11.42578125" style="99"/>
    <col min="1025" max="1025" width="22.42578125" style="99" customWidth="1"/>
    <col min="1026" max="1280" width="11.42578125" style="99"/>
    <col min="1281" max="1281" width="22.42578125" style="99" customWidth="1"/>
    <col min="1282" max="1536" width="11.42578125" style="99"/>
    <col min="1537" max="1537" width="22.42578125" style="99" customWidth="1"/>
    <col min="1538" max="1792" width="11.42578125" style="99"/>
    <col min="1793" max="1793" width="22.42578125" style="99" customWidth="1"/>
    <col min="1794" max="2048" width="11.42578125" style="99"/>
    <col min="2049" max="2049" width="22.42578125" style="99" customWidth="1"/>
    <col min="2050" max="2304" width="11.42578125" style="99"/>
    <col min="2305" max="2305" width="22.42578125" style="99" customWidth="1"/>
    <col min="2306" max="2560" width="11.42578125" style="99"/>
    <col min="2561" max="2561" width="22.42578125" style="99" customWidth="1"/>
    <col min="2562" max="2816" width="11.42578125" style="99"/>
    <col min="2817" max="2817" width="22.42578125" style="99" customWidth="1"/>
    <col min="2818" max="3072" width="11.42578125" style="99"/>
    <col min="3073" max="3073" width="22.42578125" style="99" customWidth="1"/>
    <col min="3074" max="3328" width="11.42578125" style="99"/>
    <col min="3329" max="3329" width="22.42578125" style="99" customWidth="1"/>
    <col min="3330" max="3584" width="11.42578125" style="99"/>
    <col min="3585" max="3585" width="22.42578125" style="99" customWidth="1"/>
    <col min="3586" max="3840" width="11.42578125" style="99"/>
    <col min="3841" max="3841" width="22.42578125" style="99" customWidth="1"/>
    <col min="3842" max="4096" width="11.42578125" style="99"/>
    <col min="4097" max="4097" width="22.42578125" style="99" customWidth="1"/>
    <col min="4098" max="4352" width="11.42578125" style="99"/>
    <col min="4353" max="4353" width="22.42578125" style="99" customWidth="1"/>
    <col min="4354" max="4608" width="11.42578125" style="99"/>
    <col min="4609" max="4609" width="22.42578125" style="99" customWidth="1"/>
    <col min="4610" max="4864" width="11.42578125" style="99"/>
    <col min="4865" max="4865" width="22.42578125" style="99" customWidth="1"/>
    <col min="4866" max="5120" width="11.42578125" style="99"/>
    <col min="5121" max="5121" width="22.42578125" style="99" customWidth="1"/>
    <col min="5122" max="5376" width="11.42578125" style="99"/>
    <col min="5377" max="5377" width="22.42578125" style="99" customWidth="1"/>
    <col min="5378" max="5632" width="11.42578125" style="99"/>
    <col min="5633" max="5633" width="22.42578125" style="99" customWidth="1"/>
    <col min="5634" max="5888" width="11.42578125" style="99"/>
    <col min="5889" max="5889" width="22.42578125" style="99" customWidth="1"/>
    <col min="5890" max="6144" width="11.42578125" style="99"/>
    <col min="6145" max="6145" width="22.42578125" style="99" customWidth="1"/>
    <col min="6146" max="6400" width="11.42578125" style="99"/>
    <col min="6401" max="6401" width="22.42578125" style="99" customWidth="1"/>
    <col min="6402" max="6656" width="11.42578125" style="99"/>
    <col min="6657" max="6657" width="22.42578125" style="99" customWidth="1"/>
    <col min="6658" max="6912" width="11.42578125" style="99"/>
    <col min="6913" max="6913" width="22.42578125" style="99" customWidth="1"/>
    <col min="6914" max="7168" width="11.42578125" style="99"/>
    <col min="7169" max="7169" width="22.42578125" style="99" customWidth="1"/>
    <col min="7170" max="7424" width="11.42578125" style="99"/>
    <col min="7425" max="7425" width="22.42578125" style="99" customWidth="1"/>
    <col min="7426" max="7680" width="11.42578125" style="99"/>
    <col min="7681" max="7681" width="22.42578125" style="99" customWidth="1"/>
    <col min="7682" max="7936" width="11.42578125" style="99"/>
    <col min="7937" max="7937" width="22.42578125" style="99" customWidth="1"/>
    <col min="7938" max="8192" width="11.42578125" style="99"/>
    <col min="8193" max="8193" width="22.42578125" style="99" customWidth="1"/>
    <col min="8194" max="8448" width="11.42578125" style="99"/>
    <col min="8449" max="8449" width="22.42578125" style="99" customWidth="1"/>
    <col min="8450" max="8704" width="11.42578125" style="99"/>
    <col min="8705" max="8705" width="22.42578125" style="99" customWidth="1"/>
    <col min="8706" max="8960" width="11.42578125" style="99"/>
    <col min="8961" max="8961" width="22.42578125" style="99" customWidth="1"/>
    <col min="8962" max="9216" width="11.42578125" style="99"/>
    <col min="9217" max="9217" width="22.42578125" style="99" customWidth="1"/>
    <col min="9218" max="9472" width="11.42578125" style="99"/>
    <col min="9473" max="9473" width="22.42578125" style="99" customWidth="1"/>
    <col min="9474" max="9728" width="11.42578125" style="99"/>
    <col min="9729" max="9729" width="22.42578125" style="99" customWidth="1"/>
    <col min="9730" max="9984" width="11.42578125" style="99"/>
    <col min="9985" max="9985" width="22.42578125" style="99" customWidth="1"/>
    <col min="9986" max="10240" width="11.42578125" style="99"/>
    <col min="10241" max="10241" width="22.42578125" style="99" customWidth="1"/>
    <col min="10242" max="10496" width="11.42578125" style="99"/>
    <col min="10497" max="10497" width="22.42578125" style="99" customWidth="1"/>
    <col min="10498" max="10752" width="11.42578125" style="99"/>
    <col min="10753" max="10753" width="22.42578125" style="99" customWidth="1"/>
    <col min="10754" max="11008" width="11.42578125" style="99"/>
    <col min="11009" max="11009" width="22.42578125" style="99" customWidth="1"/>
    <col min="11010" max="11264" width="11.42578125" style="99"/>
    <col min="11265" max="11265" width="22.42578125" style="99" customWidth="1"/>
    <col min="11266" max="11520" width="11.42578125" style="99"/>
    <col min="11521" max="11521" width="22.42578125" style="99" customWidth="1"/>
    <col min="11522" max="11776" width="11.42578125" style="99"/>
    <col min="11777" max="11777" width="22.42578125" style="99" customWidth="1"/>
    <col min="11778" max="12032" width="11.42578125" style="99"/>
    <col min="12033" max="12033" width="22.42578125" style="99" customWidth="1"/>
    <col min="12034" max="12288" width="11.42578125" style="99"/>
    <col min="12289" max="12289" width="22.42578125" style="99" customWidth="1"/>
    <col min="12290" max="12544" width="11.42578125" style="99"/>
    <col min="12545" max="12545" width="22.42578125" style="99" customWidth="1"/>
    <col min="12546" max="12800" width="11.42578125" style="99"/>
    <col min="12801" max="12801" width="22.42578125" style="99" customWidth="1"/>
    <col min="12802" max="13056" width="11.42578125" style="99"/>
    <col min="13057" max="13057" width="22.42578125" style="99" customWidth="1"/>
    <col min="13058" max="13312" width="11.42578125" style="99"/>
    <col min="13313" max="13313" width="22.42578125" style="99" customWidth="1"/>
    <col min="13314" max="13568" width="11.42578125" style="99"/>
    <col min="13569" max="13569" width="22.42578125" style="99" customWidth="1"/>
    <col min="13570" max="13824" width="11.42578125" style="99"/>
    <col min="13825" max="13825" width="22.42578125" style="99" customWidth="1"/>
    <col min="13826" max="14080" width="11.42578125" style="99"/>
    <col min="14081" max="14081" width="22.42578125" style="99" customWidth="1"/>
    <col min="14082" max="14336" width="11.42578125" style="99"/>
    <col min="14337" max="14337" width="22.42578125" style="99" customWidth="1"/>
    <col min="14338" max="14592" width="11.42578125" style="99"/>
    <col min="14593" max="14593" width="22.42578125" style="99" customWidth="1"/>
    <col min="14594" max="14848" width="11.42578125" style="99"/>
    <col min="14849" max="14849" width="22.42578125" style="99" customWidth="1"/>
    <col min="14850" max="15104" width="11.42578125" style="99"/>
    <col min="15105" max="15105" width="22.42578125" style="99" customWidth="1"/>
    <col min="15106" max="15360" width="11.42578125" style="99"/>
    <col min="15361" max="15361" width="22.42578125" style="99" customWidth="1"/>
    <col min="15362" max="15616" width="11.42578125" style="99"/>
    <col min="15617" max="15617" width="22.42578125" style="99" customWidth="1"/>
    <col min="15618" max="15872" width="11.42578125" style="99"/>
    <col min="15873" max="15873" width="22.42578125" style="99" customWidth="1"/>
    <col min="15874" max="16128" width="11.42578125" style="99"/>
    <col min="16129" max="16129" width="22.42578125" style="99" customWidth="1"/>
    <col min="16130" max="16384" width="11.42578125" style="99"/>
  </cols>
  <sheetData>
    <row r="1" spans="1:7" s="693" customFormat="1" ht="15">
      <c r="A1" s="728" t="s">
        <v>739</v>
      </c>
    </row>
    <row r="2" spans="1:7" s="693" customFormat="1"/>
    <row r="3" spans="1:7" s="693" customFormat="1"/>
    <row r="4" spans="1:7" s="607" customFormat="1" ht="24.75" customHeight="1">
      <c r="A4" s="829" t="s">
        <v>730</v>
      </c>
      <c r="B4" s="829"/>
      <c r="C4" s="829"/>
      <c r="D4" s="829"/>
      <c r="E4" s="829"/>
      <c r="F4" s="829"/>
      <c r="G4" s="829"/>
    </row>
    <row r="5" spans="1:7" s="607" customFormat="1" ht="15">
      <c r="A5" s="2253"/>
      <c r="B5" s="2253"/>
      <c r="C5" s="2253"/>
      <c r="D5" s="2253"/>
      <c r="E5" s="2253"/>
      <c r="F5" s="2253"/>
      <c r="G5" s="2254" t="s">
        <v>7</v>
      </c>
    </row>
    <row r="6" spans="1:7" s="607" customFormat="1" ht="15">
      <c r="A6" s="2263"/>
      <c r="B6" s="2049" t="s">
        <v>460</v>
      </c>
      <c r="C6" s="2050"/>
      <c r="D6" s="2050"/>
      <c r="E6" s="2050"/>
      <c r="F6" s="2050"/>
      <c r="G6" s="2051"/>
    </row>
    <row r="7" spans="1:7" s="607" customFormat="1" ht="15">
      <c r="A7" s="2256" t="s">
        <v>8</v>
      </c>
      <c r="B7" s="2187" t="s">
        <v>9</v>
      </c>
      <c r="C7" s="2188"/>
      <c r="D7" s="2187" t="s">
        <v>10</v>
      </c>
      <c r="E7" s="2188"/>
      <c r="F7" s="2189" t="s">
        <v>11</v>
      </c>
      <c r="G7" s="2190"/>
    </row>
    <row r="8" spans="1:7" s="607" customFormat="1" ht="15">
      <c r="A8" s="2257"/>
      <c r="B8" s="2255" t="s">
        <v>658</v>
      </c>
      <c r="C8" s="2277" t="s">
        <v>835</v>
      </c>
      <c r="D8" s="2255" t="s">
        <v>658</v>
      </c>
      <c r="E8" s="2277" t="s">
        <v>835</v>
      </c>
      <c r="F8" s="2255" t="s">
        <v>658</v>
      </c>
      <c r="G8" s="2278" t="s">
        <v>835</v>
      </c>
    </row>
    <row r="9" spans="1:7" s="607" customFormat="1" ht="15">
      <c r="A9" s="2258" t="s">
        <v>13</v>
      </c>
      <c r="B9" s="2265">
        <v>43931.016204</v>
      </c>
      <c r="C9" s="2276">
        <v>47995.102630000001</v>
      </c>
      <c r="D9" s="2265">
        <v>46985.159501999995</v>
      </c>
      <c r="E9" s="2276">
        <v>48129.226683999994</v>
      </c>
      <c r="F9" s="2265">
        <v>3054.1432979999981</v>
      </c>
      <c r="G9" s="2275">
        <v>134.12405399999921</v>
      </c>
    </row>
    <row r="10" spans="1:7" s="607" customFormat="1" ht="15">
      <c r="A10" s="2259" t="s">
        <v>14</v>
      </c>
      <c r="B10" s="2268">
        <v>6541.9878630000003</v>
      </c>
      <c r="C10" s="2266">
        <v>7337.4788159999989</v>
      </c>
      <c r="D10" s="2268">
        <v>4200.2375750000001</v>
      </c>
      <c r="E10" s="2266">
        <v>4449.3592829999998</v>
      </c>
      <c r="F10" s="2268">
        <v>-2341.7502879999997</v>
      </c>
      <c r="G10" s="2267">
        <v>-2888.1195329999991</v>
      </c>
    </row>
    <row r="11" spans="1:7" s="607" customFormat="1" ht="15">
      <c r="A11" s="2260" t="s">
        <v>15</v>
      </c>
      <c r="B11" s="2269">
        <v>1403.9209999999998</v>
      </c>
      <c r="C11" s="2270">
        <v>1742.681092</v>
      </c>
      <c r="D11" s="2269">
        <v>920.79655200000002</v>
      </c>
      <c r="E11" s="2270">
        <v>1159.6321429999998</v>
      </c>
      <c r="F11" s="2269">
        <v>-483.1244479999998</v>
      </c>
      <c r="G11" s="2271">
        <v>-583.04894900000022</v>
      </c>
    </row>
    <row r="12" spans="1:7" s="607" customFormat="1" ht="15">
      <c r="A12" s="2260" t="s">
        <v>16</v>
      </c>
      <c r="B12" s="2269">
        <v>702.99988599999983</v>
      </c>
      <c r="C12" s="2270">
        <v>674.74678299999994</v>
      </c>
      <c r="D12" s="2269">
        <v>791.36184000000003</v>
      </c>
      <c r="E12" s="2270">
        <v>701.36868200000004</v>
      </c>
      <c r="F12" s="2269">
        <v>88.361954000000082</v>
      </c>
      <c r="G12" s="2271">
        <v>26.62189900000007</v>
      </c>
    </row>
    <row r="13" spans="1:7" s="607" customFormat="1" ht="15">
      <c r="A13" s="2260" t="s">
        <v>17</v>
      </c>
      <c r="B13" s="2269">
        <v>1353.7715599999999</v>
      </c>
      <c r="C13" s="2270">
        <v>1577.8377999999998</v>
      </c>
      <c r="D13" s="2269">
        <v>526.9536579999999</v>
      </c>
      <c r="E13" s="2270">
        <v>523.01541299999997</v>
      </c>
      <c r="F13" s="2269">
        <v>-826.817902</v>
      </c>
      <c r="G13" s="2271">
        <v>-1054.8223869999999</v>
      </c>
    </row>
    <row r="14" spans="1:7" s="607" customFormat="1" ht="15">
      <c r="A14" s="2259" t="s">
        <v>18</v>
      </c>
      <c r="B14" s="2268">
        <v>3404.9151579999998</v>
      </c>
      <c r="C14" s="2266">
        <v>3654.2553289999996</v>
      </c>
      <c r="D14" s="2268">
        <v>789.18046099999992</v>
      </c>
      <c r="E14" s="2266">
        <v>845.76295799999991</v>
      </c>
      <c r="F14" s="2268">
        <v>-2615.7346969999999</v>
      </c>
      <c r="G14" s="2267">
        <v>-2808.4923709999998</v>
      </c>
    </row>
    <row r="15" spans="1:7" s="607" customFormat="1" ht="15">
      <c r="A15" s="2259" t="s">
        <v>19</v>
      </c>
      <c r="B15" s="2268">
        <v>5440.1016930000005</v>
      </c>
      <c r="C15" s="2266">
        <v>5681.5318459999999</v>
      </c>
      <c r="D15" s="2268">
        <v>2494.745109</v>
      </c>
      <c r="E15" s="2266">
        <v>2665.8414069999999</v>
      </c>
      <c r="F15" s="2268">
        <v>-2945.3565840000001</v>
      </c>
      <c r="G15" s="2267">
        <v>-3015.690439</v>
      </c>
    </row>
    <row r="16" spans="1:7" s="607" customFormat="1" ht="15">
      <c r="A16" s="2259" t="s">
        <v>20</v>
      </c>
      <c r="B16" s="2268">
        <v>3715.3780239999996</v>
      </c>
      <c r="C16" s="2266">
        <v>3371.3270430000002</v>
      </c>
      <c r="D16" s="2268">
        <v>1552.8992009999999</v>
      </c>
      <c r="E16" s="2266">
        <v>1661.4545469999998</v>
      </c>
      <c r="F16" s="2268">
        <v>-2162.4788229999999</v>
      </c>
      <c r="G16" s="2267">
        <v>-1709.8724960000004</v>
      </c>
    </row>
    <row r="17" spans="1:7" s="607" customFormat="1" ht="15">
      <c r="A17" s="2260" t="s">
        <v>21</v>
      </c>
      <c r="B17" s="2269">
        <v>1328.2208129999999</v>
      </c>
      <c r="C17" s="2270">
        <v>1124.984121</v>
      </c>
      <c r="D17" s="2269">
        <v>138.07840199999998</v>
      </c>
      <c r="E17" s="2270">
        <v>144.63268099999999</v>
      </c>
      <c r="F17" s="2269">
        <v>-1190.1424109999998</v>
      </c>
      <c r="G17" s="2271">
        <v>-980.35143999999991</v>
      </c>
    </row>
    <row r="18" spans="1:7" s="607" customFormat="1" ht="15">
      <c r="A18" s="2259" t="s">
        <v>22</v>
      </c>
      <c r="B18" s="2268">
        <v>4659.0575170000002</v>
      </c>
      <c r="C18" s="2266">
        <v>5475.0013049999989</v>
      </c>
      <c r="D18" s="2268">
        <v>6504.4280049999998</v>
      </c>
      <c r="E18" s="2266">
        <v>6690.5701789999994</v>
      </c>
      <c r="F18" s="2268">
        <v>1845.3704879999996</v>
      </c>
      <c r="G18" s="2267">
        <v>1215.5688740000001</v>
      </c>
    </row>
    <row r="19" spans="1:7" s="607" customFormat="1" ht="15">
      <c r="A19" s="2260" t="s">
        <v>23</v>
      </c>
      <c r="B19" s="2269">
        <v>2219.7089350000001</v>
      </c>
      <c r="C19" s="2270">
        <v>2506.7174140000002</v>
      </c>
      <c r="D19" s="2269">
        <v>2815.9509120000002</v>
      </c>
      <c r="E19" s="2270">
        <v>2936.7491150000005</v>
      </c>
      <c r="F19" s="2269">
        <v>596.24197700000013</v>
      </c>
      <c r="G19" s="2271">
        <v>430.03170100000034</v>
      </c>
    </row>
    <row r="20" spans="1:7" s="607" customFormat="1" ht="15">
      <c r="A20" s="2259" t="s">
        <v>24</v>
      </c>
      <c r="B20" s="2268">
        <v>1927.2837239999999</v>
      </c>
      <c r="C20" s="2266">
        <v>2041.1360090000001</v>
      </c>
      <c r="D20" s="2268">
        <v>2777.1409540000004</v>
      </c>
      <c r="E20" s="2266">
        <v>2698.129719</v>
      </c>
      <c r="F20" s="2268">
        <v>849.85723000000019</v>
      </c>
      <c r="G20" s="2267">
        <v>656.99370999999996</v>
      </c>
    </row>
    <row r="21" spans="1:7" s="607" customFormat="1" ht="15">
      <c r="A21" s="2259" t="s">
        <v>25</v>
      </c>
      <c r="B21" s="2268">
        <v>2713.3629459999993</v>
      </c>
      <c r="C21" s="2266">
        <v>2894.9438279999995</v>
      </c>
      <c r="D21" s="2268">
        <v>2271.5125840000001</v>
      </c>
      <c r="E21" s="2266">
        <v>2363.9378769999998</v>
      </c>
      <c r="F21" s="2268">
        <v>-441.85036199999968</v>
      </c>
      <c r="G21" s="2267">
        <v>-531.00595100000021</v>
      </c>
    </row>
    <row r="22" spans="1:7" s="607" customFormat="1" ht="15">
      <c r="A22" s="2259" t="s">
        <v>26</v>
      </c>
      <c r="B22" s="2268">
        <v>9578.8441899999998</v>
      </c>
      <c r="C22" s="2266">
        <v>11668.590101000002</v>
      </c>
      <c r="D22" s="2268">
        <v>9252.4576839999991</v>
      </c>
      <c r="E22" s="2266">
        <v>10305.287004999998</v>
      </c>
      <c r="F22" s="2268">
        <v>-326.38650600000051</v>
      </c>
      <c r="G22" s="2267">
        <v>-1363.3030960000015</v>
      </c>
    </row>
    <row r="23" spans="1:7" s="607" customFormat="1" ht="15">
      <c r="A23" s="2260" t="s">
        <v>27</v>
      </c>
      <c r="B23" s="2269">
        <v>283.46073000000001</v>
      </c>
      <c r="C23" s="2270">
        <v>249.28243700000002</v>
      </c>
      <c r="D23" s="2269">
        <v>1198.301285</v>
      </c>
      <c r="E23" s="2270">
        <v>1000.5020439999998</v>
      </c>
      <c r="F23" s="2269">
        <v>914.84055499999999</v>
      </c>
      <c r="G23" s="2271">
        <v>751.21960699999977</v>
      </c>
    </row>
    <row r="24" spans="1:7" s="607" customFormat="1" ht="15">
      <c r="A24" s="2260" t="s">
        <v>28</v>
      </c>
      <c r="B24" s="2269">
        <v>3789.8598459999998</v>
      </c>
      <c r="C24" s="2270">
        <v>5406.2138759999998</v>
      </c>
      <c r="D24" s="2269">
        <v>2670.9003189999994</v>
      </c>
      <c r="E24" s="2270">
        <v>3684.5020729999997</v>
      </c>
      <c r="F24" s="2269">
        <v>-1118.9595270000004</v>
      </c>
      <c r="G24" s="2271">
        <v>-1721.7118030000001</v>
      </c>
    </row>
    <row r="25" spans="1:7" s="607" customFormat="1" ht="15">
      <c r="A25" s="2259" t="s">
        <v>2</v>
      </c>
      <c r="B25" s="2268">
        <v>1340.8807730000001</v>
      </c>
      <c r="C25" s="2266">
        <v>1368.9335059999999</v>
      </c>
      <c r="D25" s="2268">
        <v>2531.0914520000001</v>
      </c>
      <c r="E25" s="2266">
        <v>2656.4543619999999</v>
      </c>
      <c r="F25" s="2268">
        <v>1190.210679</v>
      </c>
      <c r="G25" s="2267">
        <v>1287.5208560000001</v>
      </c>
    </row>
    <row r="26" spans="1:7" s="607" customFormat="1" ht="15">
      <c r="A26" s="2259" t="s">
        <v>29</v>
      </c>
      <c r="B26" s="2268">
        <v>3665.5388419999995</v>
      </c>
      <c r="C26" s="2266">
        <v>3548.9281120000001</v>
      </c>
      <c r="D26" s="2268">
        <v>14372.114806</v>
      </c>
      <c r="E26" s="2266">
        <v>13549.434663</v>
      </c>
      <c r="F26" s="2268">
        <v>10706.575964</v>
      </c>
      <c r="G26" s="2267">
        <v>10000.506550999999</v>
      </c>
    </row>
    <row r="27" spans="1:7" s="607" customFormat="1" ht="15">
      <c r="A27" s="2260" t="s">
        <v>30</v>
      </c>
      <c r="B27" s="2269">
        <v>678.31041199999993</v>
      </c>
      <c r="C27" s="2270">
        <v>673.66240500000004</v>
      </c>
      <c r="D27" s="2269">
        <v>8405.8654850000003</v>
      </c>
      <c r="E27" s="2270">
        <v>8196.8580629999997</v>
      </c>
      <c r="F27" s="2269">
        <v>7727.5550730000004</v>
      </c>
      <c r="G27" s="2271">
        <v>7523.1956579999996</v>
      </c>
    </row>
    <row r="28" spans="1:7" s="607" customFormat="1" ht="15">
      <c r="A28" s="2260" t="s">
        <v>31</v>
      </c>
      <c r="B28" s="2269">
        <v>1003.2524969999999</v>
      </c>
      <c r="C28" s="2270">
        <v>874.68805099999997</v>
      </c>
      <c r="D28" s="2269">
        <v>3650.9558299999999</v>
      </c>
      <c r="E28" s="2270">
        <v>3059.0368799999997</v>
      </c>
      <c r="F28" s="2269">
        <v>2647.7033329999999</v>
      </c>
      <c r="G28" s="2271">
        <v>2184.3488289999996</v>
      </c>
    </row>
    <row r="29" spans="1:7" s="607" customFormat="1" ht="15">
      <c r="A29" s="2264" t="s">
        <v>32</v>
      </c>
      <c r="B29" s="2272">
        <v>943.66547400000002</v>
      </c>
      <c r="C29" s="2273">
        <v>952.97673499999974</v>
      </c>
      <c r="D29" s="2272">
        <v>239.35167099999995</v>
      </c>
      <c r="E29" s="2273">
        <v>242.99468399999998</v>
      </c>
      <c r="F29" s="2272">
        <v>-704.31380300000001</v>
      </c>
      <c r="G29" s="2274">
        <v>-709.98205099999973</v>
      </c>
    </row>
    <row r="30" spans="1:7" s="607" customFormat="1" ht="15">
      <c r="A30" s="2261" t="s">
        <v>33</v>
      </c>
      <c r="B30" s="2262"/>
      <c r="C30" s="2262"/>
      <c r="D30" s="2262"/>
      <c r="E30" s="2262"/>
      <c r="F30" s="2262"/>
      <c r="G30" s="2262"/>
    </row>
    <row r="31" spans="1:7" s="607" customFormat="1" ht="15">
      <c r="B31" s="679"/>
      <c r="C31" s="679"/>
      <c r="D31" s="679"/>
      <c r="E31" s="679"/>
      <c r="F31" s="679"/>
      <c r="G31" s="679"/>
    </row>
    <row r="32" spans="1:7" s="607" customFormat="1" ht="15"/>
    <row r="33" s="607" customFormat="1" ht="15"/>
    <row r="34" s="607" customFormat="1" ht="15"/>
    <row r="35" s="607" customFormat="1" ht="15"/>
  </sheetData>
  <mergeCells count="5">
    <mergeCell ref="A4:G4"/>
    <mergeCell ref="B6:G6"/>
    <mergeCell ref="B7:C7"/>
    <mergeCell ref="D7:E7"/>
    <mergeCell ref="F7:G7"/>
  </mergeCells>
  <hyperlinks>
    <hyperlink ref="A1" location="Sommaire!A1" display="Sommaire général" xr:uid="{A08B441D-08E1-4377-90DE-56AC16B99CC7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101</vt:i4>
      </vt:variant>
    </vt:vector>
  </HeadingPairs>
  <TitlesOfParts>
    <vt:vector size="101" baseType="lpstr">
      <vt:lpstr>Oleopro_annex_Lait_G6B</vt:lpstr>
      <vt:lpstr>Oleopro_annex_Legumes_G1Bis</vt:lpstr>
      <vt:lpstr>Legumes_G1Bis (2)</vt:lpstr>
      <vt:lpstr>Lait_G6B (2)</vt:lpstr>
      <vt:lpstr>Oleopro_Legumes_G1Bis</vt:lpstr>
      <vt:lpstr>Oleopro_Lait_G6B</vt:lpstr>
      <vt:lpstr>Cereales_annex_Legumes_G1Bis</vt:lpstr>
      <vt:lpstr>Cereales_annex_Lait_G6B</vt:lpstr>
      <vt:lpstr>Cereales_Legumes_G1Bis</vt:lpstr>
      <vt:lpstr>Cereales_Lait_G6B</vt:lpstr>
      <vt:lpstr>Sommaire</vt:lpstr>
      <vt:lpstr>climato_G1</vt:lpstr>
      <vt:lpstr>climato_G2</vt:lpstr>
      <vt:lpstr>climato_G3</vt:lpstr>
      <vt:lpstr>climato_G4</vt:lpstr>
      <vt:lpstr>climato_annex_Temp-précipit</vt:lpstr>
      <vt:lpstr>Cereales_G1</vt:lpstr>
      <vt:lpstr>Cereales_G2</vt:lpstr>
      <vt:lpstr>Cereales_G3</vt:lpstr>
      <vt:lpstr>Cereales_G4</vt:lpstr>
      <vt:lpstr>Cereales_annex_Surf-Rend-Prod</vt:lpstr>
      <vt:lpstr>Cereales_annex_Prod-Reg</vt:lpstr>
      <vt:lpstr>Oleopro_G1</vt:lpstr>
      <vt:lpstr>Oleopro_G2</vt:lpstr>
      <vt:lpstr>Oleopro_G3</vt:lpstr>
      <vt:lpstr>Oleopro_G4</vt:lpstr>
      <vt:lpstr>Oleopro_annex_Surf-Rend-Prod</vt:lpstr>
      <vt:lpstr>Oleopro_annex_Prod_Reg</vt:lpstr>
      <vt:lpstr>Fruits_G1</vt:lpstr>
      <vt:lpstr>Fruits_G2</vt:lpstr>
      <vt:lpstr>Fruits_G3</vt:lpstr>
      <vt:lpstr>Fruits_G4</vt:lpstr>
      <vt:lpstr>Fruits_annex_Prix</vt:lpstr>
      <vt:lpstr>Fruits_annex_Com_ext</vt:lpstr>
      <vt:lpstr>Legumes_G1</vt:lpstr>
      <vt:lpstr>Legumes_G2</vt:lpstr>
      <vt:lpstr>Legumes_G3</vt:lpstr>
      <vt:lpstr>Legumes_G4</vt:lpstr>
      <vt:lpstr>Legumes_annex_Prix</vt:lpstr>
      <vt:lpstr>Legumes_annex_Commerce ext</vt:lpstr>
      <vt:lpstr>Vins_G1</vt:lpstr>
      <vt:lpstr>Vins_G2</vt:lpstr>
      <vt:lpstr>Vins_G3</vt:lpstr>
      <vt:lpstr>Vins_G4</vt:lpstr>
      <vt:lpstr>Vins_annex_Recolte</vt:lpstr>
      <vt:lpstr>Vins_annex_Rec-par-dep</vt:lpstr>
      <vt:lpstr>Vins_annex_Comex</vt:lpstr>
      <vt:lpstr>Vins_annex_Prix</vt:lpstr>
      <vt:lpstr>Bovins_G1</vt:lpstr>
      <vt:lpstr>Bovins_G2</vt:lpstr>
      <vt:lpstr>Bovins_G3</vt:lpstr>
      <vt:lpstr>Bovins_G4</vt:lpstr>
      <vt:lpstr>Bovins_annex_Prod</vt:lpstr>
      <vt:lpstr>Bovins_annex_Exp_Viande</vt:lpstr>
      <vt:lpstr>Bovins_annex_Imp_viande</vt:lpstr>
      <vt:lpstr>Bovins_annex_Export_Broutards</vt:lpstr>
      <vt:lpstr>Bovins_annex_Cotations</vt:lpstr>
      <vt:lpstr>Bovins_annex_Cotations_broutard</vt:lpstr>
      <vt:lpstr>Bovins_annex_Conso</vt:lpstr>
      <vt:lpstr>Ovins_G1</vt:lpstr>
      <vt:lpstr>Ovins_G2</vt:lpstr>
      <vt:lpstr>Ovins_G3</vt:lpstr>
      <vt:lpstr>Ovins_G4</vt:lpstr>
      <vt:lpstr>Ovins_annex_Abatt_Comext</vt:lpstr>
      <vt:lpstr>Ovins_annex_coûts_Prod</vt:lpstr>
      <vt:lpstr>Porcs_G1</vt:lpstr>
      <vt:lpstr>Porcs_G2</vt:lpstr>
      <vt:lpstr>Porcs_G3</vt:lpstr>
      <vt:lpstr>Porcs_G4</vt:lpstr>
      <vt:lpstr>Porcs_annex_Abatt-Prod</vt:lpstr>
      <vt:lpstr>Porcs_annex_Comext</vt:lpstr>
      <vt:lpstr>Volailles_G1</vt:lpstr>
      <vt:lpstr>Volailles_G2</vt:lpstr>
      <vt:lpstr>Volailles_G3</vt:lpstr>
      <vt:lpstr>Volailles_G4</vt:lpstr>
      <vt:lpstr>Volailles_annex_Abat-Prod-Vol</vt:lpstr>
      <vt:lpstr>Volailles_annex_Comex_Vol</vt:lpstr>
      <vt:lpstr>Volailles_annex_Prod_Oeufs</vt:lpstr>
      <vt:lpstr>Volailles_annex_Comext_Oeufs</vt:lpstr>
      <vt:lpstr>Lait_G1</vt:lpstr>
      <vt:lpstr>Lait_G2</vt:lpstr>
      <vt:lpstr>Lait_G3</vt:lpstr>
      <vt:lpstr>Lait_G4</vt:lpstr>
      <vt:lpstr>Lait_annex_Collecte</vt:lpstr>
      <vt:lpstr>Lait_annex_Fabric et conso</vt:lpstr>
      <vt:lpstr>Lait_annex_Comext </vt:lpstr>
      <vt:lpstr>Intrants_G1</vt:lpstr>
      <vt:lpstr>Intrants_G2</vt:lpstr>
      <vt:lpstr>Intrants_G3</vt:lpstr>
      <vt:lpstr>Intrants_G4</vt:lpstr>
      <vt:lpstr>Intrants_annex_Prix</vt:lpstr>
      <vt:lpstr>Intrants_annex_Ipampa_Otex</vt:lpstr>
      <vt:lpstr>Intrants_annex_Prod_aliments</vt:lpstr>
      <vt:lpstr>Intrants_annex_Livr_engrais</vt:lpstr>
      <vt:lpstr>CE_g1</vt:lpstr>
      <vt:lpstr>CE_g2</vt:lpstr>
      <vt:lpstr>CE_g3</vt:lpstr>
      <vt:lpstr>CE_g4</vt:lpstr>
      <vt:lpstr>CE_annex_UE-Pays tiers</vt:lpstr>
      <vt:lpstr>CE_annex_Produits bruts</vt:lpstr>
      <vt:lpstr>CE_annex_Produits transformés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Nathalie STEPHAN</cp:lastModifiedBy>
  <dcterms:created xsi:type="dcterms:W3CDTF">2019-09-24T14:13:32Z</dcterms:created>
  <dcterms:modified xsi:type="dcterms:W3CDTF">2025-12-11T14:33:47Z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