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el.delorme\Documents\SSP - AquaPeche\Enquête 2020\Publication\C&amp;D\"/>
    </mc:Choice>
  </mc:AlternateContent>
  <bookViews>
    <workbookView xWindow="0" yWindow="0" windowWidth="28800" windowHeight="11940" tabRatio="703"/>
  </bookViews>
  <sheets>
    <sheet name="sommaire" sheetId="1" r:id="rId1"/>
    <sheet name="aquaculture_hors_ecloserie" sheetId="2" r:id="rId2"/>
    <sheet name="evolution_aqua_ca_ventes" sheetId="3" r:id="rId3"/>
    <sheet name="evolution_aqua_vol_ventes" sheetId="4" r:id="rId4"/>
    <sheet name="serie_histo_conchy" sheetId="5" r:id="rId5"/>
    <sheet name="serie_histo_pisci_conti" sheetId="6" r:id="rId6"/>
    <sheet name="serie_histo_pisci_marine" sheetId="7" r:id="rId7"/>
    <sheet name="strate_CA" sheetId="8" r:id="rId8"/>
    <sheet name="strate_ETP" sheetId="9" r:id="rId9"/>
    <sheet name="aquaculture_transmission" sheetId="10" r:id="rId10"/>
    <sheet name="conchyliculture_transmission" sheetId="11" r:id="rId11"/>
    <sheet name="emploi_aquaculture" sheetId="12" r:id="rId12"/>
    <sheet name="conchyliculture_emploi" sheetId="13" r:id="rId13"/>
    <sheet name="pisciculture_emploi" sheetId="14" r:id="rId14"/>
    <sheet name="algoculture_emploi" sheetId="15" r:id="rId15"/>
    <sheet name="emploi_femmes" sheetId="16" r:id="rId16"/>
    <sheet name="emploi_age_dirigeant" sheetId="17" r:id="rId17"/>
    <sheet name="emploi_diplome_dirigeant" sheetId="18" r:id="rId18"/>
    <sheet name="nouveau_dirigeants" sheetId="19" r:id="rId19"/>
    <sheet name="conchyliculture_france" sheetId="20" r:id="rId20"/>
    <sheet name="conchyliculture_region" sheetId="21" r:id="rId21"/>
    <sheet name="conchyliculture_mode_elevage" sheetId="22" r:id="rId22"/>
    <sheet name="conchyliculture_ecloserie" sheetId="23" r:id="rId23"/>
    <sheet name="conchyliculture_captage" sheetId="24" r:id="rId24"/>
    <sheet name="conchyliculture_affinage" sheetId="28" r:id="rId25"/>
    <sheet name="conchy_claires_repartition" sheetId="29" r:id="rId26"/>
    <sheet name="conchy_parcs_repartition" sheetId="30" r:id="rId27"/>
    <sheet name="conchy_evenements_exception" sheetId="31" r:id="rId28"/>
    <sheet name="conchyliculture_origine" sheetId="25" r:id="rId29"/>
    <sheet name="ostreiculture_origine_region" sheetId="26" r:id="rId30"/>
    <sheet name="conchyliculture_destination" sheetId="27" r:id="rId31"/>
    <sheet name="conchyliculture_qualite" sheetId="32" r:id="rId32"/>
    <sheet name="ostreiculture_qualite" sheetId="33" r:id="rId33"/>
    <sheet name="mytiliculture_qualite" sheetId="34" r:id="rId34"/>
    <sheet name="conchy_siege_lieu" sheetId="35" r:id="rId35"/>
    <sheet name="conchy_lieu_detaille" sheetId="36" r:id="rId36"/>
    <sheet name="pisciculture_france" sheetId="37" r:id="rId37"/>
    <sheet name="pisciculture_region" sheetId="38" r:id="rId38"/>
    <sheet name="pisciculture_ecloserie" sheetId="39" r:id="rId39"/>
    <sheet name="pisciculture_CA_region" sheetId="40" r:id="rId40"/>
    <sheet name="pisciculture_evenements_except" sheetId="41" r:id="rId41"/>
    <sheet name="pisciculture_destination" sheetId="42" r:id="rId42"/>
    <sheet name="pisciculture_bio" sheetId="43" r:id="rId43"/>
    <sheet name="pisciculture_calibre" sheetId="44" r:id="rId44"/>
    <sheet name="algoculture_espece_adulte" sheetId="46" r:id="rId45"/>
    <sheet name="algoculture_region_adulte" sheetId="47" r:id="rId46"/>
    <sheet name="algoculture_evenements_except" sheetId="48" r:id="rId47"/>
  </sheets>
  <calcPr calcId="162913"/>
</workbook>
</file>

<file path=xl/calcChain.xml><?xml version="1.0" encoding="utf-8"?>
<calcChain xmlns="http://schemas.openxmlformats.org/spreadsheetml/2006/main">
  <c r="D12" i="28" l="1"/>
  <c r="M1" i="35" l="1"/>
  <c r="A63" i="1"/>
  <c r="A62" i="1"/>
  <c r="A61" i="1"/>
  <c r="A57" i="1"/>
  <c r="A56" i="1"/>
  <c r="A55" i="1"/>
  <c r="A53" i="1"/>
  <c r="A52" i="1"/>
  <c r="A51" i="1"/>
  <c r="A50" i="1"/>
  <c r="A49" i="1"/>
  <c r="A45" i="1"/>
  <c r="A44" i="1"/>
  <c r="A42" i="1"/>
  <c r="A41" i="1"/>
  <c r="A40" i="1"/>
  <c r="A39" i="1"/>
  <c r="A38" i="1"/>
  <c r="A37" i="1"/>
  <c r="A35" i="1"/>
  <c r="A34" i="1"/>
  <c r="A33" i="1"/>
  <c r="A32" i="1"/>
  <c r="A31" i="1"/>
  <c r="A30" i="1"/>
  <c r="A29" i="1"/>
  <c r="A28" i="1"/>
  <c r="A27" i="1"/>
  <c r="A23" i="1"/>
  <c r="A22" i="1"/>
  <c r="A21" i="1"/>
  <c r="A20" i="1"/>
  <c r="A19" i="1"/>
  <c r="A18" i="1"/>
  <c r="A17" i="1"/>
  <c r="A16" i="1"/>
  <c r="A13" i="1"/>
  <c r="A12" i="1"/>
  <c r="A11" i="1"/>
  <c r="A10" i="1"/>
  <c r="A9" i="1"/>
  <c r="A8" i="1"/>
  <c r="A7" i="1"/>
  <c r="A6" i="1" l="1"/>
  <c r="A5" i="1"/>
  <c r="A4" i="1"/>
  <c r="E7" i="23" l="1"/>
  <c r="D7" i="23"/>
  <c r="C7" i="23"/>
  <c r="E20" i="2" l="1"/>
  <c r="G14" i="4" l="1"/>
  <c r="G1" i="48"/>
  <c r="I1" i="47"/>
  <c r="H1" i="46"/>
  <c r="F1" i="44"/>
  <c r="F1" i="43"/>
  <c r="H1" i="42"/>
  <c r="G1" i="41"/>
  <c r="E1" i="40"/>
  <c r="H1" i="39"/>
  <c r="I1" i="38"/>
  <c r="G1" i="37"/>
  <c r="G1" i="36"/>
  <c r="L1" i="34"/>
  <c r="K1" i="33"/>
  <c r="I1" i="32"/>
  <c r="M1" i="31"/>
  <c r="I1" i="30"/>
  <c r="I1" i="29"/>
  <c r="F1" i="28"/>
  <c r="F1" i="27"/>
  <c r="E1" i="26"/>
  <c r="J1" i="25"/>
  <c r="H1" i="24"/>
  <c r="G1" i="23"/>
  <c r="I1" i="22"/>
  <c r="I1" i="21"/>
  <c r="I1" i="20"/>
  <c r="J1" i="19"/>
  <c r="H1" i="18"/>
  <c r="H1" i="17"/>
  <c r="G1" i="16"/>
  <c r="J1" i="15"/>
  <c r="J1" i="14"/>
  <c r="J1" i="13"/>
  <c r="J1" i="12"/>
  <c r="G1" i="11"/>
  <c r="H1" i="10"/>
  <c r="G1" i="9"/>
  <c r="H1" i="8"/>
  <c r="L1" i="7"/>
  <c r="L1" i="6"/>
  <c r="G1" i="5"/>
  <c r="K1" i="4"/>
  <c r="K1" i="3"/>
  <c r="G1" i="2"/>
</calcChain>
</file>

<file path=xl/sharedStrings.xml><?xml version="1.0" encoding="utf-8"?>
<sst xmlns="http://schemas.openxmlformats.org/spreadsheetml/2006/main" count="2724" uniqueCount="736">
  <si>
    <t>Sommaire</t>
  </si>
  <si>
    <t>Aquaculture en 2019</t>
  </si>
  <si>
    <t>Emploi en aquaculture en 2019</t>
  </si>
  <si>
    <t>Conchyliculture en 2019</t>
  </si>
  <si>
    <t>Production de la conchyliculture</t>
  </si>
  <si>
    <t>Répartition des productions de la conchyliculture</t>
  </si>
  <si>
    <t>Localisation des productions de la conchyliculture</t>
  </si>
  <si>
    <t>Pisciculture en 2019</t>
  </si>
  <si>
    <t>Production de la pisciculture</t>
  </si>
  <si>
    <t>Répartition des productions de la pisciculture</t>
  </si>
  <si>
    <t>Culture d'algues et de cyanobactéries en 2019</t>
  </si>
  <si>
    <t>Production d'algues et de cyanobactéries</t>
  </si>
  <si>
    <t>Espèce</t>
  </si>
  <si>
    <t>Entreprises avec des ventes à la consommation</t>
  </si>
  <si>
    <t>Volume</t>
  </si>
  <si>
    <t>Valeur</t>
  </si>
  <si>
    <t>Prix unitaire</t>
  </si>
  <si>
    <t>nombre d'entreprises</t>
  </si>
  <si>
    <t>tonne poids vif</t>
  </si>
  <si>
    <t>millier d'€</t>
  </si>
  <si>
    <t>€ / kg</t>
  </si>
  <si>
    <t>Coquillages et crustacés</t>
  </si>
  <si>
    <t>Huîtres</t>
  </si>
  <si>
    <t>Moules</t>
  </si>
  <si>
    <t>Autres coquillages (coque, palourde, ormeau...)</t>
  </si>
  <si>
    <t>Crustacés (crevette...)</t>
  </si>
  <si>
    <t>Poissons</t>
  </si>
  <si>
    <t>Truites et autres salmonidés - chair</t>
  </si>
  <si>
    <t>Autres poissons d'eau douce hors étang dont esturgeons et perches - chair</t>
  </si>
  <si>
    <t>Esturgeons - caviar</t>
  </si>
  <si>
    <t>Poissons d'étangs</t>
  </si>
  <si>
    <t>nd</t>
  </si>
  <si>
    <t>Poissons élevés en mer</t>
  </si>
  <si>
    <t>Algues et cyanobactéries</t>
  </si>
  <si>
    <t>Macro-algues</t>
  </si>
  <si>
    <t>Spiruline</t>
  </si>
  <si>
    <t>Toutes</t>
  </si>
  <si>
    <t>Note : vente finale des produits en taille marchande (hors ventes entre professionnels).</t>
  </si>
  <si>
    <t xml:space="preserve"> </t>
  </si>
  <si>
    <t>Les volumes sont exprimés en poids vif : pour la spiruline le poids sec peut être estimé en divisant par 4 le poids vif.</t>
  </si>
  <si>
    <t>Le prix unitaire des poissons d'étang n'est pas disponible. Le volume et la valeur correspondent à l'ensemble des ventes de nombreuses espèces différentes, à des stades d'élevage différents pour des destinataire différent. Les prix de vente sont très différents d'une vente à l'autre, aussi il n'est pas pertinente de calculer un prix unitaire moyen.</t>
  </si>
  <si>
    <t>Une entreprise qui produit plusieurs espèces sera comptée plusieurs fois.</t>
  </si>
  <si>
    <t>Seules les entreprises réalisant des ventes à la consommation sont comptées ici.</t>
  </si>
  <si>
    <t>Lecture : 1 634 entreprises ont produit et vendu à la consommation 85 947 tonnes d'huîtres en 2019, pour 398 298 000 euros.</t>
  </si>
  <si>
    <t xml:space="preserve">Source : Agreste - Enquête aquaculture 2019 </t>
  </si>
  <si>
    <t>Activite</t>
  </si>
  <si>
    <t>Espece</t>
  </si>
  <si>
    <t>2008</t>
  </si>
  <si>
    <t>2013</t>
  </si>
  <si>
    <t>2018</t>
  </si>
  <si>
    <t>2019</t>
  </si>
  <si>
    <t>Evolution 2018 - 2019</t>
  </si>
  <si>
    <t>Evolution 2013 - 2019</t>
  </si>
  <si>
    <t>Evolution 2008 - 2019</t>
  </si>
  <si>
    <t>millions d'€</t>
  </si>
  <si>
    <t>%</t>
  </si>
  <si>
    <t>Conchyliculture</t>
  </si>
  <si>
    <t>Autres coquillages et crustacés</t>
  </si>
  <si>
    <t>Pisciculture</t>
  </si>
  <si>
    <t>Salmonidés - chair</t>
  </si>
  <si>
    <t>Salmonidés - œufs pour la consommation</t>
  </si>
  <si>
    <t>Autres poissons d'eau douce hors étang</t>
  </si>
  <si>
    <t>Caviar</t>
  </si>
  <si>
    <t>Culture d'algues et de cyanobactéries</t>
  </si>
  <si>
    <t>Algues et spiruline</t>
  </si>
  <si>
    <t>Calcul des taux d'évolution : ((Va-Vd)/Vd)*100 où Va est la valeur d'arrivée et Vd la valeur de départ.</t>
  </si>
  <si>
    <t>tonne</t>
  </si>
  <si>
    <t>Source : Enquête annuelle aquaculture : DPMA (2008 et 2013) - Agreste (2018 et 2019)</t>
  </si>
  <si>
    <t>Note : en 2006 toute les espèces ont été regroupées, en 2017 la production de maigre a été regroupée avec les autres poissons élevés en mer.</t>
  </si>
  <si>
    <t>en nombre d'entreprises</t>
  </si>
  <si>
    <t>Tranches de CA aquacole</t>
  </si>
  <si>
    <t>Conchyliculture et élevage de crustacés</t>
  </si>
  <si>
    <t>Pisciculture en eau douce hors étang</t>
  </si>
  <si>
    <t>Pisciculture en étangs</t>
  </si>
  <si>
    <t>Pisciculture marine</t>
  </si>
  <si>
    <t>Moins de 5 k€</t>
  </si>
  <si>
    <t>De 5 k€ à 10 k€</t>
  </si>
  <si>
    <t>s</t>
  </si>
  <si>
    <t>De 10 k€ à 20 k€</t>
  </si>
  <si>
    <t>De 20 k€ à 30 k€</t>
  </si>
  <si>
    <t>De 30 k€ à 40 k€</t>
  </si>
  <si>
    <t>De 40 k€ à 50 k€</t>
  </si>
  <si>
    <t>De 50 k€ à 60 k€</t>
  </si>
  <si>
    <t>De 60 k€ à 70 k€</t>
  </si>
  <si>
    <t>De 70 k€ à 80 k€</t>
  </si>
  <si>
    <t>De 80 k€ à 80 k€</t>
  </si>
  <si>
    <t>De 90 k€ à 100 k€</t>
  </si>
  <si>
    <t>De 100 k€ à 125 k€</t>
  </si>
  <si>
    <t>De 125 k€ à 150 k€</t>
  </si>
  <si>
    <t>De 150 k€ à 200 k€</t>
  </si>
  <si>
    <t>De 200 k€ à 250 k€</t>
  </si>
  <si>
    <t>De 250 k€ à 300 k€</t>
  </si>
  <si>
    <t>De 300 k€ à 400 k€</t>
  </si>
  <si>
    <t>De 400 k€ à 500 k€</t>
  </si>
  <si>
    <t>De 500 k€ à 750 k€</t>
  </si>
  <si>
    <t>De 750 k€ à 1 000 k€</t>
  </si>
  <si>
    <t>De 1 000 k€ à 1 500 k€</t>
  </si>
  <si>
    <t>De 1 500 k€ à 3 000 k€</t>
  </si>
  <si>
    <t>Plus de 3 000 k€</t>
  </si>
  <si>
    <t>Ensemble</t>
  </si>
  <si>
    <t>Note : l'activité principale d'une entreprise est l'activité aquacole qui a généré le chiffre d'affaires le plus élevé en 2019.</t>
  </si>
  <si>
    <t>Toutes les ventes aquacoles sont comptabilisées dans le calcul du chiffre d'affaires : ventes finales et ventes entre professionnels à tout stade d'élevage,  y compris ventes de naissains et de prégrossis.</t>
  </si>
  <si>
    <t>Lecture : 218 entreprises dont l'activité principale en 2019 est la conchyliculture et l'élevage de crustacés ont un chiffre d'affaires aquacole compris entre 150 000 et 200 000 euros.</t>
  </si>
  <si>
    <t>Tranches d'ETP</t>
  </si>
  <si>
    <t>Nombre d'entreprises</t>
  </si>
  <si>
    <t>Effectif cumulé</t>
  </si>
  <si>
    <t>ETP cumulé</t>
  </si>
  <si>
    <t>Chiffre d'affaires cumulé</t>
  </si>
  <si>
    <t>nombre de personnes</t>
  </si>
  <si>
    <t>nombre d'équivalent temps plein</t>
  </si>
  <si>
    <t>millier d'euros</t>
  </si>
  <si>
    <t>Moins d'1 ETP</t>
  </si>
  <si>
    <t>De 1 à 2 ETP</t>
  </si>
  <si>
    <t>De 2 à 3 ETP</t>
  </si>
  <si>
    <t>De 3 à 4 ETP</t>
  </si>
  <si>
    <t>De 4 à 5 ETP</t>
  </si>
  <si>
    <t>De 5 à 10 ETP</t>
  </si>
  <si>
    <t>De 10 à 20 ETP</t>
  </si>
  <si>
    <t>De 20 à 50 ETP</t>
  </si>
  <si>
    <t>Plus de 50 ETP</t>
  </si>
  <si>
    <t>Total conchyliculture</t>
  </si>
  <si>
    <t>Total pisciculture en eau douce hors étang</t>
  </si>
  <si>
    <t>De 5 à 20 ETP</t>
  </si>
  <si>
    <t>Total pisciculture en étangs</t>
  </si>
  <si>
    <t>Moins de 5 ETP</t>
  </si>
  <si>
    <t>Plus de 20 ETP</t>
  </si>
  <si>
    <t>Total pisciculture marine</t>
  </si>
  <si>
    <t>Total culture d'algues et de cyanobactéries</t>
  </si>
  <si>
    <t>Les ETP comprennent toutes les personnes travaillant au sein de l'entreprise aquacole : dirigeants, employés salariés et non salariés, permanents et occasionnels.</t>
  </si>
  <si>
    <t>Lecture : il y a 696 entreprises dont l'activité principale est la conchyliculture et qui ont entre 1 et 2 ETP en 2019. Ces 696 entreprises ont un effectif cumulé de 1386 personnes pour 793 ETP. Elles génèrent 51 955 000 euros de chiffre d'affaires cumulé.</t>
  </si>
  <si>
    <t>Projet de transmission ou de cessation d'entreprises dans les cinq prochaines années</t>
  </si>
  <si>
    <t>Projet de transmission</t>
  </si>
  <si>
    <t>Non</t>
  </si>
  <si>
    <t>C'est une possibilité</t>
  </si>
  <si>
    <t>Oui, mais le projet n'est pas encore défini</t>
  </si>
  <si>
    <t>Oui et j'ai entamé un projet de reprise</t>
  </si>
  <si>
    <t>Oui et il n'y aura pas de reprise</t>
  </si>
  <si>
    <t>Indéterminé</t>
  </si>
  <si>
    <t>Note : L'activité principale d'une entreprise est l'activité aquacole qui a généré le chiffre d'affaires le plus élevé en 2019.</t>
  </si>
  <si>
    <t>Source : Agreste - Enquête aquaculture 2019</t>
  </si>
  <si>
    <t>Projet de transmission ou de cessation des entreprises conchylicoles dans les cinq prochaines années, selon l'âge du dirigeant</t>
  </si>
  <si>
    <t>Moins de 40 ans</t>
  </si>
  <si>
    <t>De 40 à 55 ans</t>
  </si>
  <si>
    <t>Plus de 55 ans</t>
  </si>
  <si>
    <t>Emploi en aquaculture</t>
  </si>
  <si>
    <t>Activité principale</t>
  </si>
  <si>
    <t>Effectif permanent</t>
  </si>
  <si>
    <t>Effectif occasionnel</t>
  </si>
  <si>
    <t>Effectif total</t>
  </si>
  <si>
    <t>ETP</t>
  </si>
  <si>
    <t>ETP moyen par entreprise</t>
  </si>
  <si>
    <t>ETP médian par entreprise</t>
  </si>
  <si>
    <t>nombre d'ETP</t>
  </si>
  <si>
    <t>Culture de spiruline</t>
  </si>
  <si>
    <t>Culture de macro-algues</t>
  </si>
  <si>
    <t>Culture de micro-algues</t>
  </si>
  <si>
    <t>L'activité principale d'une entreprise est l'activité aquacole qui a généré le chiffre d'affaires le plus élevé en 2019.</t>
  </si>
  <si>
    <t>Les bénévoles impliqués très ponctuellement dans la pisciculture en étang ne sont pas comptés dans les effectifs de l'entreprise.</t>
  </si>
  <si>
    <t>Emploi en conchyliculture par région conchylicole</t>
  </si>
  <si>
    <t>Région du siège de l'entreprise</t>
  </si>
  <si>
    <t>Normandie - Mer du Nord</t>
  </si>
  <si>
    <t>Bretagne Nord</t>
  </si>
  <si>
    <t>Pays de la Loire</t>
  </si>
  <si>
    <t>Bretagne Sud</t>
  </si>
  <si>
    <t>Charente-Maritime</t>
  </si>
  <si>
    <t>Arcachon-Aquitaine</t>
  </si>
  <si>
    <t>Méditerranée</t>
  </si>
  <si>
    <t>Champ : entreprises dont la majorité du chiffre d'affaires est généré par la conchyliculture et l'élevage de crustacés.</t>
  </si>
  <si>
    <t>Auvergne-Rhône-Alpes</t>
  </si>
  <si>
    <t>Bourgogne-Franche-Comté</t>
  </si>
  <si>
    <t>Bretagne</t>
  </si>
  <si>
    <t>Centre-Val de Loire</t>
  </si>
  <si>
    <t>Corse</t>
  </si>
  <si>
    <t>Grand Est</t>
  </si>
  <si>
    <t>Hauts-de-France</t>
  </si>
  <si>
    <t>Île-de-France</t>
  </si>
  <si>
    <t>Normandie</t>
  </si>
  <si>
    <t>Nouvelle-Aquitaine</t>
  </si>
  <si>
    <t>Occitanie</t>
  </si>
  <si>
    <t>Provence-Alpes-Côte d'Azur</t>
  </si>
  <si>
    <t>Champ : entreprises dont la majorité du chiffre d'affaires est généré par la pisciculture.</t>
  </si>
  <si>
    <t>Grand Est + Bourgogne-Franche-Comté</t>
  </si>
  <si>
    <t>Hauts-de-France + Normandie</t>
  </si>
  <si>
    <t>Pays de la Loire + Centre-Val de Loire</t>
  </si>
  <si>
    <t>Provence-Alpes-Côte d'Azur + Corse</t>
  </si>
  <si>
    <t>Note : les effectifs et ETP de ce tableau correspondent à toutes les personnes travaillant dans les entreprises de culture d'algues et cyanobactéries.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t>
  </si>
  <si>
    <t>Champ : entreprises dont la majorité du chiffre d'affaires est généré par la culture d'algues et de cyanobactéries.</t>
  </si>
  <si>
    <t>Part des femmes dans les entreprises aquacoles</t>
  </si>
  <si>
    <t>en %</t>
  </si>
  <si>
    <t>Proportion de femmes parmi les dirigeants</t>
  </si>
  <si>
    <t>Proportion de femmes parmi les employés permanents</t>
  </si>
  <si>
    <t>Proportion de femmes parmi les employés occasionnels</t>
  </si>
  <si>
    <t>Proportion de femmes dans les ETP de l'entreprise</t>
  </si>
  <si>
    <t>en nombre de dirigeants</t>
  </si>
  <si>
    <t>Classe d'âge</t>
  </si>
  <si>
    <t>Moins de 20 ans</t>
  </si>
  <si>
    <t>De 20 à 25 ans</t>
  </si>
  <si>
    <t>De 25 à 30 ans</t>
  </si>
  <si>
    <t>De 30 à 35 ans</t>
  </si>
  <si>
    <t>De 35 à 40 ans</t>
  </si>
  <si>
    <t>De 40 à 45 ans</t>
  </si>
  <si>
    <t>De 45 à 50 ans</t>
  </si>
  <si>
    <t>De 50 à 55 ans</t>
  </si>
  <si>
    <t>De 55 à 60 ans</t>
  </si>
  <si>
    <t>De 60 à 65 ans</t>
  </si>
  <si>
    <t>De 60 à 70 ans</t>
  </si>
  <si>
    <t>Plus de 70 ans</t>
  </si>
  <si>
    <t>Indéterminé (non réponse)</t>
  </si>
  <si>
    <t>Diplôme</t>
  </si>
  <si>
    <t>Diplôme toute filière confondue</t>
  </si>
  <si>
    <t>Aucun diplôme</t>
  </si>
  <si>
    <t>CAP BEP</t>
  </si>
  <si>
    <t>Bac</t>
  </si>
  <si>
    <t>Bac + 2</t>
  </si>
  <si>
    <t>Licence et plus</t>
  </si>
  <si>
    <t>Nouveaux dirigeants en 2019 selon l'activité principale de l'entreprise</t>
  </si>
  <si>
    <t>Nouveau dirigeant en 2019</t>
  </si>
  <si>
    <t>Âge du dirigeant</t>
  </si>
  <si>
    <t>Diplôme du dirigeant</t>
  </si>
  <si>
    <t>Tous</t>
  </si>
  <si>
    <t>Oui</t>
  </si>
  <si>
    <t>CAP BEP Bac</t>
  </si>
  <si>
    <t>Bac + 2, licence et plus</t>
  </si>
  <si>
    <t>Plus de 40 ans</t>
  </si>
  <si>
    <t>Sans diplôme qualifiant</t>
  </si>
  <si>
    <t>Stade d'élevage</t>
  </si>
  <si>
    <t>Destination</t>
  </si>
  <si>
    <t>Entreprises avec des ventes</t>
  </si>
  <si>
    <t>Huître creuse</t>
  </si>
  <si>
    <t>Adulte</t>
  </si>
  <si>
    <t>Consommateur</t>
  </si>
  <si>
    <t>Autre conchyliculteur</t>
  </si>
  <si>
    <t>Demi-élevage (2 ans)</t>
  </si>
  <si>
    <t>Prégrossissement (18 mois)</t>
  </si>
  <si>
    <t>Huître plate</t>
  </si>
  <si>
    <t>Moule edulis</t>
  </si>
  <si>
    <t>Prégrossissement</t>
  </si>
  <si>
    <t>Moule galloprovincialis</t>
  </si>
  <si>
    <t>Coque</t>
  </si>
  <si>
    <t>Palourde</t>
  </si>
  <si>
    <t>Autres coquillages dont ormeau</t>
  </si>
  <si>
    <t>Note : une entreprise qui produit plusieurs espèces ou qui vend des adultes et des prégrossis sera comptée plusieurs fois.</t>
  </si>
  <si>
    <t>Les ventes pour la consommation sont les premières ventes des coquillages après marquage sanitaire. Les ventes entre professionnels sont des ventes de coquillages non marqués sanitairement.</t>
  </si>
  <si>
    <t>Lecture : 1 628 entreprises ont produit et vendu des huîtres creuses de taille marchande en vente finale, pour un volume de 84 760 tonnes.</t>
  </si>
  <si>
    <t>Autres coquillages dont coque, palourde, ormeau</t>
  </si>
  <si>
    <t>Note : une entreprise qui produit plusieurs espèces sera comptée plusieurs fois.</t>
  </si>
  <si>
    <t>Toutes les ventes sont indiquées au siège social de l'entreprise même si l'entreprise a vendu des coquillages produits (par elle ou d'autres entreprises) dans d'autres régions.</t>
  </si>
  <si>
    <t>Lecture : 149 entreprises dont le siège est en région `Normandie - Mer du Nord` ont produit et vendu des huîtres de taille marchande en vente finale pour un volume de 10 907 tonnes.</t>
  </si>
  <si>
    <t>Mode d'élevage</t>
  </si>
  <si>
    <t>Terrain découvrant : tables sur estran...</t>
  </si>
  <si>
    <t>consommateur</t>
  </si>
  <si>
    <t>professionnel</t>
  </si>
  <si>
    <t>Terrain découvrant : à plat</t>
  </si>
  <si>
    <t>Terrain non découvrant : eau semi-profonde ou profonde, à plat au sol ou en cage, tables...</t>
  </si>
  <si>
    <t>Elevage ou pousse en claires</t>
  </si>
  <si>
    <t>Table méditerranéenne</t>
  </si>
  <si>
    <t>Filière</t>
  </si>
  <si>
    <t>Table méditerranéenne, filière et autres techniques</t>
  </si>
  <si>
    <t>Technique non définie</t>
  </si>
  <si>
    <t>Pieux dont bouchots</t>
  </si>
  <si>
    <t>Terrain découvrant : autres...</t>
  </si>
  <si>
    <t>Terrain découvrant (autres), filière, pieux dont bouchots et autres techniques...</t>
  </si>
  <si>
    <t>Coque et autres coquillages dont ormeau</t>
  </si>
  <si>
    <t>Note : une entreprise qui produit plusieurs espèces ou utilisent plusieurs modes d'élevage sera comptée plusieurs fois.</t>
  </si>
  <si>
    <t>Production de naissains d'écloserie en 2019, par espèce</t>
  </si>
  <si>
    <t>Quantité vendue</t>
  </si>
  <si>
    <t>Prix au mille</t>
  </si>
  <si>
    <t>millions</t>
  </si>
  <si>
    <t>€ / mille</t>
  </si>
  <si>
    <t>Autres coquillages : palourde, huître plate, coquille saint jacques, pétoncle</t>
  </si>
  <si>
    <t>Production de naissains de captage en 2019, par espèce</t>
  </si>
  <si>
    <t>Entreprises productrices</t>
  </si>
  <si>
    <t>Volume capté et utilisé par l'entreprise</t>
  </si>
  <si>
    <t>Volume capté et vendu</t>
  </si>
  <si>
    <t>tonnes</t>
  </si>
  <si>
    <t xml:space="preserve">Note : coefficients utilisés : </t>
  </si>
  <si>
    <t>- huîtres : 1 million de naissains = 0.25 tonnes</t>
  </si>
  <si>
    <t>- moules : 1 km de cordes de naissains = 0.15 tonnes</t>
  </si>
  <si>
    <t>En tonne</t>
  </si>
  <si>
    <t>Origine du naissain</t>
  </si>
  <si>
    <t>Autres coquillages</t>
  </si>
  <si>
    <t>Gisement naturel</t>
  </si>
  <si>
    <t>Captage</t>
  </si>
  <si>
    <t>Ecloserie diploïde</t>
  </si>
  <si>
    <t>Ecloserie triploïde</t>
  </si>
  <si>
    <t>Autre</t>
  </si>
  <si>
    <t>Origine inconnue</t>
  </si>
  <si>
    <t>Note : les ventes pour la consommation sont les premières ventes des coquillages après marquage sanitaire.</t>
  </si>
  <si>
    <t>Huîtres (en tonne)</t>
  </si>
  <si>
    <t>Pourcentage</t>
  </si>
  <si>
    <t>Autre ou origine inconnue</t>
  </si>
  <si>
    <t>Ensemble Normandie - Mer du Nord</t>
  </si>
  <si>
    <t>Ensemble Bretagne Nord</t>
  </si>
  <si>
    <t>Ensemble Bretagne Sud</t>
  </si>
  <si>
    <t>Ensemble Pays de la Loire</t>
  </si>
  <si>
    <t>Ensemble Charente-Maritime</t>
  </si>
  <si>
    <t>Arcachon Aquitaine</t>
  </si>
  <si>
    <t>Ensemble Arcachon Aquitaine</t>
  </si>
  <si>
    <t>Ensemble Méditerranée</t>
  </si>
  <si>
    <t>En millier d'€</t>
  </si>
  <si>
    <t>Autres coquillages (coque, palourde...)</t>
  </si>
  <si>
    <t>Vente entre conchyliculteurs pour grossissement ou finition</t>
  </si>
  <si>
    <t>Vente à la consommation</t>
  </si>
  <si>
    <t>Dégustation</t>
  </si>
  <si>
    <t>Autres ventes directes aux particuliers</t>
  </si>
  <si>
    <t>Restaurateur, traiteur</t>
  </si>
  <si>
    <t>Poissonnier, écailler</t>
  </si>
  <si>
    <t>Autre conchyliculteur en achat/revente</t>
  </si>
  <si>
    <t>GMS (grandes et moyennes surfaces)</t>
  </si>
  <si>
    <t>Mareyeur, grossiste, revendeur, courtier</t>
  </si>
  <si>
    <t>Export au sein de l'Union Européenne</t>
  </si>
  <si>
    <t>Export hors Union Européenne</t>
  </si>
  <si>
    <t>Autres</t>
  </si>
  <si>
    <t>Total</t>
  </si>
  <si>
    <t>Note : les ventes pour la consommation sont les premières ventes des coquillages après marquage sanitaire. Les ventes entre professionnels sont des ventes de coquillages non marqués sanitairement.</t>
  </si>
  <si>
    <t>Ventes à la consommation d'huîtres affinées en claires et en parcs</t>
  </si>
  <si>
    <t>Volume d'huîtres vendus sous marquage sanitaire</t>
  </si>
  <si>
    <t>A - Pas d'affinage en claires</t>
  </si>
  <si>
    <t>B - 0 à 25% d'affinage en claires</t>
  </si>
  <si>
    <t>C - 25 à 50% d'affinage en claires</t>
  </si>
  <si>
    <t>D - 50 à 75% d'affinage en claires</t>
  </si>
  <si>
    <t>E - 75 à 100% d'affinage en claires</t>
  </si>
  <si>
    <t>Lecture : parmi les entreprises dont le siège est en région Arcachon Aquitaine, 193 ne pratiquent pas d'affinage en claires, 8 entreprises pratiquent de l'affinage et la vente des huîtres affinées en claires représentent entre 25 et 100% des ventes totales d'huîtres en volume.</t>
  </si>
  <si>
    <t>A - Pas d'affinage en parcs</t>
  </si>
  <si>
    <t>B - 0 à 25% d'affinage en parcs</t>
  </si>
  <si>
    <t>C - 25 à 50% d'affinage en parcs</t>
  </si>
  <si>
    <t>D - 50 à 75% d'affinage en parcs</t>
  </si>
  <si>
    <t>E - 75 à 100% d'affinage en parcs</t>
  </si>
  <si>
    <t>Lecture : parmi les entreprises dont le siège est en région Arcachon Aquitaine, 116 ne pratiquent pas d'affinage en parcs, 11 entreprises pratiquent de l'affinage en parcs et la vente des huîtres affinées en parcs représentent entre 25 et 50% des ventes totales d'huîtres en volume pour 7 d'entre elles et entre 50 à 75% pour 4.</t>
  </si>
  <si>
    <t>Evénements exceptionnels dans la conchyliculture et l'élevage de crustacés en 2019</t>
  </si>
  <si>
    <t>en % du nombre d'entreprises</t>
  </si>
  <si>
    <t>Pas d'évènements exceptionnels</t>
  </si>
  <si>
    <t>Climat</t>
  </si>
  <si>
    <t>Lancement, redéploiement ou arrêt de l'activité</t>
  </si>
  <si>
    <t>Pollution</t>
  </si>
  <si>
    <t>Virus</t>
  </si>
  <si>
    <t>Prédation</t>
  </si>
  <si>
    <t>Mortalité</t>
  </si>
  <si>
    <t>Bloom d'algues, phytoplancton et malaigue</t>
  </si>
  <si>
    <t>Gilets jaunes</t>
  </si>
  <si>
    <t>Note : plusieurs évènements peuvent avoir été déclarés par la même entreprises (total &gt; 100 %).</t>
  </si>
  <si>
    <t>Lecture : parmi les entreprises dont le siège est en région Normandie - Mer du Nord, 83% ont déclaré ne pas avoir eu d'évènement exceptionnel en 2019, 3% un évènement lié au climat, 3% le lancement ou redéploiement de leur activité, 1% une pollution, 3% problèmes liés à des virus, 5% des prédations exceptionnels, 6% des mortalités exceptionnels, 1% des difficultés liées au mouvement des gilets jaunes et 3% d'autres évènements exceptionnels.</t>
  </si>
  <si>
    <t>Ventes sous marque déposée ou signe officiel de qualité</t>
  </si>
  <si>
    <t>Marque ou signe de qualité</t>
  </si>
  <si>
    <t>Part des huîtres sous marque ou signe de qualité</t>
  </si>
  <si>
    <t>Part des moules sous marque ou signe de qualité</t>
  </si>
  <si>
    <t>Autres coquillages (coques, palourdes, ormeaux...)</t>
  </si>
  <si>
    <t>Part des autres coquillages sous marque ou signe de qualité</t>
  </si>
  <si>
    <t>Agriculture Biologique</t>
  </si>
  <si>
    <t>IGP (Huîtres Marennes Oléron)</t>
  </si>
  <si>
    <t>AOP (Moules de bouchot de la Baie du Mont Saint-Michel</t>
  </si>
  <si>
    <t>STG Moules de bouchot</t>
  </si>
  <si>
    <t>Label Rouge - Huîtres fines de claires (LA/25/89)</t>
  </si>
  <si>
    <t>Label Rouge - Huîtres pousse en claires (LA/22/98)</t>
  </si>
  <si>
    <t>Label Rouge - Moules (LA/03/16)</t>
  </si>
  <si>
    <t>Label Rouge - Moules de filières élevées en pleine mer (LA/06/14)</t>
  </si>
  <si>
    <t>Filière d’enseigne de la grande distribution et/ou IFS et/ou BRC</t>
  </si>
  <si>
    <t>Marque collective du CRC</t>
  </si>
  <si>
    <t>Marque individuelle déposée</t>
  </si>
  <si>
    <t>Autres, dont marque individuelle déposée</t>
  </si>
  <si>
    <t>Note : un coquillage peut être vendu sous plusieurs marques déposées ou signes de qualité.</t>
  </si>
  <si>
    <t>Abréviations :</t>
  </si>
  <si>
    <t>- CRC : Comité Régional de la Conchyliculture</t>
  </si>
  <si>
    <t>- AOP : Appellation d'origine protégée</t>
  </si>
  <si>
    <t>- STG : Spécialité traditionnelle garantie</t>
  </si>
  <si>
    <t>- IFS : International Featured Standard (référentiel d'audit qui certifie les fournisseurs d'aliments des marques de distributeurs)</t>
  </si>
  <si>
    <t>- BRC : British Retail Consortium Food (référentiel britannique destiné aux fournisseurs de produits alimentaires vendus sous marques propres ou sous marques de distributeurs)</t>
  </si>
  <si>
    <t>Ventes d'huîtres sous marque déposée ou signe officiel de qualité, par région</t>
  </si>
  <si>
    <t>Lecture : les entreprises dont le siège est en région Normandie - Mer du Nord ont vendu 1 532.1 tonnes d'huîtres sous la marque collective du CRC.</t>
  </si>
  <si>
    <t>Ventes de moules sous marque déposée ou signe officiel de qualité, par région</t>
  </si>
  <si>
    <t>AOP (Moules de bouchot de la Baie du Mont Saint-Michel)</t>
  </si>
  <si>
    <t>Norm. - M.d.N.</t>
  </si>
  <si>
    <t>B. Nord</t>
  </si>
  <si>
    <t>B. Sud</t>
  </si>
  <si>
    <t>P.d.L</t>
  </si>
  <si>
    <t>Char.-Marit.</t>
  </si>
  <si>
    <t>Arc. Aquit.</t>
  </si>
  <si>
    <t>Méd.</t>
  </si>
  <si>
    <t>Nomandie - Mer du Nord</t>
  </si>
  <si>
    <t>Conso.</t>
  </si>
  <si>
    <t>Pro.</t>
  </si>
  <si>
    <t>Prégrossi</t>
  </si>
  <si>
    <t>Palourde, coque, ormeau et autres coquillages</t>
  </si>
  <si>
    <t>Lecture : les entreprises dont le siège est en région Normandie - Mer du Nord ont produit et vendu aux consommateurs 10 907 tonnes d'huître, dont 10 637 ont été élevées en Normandie - Mer du Nord, 256 en Bretagne Nord et le reste en Bretagne Sud, Pays de la Loire, Charente-Maritime, Arcachon-Aquitaine.</t>
  </si>
  <si>
    <t>Vente de coquillages selon la localisation de la production, hors écloserie/nurserie</t>
  </si>
  <si>
    <t>Région de production</t>
  </si>
  <si>
    <t>Zone de production</t>
  </si>
  <si>
    <t>Perte estimée</t>
  </si>
  <si>
    <t>Huîtres - adulte - ventes aux consommateurs et aux professionnels</t>
  </si>
  <si>
    <t>Baie de Somme + Nord - Pas de Calais + Asnelles-Meuvaines</t>
  </si>
  <si>
    <t>Côte d'Albatre</t>
  </si>
  <si>
    <t>Baie des Veys : Utah-beach</t>
  </si>
  <si>
    <t>Grandcamp-Isigny</t>
  </si>
  <si>
    <t>Côte Est</t>
  </si>
  <si>
    <t>Portbail-Pirou</t>
  </si>
  <si>
    <t>Gouville-Agon</t>
  </si>
  <si>
    <t>Sud-Sienne</t>
  </si>
  <si>
    <t>Zones non définies</t>
  </si>
  <si>
    <t>Baie de Cancale et du Mont Saint-Michel</t>
  </si>
  <si>
    <t>Baie de Saint-Brieuc + Fresnaye-Arguenon</t>
  </si>
  <si>
    <t>Tréguier Jaudy</t>
  </si>
  <si>
    <t>Morlaix - Penze</t>
  </si>
  <si>
    <t>Pays des abers</t>
  </si>
  <si>
    <t>Rade de Brest</t>
  </si>
  <si>
    <t>Finistère Sud</t>
  </si>
  <si>
    <t>Ria d'Etel</t>
  </si>
  <si>
    <t>Baie de Plouharnel</t>
  </si>
  <si>
    <t>Rivières de Crach et de Saint-Philibert</t>
  </si>
  <si>
    <t>Golfe du Morbihan et rivière d'Auray</t>
  </si>
  <si>
    <t>Baie de Quiberon</t>
  </si>
  <si>
    <t>Rivière de Pénef</t>
  </si>
  <si>
    <t>Pénestin + Traict de Pen Bé</t>
  </si>
  <si>
    <t>Traict du Croisic</t>
  </si>
  <si>
    <t>Secteur de la Plaine-sur-mer</t>
  </si>
  <si>
    <t>Baie de Bourgneuf</t>
  </si>
  <si>
    <t>Île de Noirmoutier</t>
  </si>
  <si>
    <t>Estuaire du Payre</t>
  </si>
  <si>
    <t>Estuaire du Lay</t>
  </si>
  <si>
    <t>Pertuis Breton</t>
  </si>
  <si>
    <t>Île de Ré</t>
  </si>
  <si>
    <t>Pertuis d'Antioche</t>
  </si>
  <si>
    <t>Marennes-Oléron</t>
  </si>
  <si>
    <t>Pointe du Médoc</t>
  </si>
  <si>
    <t>Bassin d'Arcachon + Lac d'Hossegor</t>
  </si>
  <si>
    <t>Leucate + Gruissan</t>
  </si>
  <si>
    <t>Lagune de Thau et façades maritimes de Sète Marseillan et des Aresquiers</t>
  </si>
  <si>
    <t>Anse de Carteau</t>
  </si>
  <si>
    <t>Baie du Lazaret + Corse</t>
  </si>
  <si>
    <t>Huîtres - en prégrossissement ou demi-élevage</t>
  </si>
  <si>
    <t>Nord Pas de Calais</t>
  </si>
  <si>
    <t>Asnelles-Meuvaines</t>
  </si>
  <si>
    <t>Baie de Saint-Brieuc + Fresnaye-Arguenon + Baie de Cancale et du mont Saint Michel</t>
  </si>
  <si>
    <t>Rade de Brest + Pays des Abers</t>
  </si>
  <si>
    <t>Finistère Sud + Ria d'Etel</t>
  </si>
  <si>
    <t>Golfe du Morbihan + rivières d'Auray, de Pénef, de Crach et de Saint Philibert + Traict de Pen Bé</t>
  </si>
  <si>
    <t>Pertuis d'Antioche + Pertuis Breton + zones non définies</t>
  </si>
  <si>
    <t>Bassin d'Arcachon</t>
  </si>
  <si>
    <t>Leucate</t>
  </si>
  <si>
    <t>Moules - adulte - ventes aux consommateurs et aux professionnels</t>
  </si>
  <si>
    <t>Asnelles-Meuvaines + Nord Pas de Calais</t>
  </si>
  <si>
    <t>Baie de Somme</t>
  </si>
  <si>
    <t>Baie des Veys : Utah-beach + Grandcamp-Isigny</t>
  </si>
  <si>
    <t>Fresnaye-Arguenon</t>
  </si>
  <si>
    <t>Baie de Saint-brieuc</t>
  </si>
  <si>
    <t>Baie de Plouharnel + Rivières de Crach et de Saint Philibert + Ria d'Etel</t>
  </si>
  <si>
    <t>Golfe du Morbihan et rivière d'Auray + Baie de Quiberon</t>
  </si>
  <si>
    <t>Baie de Pont-Mahé</t>
  </si>
  <si>
    <t>Secteur de la Plaine sur mer + Baie de Bourgneuf</t>
  </si>
  <si>
    <t>Estuaire du Lay + Estuaire du Payre</t>
  </si>
  <si>
    <t>Leucate + Gruissan + Fleury Vendres</t>
  </si>
  <si>
    <t>Anse de Carteau + Baie du Lazaret + Corse</t>
  </si>
  <si>
    <t>Moules - en prégrossissement ou demi-élevage</t>
  </si>
  <si>
    <t>Pénestin</t>
  </si>
  <si>
    <t>Île de Noirmoutier + Estuaire du Lay</t>
  </si>
  <si>
    <t>Anse de Carteau + lagune de Thau et façade de Sète-Marsillan et des Aresquiers</t>
  </si>
  <si>
    <t>Palourde, coque, ormeau et autres coquillages - adulte - ventes aux consommateurs et aux professionnels</t>
  </si>
  <si>
    <t>Leucate + zones non définies</t>
  </si>
  <si>
    <t>Morlaix-Penze + Tréguier-Jaudy + Paimpol-Trieux + Baie de Saint-Brieuc + Fresnaye-Arguenon + Rade de Brest + Pays des abers + zones non définies</t>
  </si>
  <si>
    <t>Île de Noirmoutier + zones non définies</t>
  </si>
  <si>
    <t>Baie du Lazare</t>
  </si>
  <si>
    <t>Gruissan</t>
  </si>
  <si>
    <t>Dans le questionnaire les entreprises répartissent leurs ventes selon la zone d'élevage et le stade de vente.</t>
  </si>
  <si>
    <t>Toutes les ventes de l'entreprise sont réparties que ce soient des ventes à la consommation ou des ventes entre professionnels.</t>
  </si>
  <si>
    <t>Les ventes entre professionnels étant comptabilisées, un même coquillage pourra être compté plusieurs fois : une fois par l'entreprise réalisant une vente vers un autre conchyliculteur, une fois par ce dernier en vente à la consommation.</t>
  </si>
  <si>
    <t xml:space="preserve">Ex : un producteur déclare des 16 tonnes d'huîtres creuses entre professionnels et 64 tonnes à la consommation. Il répartit sa production selon les zones d'élevage : en grossissement/finition il a produit 60% à "Morlaix - Penze" et 40% dans le "Golfe du Morbihan". Dans le tableau l'ensemble de ses ventes sont comptées soit 64 + 16 = 80 tonnes. Ses ventes sont réparties en 60%*80 = 48 tonnes sont "sorties" de "Morlaix - Penze" et 60%*80=32 tonnes sont "sorties" de  "Golfe du Morbihan". </t>
  </si>
  <si>
    <t>Lecture : 7 entreprises ont vendu 528.8 tonnes d'huîtres à d'autres professionnels ou à la consommation issues de leur production en Côte d'Albâtre, avec 7% de pertes estimées.</t>
  </si>
  <si>
    <t>Ventes des piscicultures en 2019 par espèce, pour la consommation humaine, à l'export, pour le repeuplement en milieu naturel et en parcours de pêche</t>
  </si>
  <si>
    <t>Salmonidés chair</t>
  </si>
  <si>
    <t>Truite arc-en-ciel</t>
  </si>
  <si>
    <t>Truite fario</t>
  </si>
  <si>
    <t>Autres salmonidés (saumon de fontaine, hybride, ombre, omble chevalier...)</t>
  </si>
  <si>
    <t>Autres poissons d'eau douce hors étang, dont esturgeons et perches</t>
  </si>
  <si>
    <t>Carpe (Cyprinus carpio)</t>
  </si>
  <si>
    <t>Gardon - rotengle</t>
  </si>
  <si>
    <t>Tanche</t>
  </si>
  <si>
    <t>Brochet</t>
  </si>
  <si>
    <t>Sandre</t>
  </si>
  <si>
    <t>Perche</t>
  </si>
  <si>
    <t>Carpe amour</t>
  </si>
  <si>
    <t>Black-bass</t>
  </si>
  <si>
    <t>Carpe koï</t>
  </si>
  <si>
    <t>Autres poissons d'étang</t>
  </si>
  <si>
    <t>Bar (loup)</t>
  </si>
  <si>
    <t>Daurade royale</t>
  </si>
  <si>
    <t>Maigre</t>
  </si>
  <si>
    <t>Truite élevée en mer</t>
  </si>
  <si>
    <t>Autres poissons élevés en mer (saumon de l'Atlantique, sole, turbot...)</t>
  </si>
  <si>
    <t>Note : ventes pour la consommation humaine, à l'export, pour le repeuplement en milieu naturel et en parcours de pêche</t>
  </si>
  <si>
    <t xml:space="preserve">Les entreprises piscicoles qui ne réalisent pas de ventes finales ne sont pas comptées ici (les écloseries, nurseries, les éleveurs qui vendent uniquement à d'autres piscicultures pour grossissement...) </t>
  </si>
  <si>
    <t>Production en pisciculture en 2019, par région du siège de l'entreprise et par espèce, hors écloserie / nurserie</t>
  </si>
  <si>
    <t>Région</t>
  </si>
  <si>
    <t>Poissons d'eau douce</t>
  </si>
  <si>
    <t>Salmonidés</t>
  </si>
  <si>
    <t>Entre pisciculteurs</t>
  </si>
  <si>
    <t>Poissons d'étang</t>
  </si>
  <si>
    <t>Hauts-de-France + Bretagne + Normandie</t>
  </si>
  <si>
    <t>Occitanie + Provence-Alpes-Côte d'Azur + Corse</t>
  </si>
  <si>
    <t>Grand Est + Normandie + Auvergne-Rhône-Alpes</t>
  </si>
  <si>
    <t>Nouvelle-Aquitaine + Centre-Val de Loire + Pays de la Loire</t>
  </si>
  <si>
    <t>Nouvelle-Aquitaine + Occitanie + Provence-Alpes-Côte d'Azur + Pays de la Loire</t>
  </si>
  <si>
    <t>Tous poissons élevés en mer</t>
  </si>
  <si>
    <t>Bretagne + Normandie</t>
  </si>
  <si>
    <t>Hauts-de-France + Provence-Alpes-Côte d'Azur + Occitanie</t>
  </si>
  <si>
    <t>Nouvelle-Aquitaine + Pays de la Loire</t>
  </si>
  <si>
    <t>Caviar d'esturgeons</t>
  </si>
  <si>
    <t>Nouvelle-Aquitaine + Centre-Val de Loire</t>
  </si>
  <si>
    <t>Oeufs de truite</t>
  </si>
  <si>
    <t>Hauts-de-France + Normandie + Grand Est</t>
  </si>
  <si>
    <t xml:space="preserve">Occitanie + Nouvelle-Aquitaine + Provence-Alpes-Côte d'Azur </t>
  </si>
  <si>
    <t>Toute la production d'une entreprise est localisée à la région de son siège, même si une partie de la production est réalisée dans un site localisé dans une autre région</t>
  </si>
  <si>
    <t>Les ventes pour la consommation sont les premières ventes pour la consommation humaine, à l'export, pour le repeuplement en milieu naturel et en parcours de pêche. Les ventes entre professionnels sont des ventes à une autre pisciculture française qui réalisera une partie de l'élevage du poisson.</t>
  </si>
  <si>
    <t>Lecture : en Auvergne-Rhône-Alpes, 44 entreprises ont élevé et vendu des truites arc-en-ciel de taille marchande à des consommateurs, pour un volume de  3 478 tonnes et un montant de 20 449 000 euros.</t>
  </si>
  <si>
    <t>6 entreprises ont élevé et vendu 258 tonnes de truite arc-en-ciel à d'autres pisciculteurs français</t>
  </si>
  <si>
    <t>Production des écloseries / nurseries en pisciculture en 2019, par espèce</t>
  </si>
  <si>
    <t>million</t>
  </si>
  <si>
    <t>Juvéniles</t>
  </si>
  <si>
    <t>Poissons d'eau douce hors salmonidés</t>
  </si>
  <si>
    <t>Alevins</t>
  </si>
  <si>
    <t>Vésicules resorbées</t>
  </si>
  <si>
    <t>Larves, alevins et prégrossis</t>
  </si>
  <si>
    <t>Le prix unitaire des poissons élevés en mer n'est pas disponible. Le volume et la valeur rassemblent des stades d'élevage différents. Les prix de vente sont très différents selon le stade d'élevage, aussi il n'est pas pertinente de calculer un prix unitaire moyen.</t>
  </si>
  <si>
    <t>Chiffre d'affaires de la pisciculture par région (toutes espèces et toutes destinations)</t>
  </si>
  <si>
    <t>Note : le chiffre d'affaires correspond à toutes les ventes des piscicultures, en vente finale et en vente entre professionnels, à tout stade d'élevage y compris les ventes des écloseries</t>
  </si>
  <si>
    <t>Toutes les ventes sont localisées dans la région du siège de l'entreprises, même si l'entreprise réalise des ventes dans des établissements localisés dans différentes régions.</t>
  </si>
  <si>
    <t>Evénements exceptionnels en pisciculture en 2019</t>
  </si>
  <si>
    <t>Type d'évènement exceptionnel</t>
  </si>
  <si>
    <t>Elevage de salmonidés</t>
  </si>
  <si>
    <t>Elevage d'esturgeons et autres poissons d'eau douce hors étangs</t>
  </si>
  <si>
    <t>Pas d'événement exceptionnel</t>
  </si>
  <si>
    <t>Climat : sécheresse, inondation, tempêtes, température de l'eau</t>
  </si>
  <si>
    <t>Lancement ou redéploiement de l'activité</t>
  </si>
  <si>
    <t>Problème d'élevage dont sinistre, vol, prédation...</t>
  </si>
  <si>
    <t>Note : les entreprises qui ont une activité piscicole en 2019 sont réparties selon leur activité principale</t>
  </si>
  <si>
    <t>L'activité piscicole principale d'une entreprise est celle qui a généré le chiffre d'affaires le plus élevé en 2019.</t>
  </si>
  <si>
    <t>Lecture : 263 salmonicultures ont déclaré ne pas avoir eu d'évènements exceptionnels en 2019, 32 un évènement lié au climat, 12 au lancement ou redéploiement d'une activité, 5 une pollution, 13 un problème d'élevage.</t>
  </si>
  <si>
    <t>nombre d'enteprises</t>
  </si>
  <si>
    <t>€/kg</t>
  </si>
  <si>
    <t>Consommation humaine</t>
  </si>
  <si>
    <t>Export</t>
  </si>
  <si>
    <t>Repeuplement et parcours de pêche</t>
  </si>
  <si>
    <t>Ventes à un autre pisciculteur français</t>
  </si>
  <si>
    <t>Pisciculture - Part de la production en bio</t>
  </si>
  <si>
    <t>en tonnes</t>
  </si>
  <si>
    <t>Volume en AB</t>
  </si>
  <si>
    <t>Volume hors AB</t>
  </si>
  <si>
    <t>Salmonidés (chair)</t>
  </si>
  <si>
    <t>Autres poissons d'eau douce hors étangs, dont esturgeons et perches (chair)</t>
  </si>
  <si>
    <t>Autres poissons élevés en mer, dont maigre, daurade royale...</t>
  </si>
  <si>
    <t>Esturgeons (caviar)</t>
  </si>
  <si>
    <t>Lecture : 34 entreprises ont vendu 1 926 tonnes de salmonidés (chair) en Agriculture Biologique.</t>
  </si>
  <si>
    <t>Calibre</t>
  </si>
  <si>
    <t>Part des ventes selon calibre</t>
  </si>
  <si>
    <t>Portion (- de 500 g)</t>
  </si>
  <si>
    <t>Petit filet (500 à 1 kg)</t>
  </si>
  <si>
    <t>Grande (1 à 2 kg)</t>
  </si>
  <si>
    <t>Très grande (+ de 2 kg)</t>
  </si>
  <si>
    <t>Production en culture d'algues et de cyanobactéries, en 2019, hors production de semence</t>
  </si>
  <si>
    <t>Pertes estimées</t>
  </si>
  <si>
    <t>Undaria pinnatifida</t>
  </si>
  <si>
    <t>Autre macro-algue</t>
  </si>
  <si>
    <t>Chlorella</t>
  </si>
  <si>
    <t>Tetraselmis</t>
  </si>
  <si>
    <t>Autre micro-algue</t>
  </si>
  <si>
    <t>Note : vente finale des produits finis pour toutes les destinations (alimentation humaine et animale, cosmétique, pharmacie et autres)..</t>
  </si>
  <si>
    <t>Production en culture d'algues et de cyanobactéries, en 2019, par région, hors production de semence</t>
  </si>
  <si>
    <t>Activité</t>
  </si>
  <si>
    <t>Macro-algue</t>
  </si>
  <si>
    <t>Bretagne + Nouvelle-Aquitaine</t>
  </si>
  <si>
    <t>Micro-algue</t>
  </si>
  <si>
    <t>Occitanie + Auvergne-Rhône-Alpes + Provence-Alpes-Côte d'Azur</t>
  </si>
  <si>
    <t>Normandie + Bretagne + Pays de la Loire</t>
  </si>
  <si>
    <t>Var</t>
  </si>
  <si>
    <t>Bouches-du-Rhône</t>
  </si>
  <si>
    <t>Alpes-de-Haute-Provence et Hautes-Alpes</t>
  </si>
  <si>
    <t>Vaucluse</t>
  </si>
  <si>
    <t>Alpes-Maritimes et Corse</t>
  </si>
  <si>
    <t>Gard et Hérault</t>
  </si>
  <si>
    <t>Aude et Pyrénées-Orientales</t>
  </si>
  <si>
    <t>Tarn-et-Garonne</t>
  </si>
  <si>
    <t>Lot, Aveyron et Tarn</t>
  </si>
  <si>
    <t>Hautes-Pyrénées, Gers, Haute-Garonne et Ariège</t>
  </si>
  <si>
    <t>Drôme et Ardèche</t>
  </si>
  <si>
    <t>Puy-de-Dôme, Rhône, Loire et Isère</t>
  </si>
  <si>
    <t>Savoie, Haute-Savoie et Ain</t>
  </si>
  <si>
    <t>Charente, Charente-Maritime, Deux-Sèvres, Vienne et Haute-Vienne</t>
  </si>
  <si>
    <t>Gironde</t>
  </si>
  <si>
    <t>Pyrénées-Atlantiques et Landes</t>
  </si>
  <si>
    <t>Lot-et-Garonne, Dordogne et Corrèze</t>
  </si>
  <si>
    <t>Lecture : 45 entreprises de Provence-Alpes-Côte d'Azur ont cultivé et vendu 58.7 tonnes de spiruline (poids vif),</t>
  </si>
  <si>
    <t>Evénements exceptionnels dans la culture d'algues et de cyanobactéries en 2019</t>
  </si>
  <si>
    <t>Multiples</t>
  </si>
  <si>
    <t>Problème technique de culture</t>
  </si>
  <si>
    <t>Problème de commercialisation</t>
  </si>
  <si>
    <t>Problème personnel</t>
  </si>
  <si>
    <t>Pas de réponse</t>
  </si>
  <si>
    <t>Note : les entreprises produisant des algues/cyanobactéries ont été réparties selon les types de produits cultivés.</t>
  </si>
  <si>
    <t>Si l'entreprise produit plusieurs types d'algues, elle est placée dans la catégorie 'Multiples'.</t>
  </si>
  <si>
    <t>Sont représentées toutes les entreprises ayant cultivé des algues/cyanobactéries, même celles qui n'ont pas réalisé de vente.</t>
  </si>
  <si>
    <t>Lecture : parmi les entreprises cultivant des macro-algues, 7 n'ont pas d'évènement exceptionnel en 2019, 1 a eu un évènement lié au climat, 1 a lancé ou redéployé son activité et 1 n'a pas répondu.</t>
  </si>
  <si>
    <t>Micro-algues</t>
  </si>
  <si>
    <t>Note : les effectifs et ETP de ce tableau correspondent à toutes les personnes travaillant dans les entreprises piscicoles.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t>
  </si>
  <si>
    <t xml:space="preserve"> - IGP : Indication géographique protégée</t>
  </si>
  <si>
    <t>Les volumes sont exprimés en poids vif : pour la spiruline le poids sec peut être estimé en divisant par 4 le poids vif, pour les micro-algues par 5.</t>
  </si>
  <si>
    <t>Source : Eurostat (1950-2018)- Agreste - Enquête aquaculture 2019</t>
  </si>
  <si>
    <t>Source : Eurostat (1984-2018) - Agreste - Enquête aquaculture 2019</t>
  </si>
  <si>
    <t>Origine</t>
  </si>
  <si>
    <t>Entreprises vendant des naissains d'écloserie</t>
  </si>
  <si>
    <t xml:space="preserve">Note : les entreprises vendant des naissains issus d'écloserie sont essentiellement les écloseries/nurseries mais également quelques nurseries qui achètent des naissains aux écloseries, les font grandir avant de revendre aux conchylicteurs à la taille souhaitée. </t>
  </si>
  <si>
    <t>Ventes finales de produits de l'aquaculture</t>
  </si>
  <si>
    <t>Note : vente finale des produits en taille marchande (hors ventes entre professionnels). Les ventes entre professionnels ne sont pas comptées ici pour éviter les doubles comptes.</t>
  </si>
  <si>
    <t xml:space="preserve">    - pour la conchyliculture : première vente des coquillages après marquage sanitaire.</t>
  </si>
  <si>
    <t xml:space="preserve">    - pour la pisciculture : vente pour la consommation humaine, à l'export, pour le repeuplement en milieu naturel et en parcours de pêche.</t>
  </si>
  <si>
    <t xml:space="preserve">     - pour la culture d'algues et de spiruline : toute destination (alimentation humaine et animale, cosmétique, pharmacie et autres). </t>
  </si>
  <si>
    <t>Les volumes sont exprimés en poids vif : le poids sec est estimé en divisant le poids vif par 4 pour la spiruline, et par 5 pour les micro-algues.</t>
  </si>
  <si>
    <t>Le prix unitaire des poissons d'étang n'est pas disponible. Le volume et la valeur correspondent à l'ensemble des ventes de nombreuses espèces différentes, à des stades d'élevage différents pour des destinataires différents. Les prix de vente sont très différents d'une vente à l'autre, aussi il n'est pas pertinent de calculer un prix unitaire moyen.</t>
  </si>
  <si>
    <t>Les entreprises aquacoles qui ne réalisent pas de ventes finales ne sont pas comptées ici : les écloseries, nurseries, les éleveurs qui ne réalisent pas de ventes finales (vente de juvéniles, de prégrossis ou de coquillages non marqués sanitairement…).</t>
  </si>
  <si>
    <t>Volumes d'huîtres (creuses et plates) vendues à la consommation selon l'origine du naissain</t>
  </si>
  <si>
    <t>Evolution des ventes finales de produits de l'aquaculture, en valeur</t>
  </si>
  <si>
    <t>Evolution des ventes finales de produits de l'aquaculture, en volume</t>
  </si>
  <si>
    <t>Dirigeants des entreprises aquacoles par âge et par activité principale de l'entreprise</t>
  </si>
  <si>
    <t>Dirigeants des entreprises aquacoles par diplôme et par activité principale de l'entreprise</t>
  </si>
  <si>
    <t>Ventes entre professionnels et pour la consommation en conchyliculture en 2019, par espèce, hors écloserie / nurserie (naissains)</t>
  </si>
  <si>
    <t>Ventes entre professionnels et pour la consommation en conchyliculture en 2019, par région du siège de l'entreprise, par espèce, hors écloserie / nurserie (naissain)</t>
  </si>
  <si>
    <t>Ventes selon la destination</t>
  </si>
  <si>
    <t>Répartition des entreprises suivant la part (en volume) des ventes d'huitres affinées en parcs</t>
  </si>
  <si>
    <t>Volumes vendus en pisciculture hors étang en 2019, par destination</t>
  </si>
  <si>
    <t>Volumes vendus de truite arc-en-ciel par destination et calibre</t>
  </si>
  <si>
    <t xml:space="preserve">    -pour la conchyliculture : première vente des coquillages après marquage sanitaire.</t>
  </si>
  <si>
    <t xml:space="preserve">    - pour la culture d'algues et de spiruline : toute destination (alimentation humaine et animale, cosmétique, pharmacie et autres). </t>
  </si>
  <si>
    <t>million d'€</t>
  </si>
  <si>
    <t xml:space="preserve">     - pour la pisciculture : vente pour la consommation humaine, à l'export, pour le repeuplement en milieu naturel et en parcours de pêche.</t>
  </si>
  <si>
    <t>Tout ce qui n'est pas directement en lien avec la vente d'un produit aquacole n'est pas comptabilisé dans le CA aquacole : hébergement de loisir, service...</t>
  </si>
  <si>
    <t>Entreprises par équivalent temps plein (ETP) et activité principale</t>
  </si>
  <si>
    <t>Entreprises par chiffre d'affaires (CA) aquacole et activité principale</t>
  </si>
  <si>
    <t>Note : les effectifs et ETP (équivalent temps plein) de ce tableau correspondent à toutes les personnes travaillant dans les entreprises aquacoles.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t>
  </si>
  <si>
    <t>Note : les effectifs et ETP (équivalent temps plein) de ce tableau correspondent à toutes les personnes travaillant dans les entreprises conchylicoles.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t>
  </si>
  <si>
    <t>Emploi en pisciculture par région</t>
  </si>
  <si>
    <t>Emploi en culture d'algues et de cyanobactéries par région</t>
  </si>
  <si>
    <t>Lecture : 14 001 tonnes d'huîtres ont été vendues sous une marque collective de CRC, soit 16.3% des huîtres vendues en France.</t>
  </si>
  <si>
    <t>Lecture : les entreprises dont le siège est en région Normandie - Mer du Nord ont vendu 571 tonnes de moules sous la marque collective du CRC.</t>
  </si>
  <si>
    <t>Lecture : 312 entreprises ont élevé et vendu des truites arc-en-ciel de taille marchande à des consommateurs, pour un volume de 34 533 tonnes et un montant de 125 278 000 euros.</t>
  </si>
  <si>
    <t>Lecture : 66 entreprises ont produit 21.6 millions de salmonidés juvéniles, 32 ont produit 175.7 millions d'oeufs pour la reproduction</t>
  </si>
  <si>
    <t>Lecture : 241 entreprises ont vendu des truites arc-en-ciel en portion (- 500g) pour la consommation humaine. Les ventes en portion représentent 23.2% des ventes pour la consommation humaine.</t>
  </si>
  <si>
    <t>Lecture : 6 entreprises ont cultivé et vendu 104.9 tonnes d'Undaria pinnatifida en 2019, pour des ventes finales s'élevant à 403 000 euros.</t>
  </si>
  <si>
    <t>pour des ventes finales s'élevant à 1 853 000 euros.</t>
  </si>
  <si>
    <t>19 sont dans le Var, 9 dans les Bouches-du-Rhône, 4 en Vaucluse, 6 en Alpes-de-Haute-Provence + Hautes-Alpes, 7 en Alpes-Maritimes + Corse</t>
  </si>
  <si>
    <t>Volumes de coquillages vendus à la consommation selon l'origine des produits</t>
  </si>
  <si>
    <t>Répartition des entreprises suivant la part (en volume) des ventes d'huitres affinées en claires</t>
  </si>
  <si>
    <t>Région d'élevage</t>
  </si>
  <si>
    <t>Ventes à la consommation et entre professionnels des entreprises conchylicoles par région du siège et par région d'élevage (hors naissain)</t>
  </si>
  <si>
    <t>Année</t>
  </si>
  <si>
    <t>Autres coquillages et crustacés...</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</si>
  <si>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</si>
  <si>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</si>
  <si>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</si>
  <si>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</si>
  <si>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</si>
  <si>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</si>
  <si>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</si>
  <si>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</si>
  <si>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</si>
  <si>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</si>
  <si>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</si>
  <si>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</si>
  <si>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</si>
  <si>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</si>
  <si>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</si>
  <si>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</si>
  <si>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</si>
  <si>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</si>
  <si>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</si>
  <si>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</si>
  <si>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</si>
  <si>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</si>
  <si>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</si>
  <si>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</si>
  <si>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</si>
  <si>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</si>
  <si>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</si>
  <si>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</si>
  <si>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</si>
  <si>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</si>
  <si>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</si>
  <si>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</si>
  <si>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</si>
  <si>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</si>
  <si>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</si>
  <si>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</si>
  <si>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</si>
  <si>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</si>
  <si>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</si>
  <si>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</si>
  <si>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</si>
  <si>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</si>
  <si>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</si>
  <si>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</si>
  <si>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</si>
  <si>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</si>
  <si>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</si>
  <si>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</si>
  <si>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</si>
  <si>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</si>
  <si>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</si>
  <si>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</si>
  <si>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</si>
  <si>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</si>
  <si>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</si>
  <si>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</si>
  <si>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</si>
  <si>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</si>
  <si>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2009</t>
  </si>
  <si>
    <t>2010</t>
  </si>
  <si>
    <t>2011</t>
  </si>
  <si>
    <t>2012</t>
  </si>
  <si>
    <t>2014</t>
  </si>
  <si>
    <t>2015</t>
  </si>
  <si>
    <t>2016</t>
  </si>
  <si>
    <t>2017</t>
  </si>
  <si>
    <t>Autres salmonidés...</t>
  </si>
  <si>
    <t>Esturgeons</t>
  </si>
  <si>
    <t>Bar/Loup</t>
  </si>
  <si>
    <t>Dorade royale</t>
  </si>
  <si>
    <t>Autres poissons élevés en mer</t>
  </si>
  <si>
    <t xml:space="preserve">Volume d'huîtres affinées en claires </t>
  </si>
  <si>
    <t xml:space="preserve">Volume d'huîtres affinées en parcs </t>
  </si>
  <si>
    <t>Vente à la consommation, à l'export, pour le repeuplement et pour la pêche loisir, de poissons issus d'élevages en eau douce, hors étang, en France de 1950 à 2019, en tonne</t>
  </si>
  <si>
    <t>Vente à la consommation des coquillages issus d'élevages, en France de 1950 à 2019, en tonne</t>
  </si>
  <si>
    <t>Vente à la consommation et à l'export de poissons issus d'élevages marins, en France de 1984 à 2019, en tonne</t>
  </si>
  <si>
    <t>Entreprises produisant en Agriculture Biologique</t>
  </si>
  <si>
    <t>Salmonidés (œufs pour la consommation)</t>
  </si>
  <si>
    <t>Œufs pour la reproduction</t>
  </si>
  <si>
    <t>Œufs de poissons pour la consommation</t>
  </si>
  <si>
    <t>Œufs de truite</t>
  </si>
  <si>
    <t>Truite - œufs pour la consommation</t>
  </si>
  <si>
    <t>Truites et autres salmonidés - œufs pour consommation</t>
  </si>
  <si>
    <t>Ventes en conchyliculture par espèce, mode d'élevage et destination en 2019 (hors naissain)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</si>
</sst>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 #,##0_-;_-* &quot;-&quot;??_-;_-@_-"/>
  </numFmts>
  <fonts count="14" x14ac:knownFonts="1">
    <font>
      <sz val="10"/>
      <color rgb="FF000000"/>
      <name val="Arial"/>
    </font>
    <font>
      <b/>
      <sz val="11"/>
      <color rgb="FF000000"/>
      <name val="Arial"/>
    </font>
    <font>
      <b/>
      <sz val="11"/>
      <color rgb="FFFFFFFF"/>
      <name val="Arial"/>
    </font>
    <font>
      <u/>
      <sz val="10"/>
      <color rgb="FF000000"/>
      <name val="Arial"/>
    </font>
    <font>
      <b/>
      <sz val="10"/>
      <color rgb="FFFFFFFF"/>
      <name val="Arial"/>
    </font>
    <font>
      <u/>
      <sz val="11"/>
      <color rgb="FFFFFFFF"/>
      <name val="Arial"/>
    </font>
    <font>
      <i/>
      <sz val="10"/>
      <color rgb="FF000000"/>
      <name val="Arial"/>
    </font>
    <font>
      <b/>
      <sz val="10"/>
      <color rgb="FF000000"/>
      <name val="Arial"/>
    </font>
    <font>
      <sz val="9"/>
      <color rgb="FF000000"/>
      <name val="Arial"/>
    </font>
    <font>
      <i/>
      <sz val="9"/>
      <color rgb="FF000000"/>
      <name val="Arial"/>
    </font>
    <font>
      <i/>
      <sz val="10"/>
      <color rgb="FF000000"/>
      <name val="Arial"/>
      <family val="2"/>
    </font>
    <font>
      <b/>
      <sz val="10"/>
      <color rgb="FFFFFFFF"/>
      <name val="Arial"/>
      <family val="2"/>
    </font>
    <font>
      <b/>
      <sz val="11"/>
      <color rgb="FF000000"/>
      <name val="Arial"/>
      <family val="2"/>
    </font>
    <font>
      <sz val="10"/>
      <color rgb="FF000000"/>
      <name val="Arial"/>
    </font>
  </fonts>
  <fills count="6">
    <fill>
      <patternFill patternType="none"/>
    </fill>
    <fill>
      <patternFill patternType="gray125"/>
    </fill>
    <fill>
      <patternFill patternType="solid">
        <fgColor rgb="FFFF6F4C"/>
        <bgColor indexed="64"/>
      </patternFill>
    </fill>
    <fill>
      <patternFill patternType="solid">
        <fgColor rgb="FFFFC5B7"/>
        <bgColor indexed="64"/>
      </patternFill>
    </fill>
    <fill>
      <patternFill patternType="solid">
        <fgColor rgb="FFFFA18B"/>
        <bgColor indexed="64"/>
      </patternFill>
    </fill>
    <fill>
      <patternFill patternType="solid">
        <fgColor rgb="FFFF866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s>
  <cellStyleXfs count="3">
    <xf numFmtId="0" fontId="0" fillId="0" borderId="0"/>
    <xf numFmtId="43" fontId="13" fillId="0" borderId="0" applyFont="0" applyFill="0" applyBorder="0" applyAlignment="0" applyProtection="0"/>
    <xf numFmtId="9" fontId="13" fillId="0" borderId="0" applyFont="0" applyFill="0" applyBorder="0" applyAlignment="0" applyProtection="0"/>
  </cellStyleXfs>
  <cellXfs count="292">
    <xf numFmtId="0" fontId="0" fillId="0" borderId="0" xfId="0"/>
    <xf numFmtId="0" fontId="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inden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164" fontId="6" fillId="0" borderId="1" xfId="0" applyNumberFormat="1" applyFont="1" applyBorder="1" applyAlignment="1">
      <alignment horizontal="right" vertical="center" wrapText="1" indent="1"/>
    </xf>
    <xf numFmtId="0" fontId="0" fillId="0" borderId="1" xfId="0" applyFont="1" applyBorder="1" applyAlignment="1">
      <alignment horizontal="left" vertical="center" wrapTex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164"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0" fontId="0" fillId="0" borderId="0" xfId="0"/>
    <xf numFmtId="0" fontId="0" fillId="0" borderId="1" xfId="0" applyFont="1" applyBorder="1" applyAlignment="1">
      <alignment horizontal="left" vertical="center" wrapTex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164" fontId="6" fillId="0" borderId="1" xfId="0" applyNumberFormat="1" applyFont="1" applyBorder="1" applyAlignment="1">
      <alignment horizontal="right" vertical="center" wrapText="1" indent="1"/>
    </xf>
    <xf numFmtId="0" fontId="6" fillId="0" borderId="1" xfId="0" applyFont="1" applyBorder="1" applyAlignment="1">
      <alignment horizontal="left" vertical="center" wrapText="1" indent="1"/>
    </xf>
    <xf numFmtId="3" fontId="0" fillId="0" borderId="0" xfId="0" applyNumberFormat="1"/>
    <xf numFmtId="0" fontId="0" fillId="0" borderId="0" xfId="0"/>
    <xf numFmtId="0" fontId="6" fillId="0" borderId="1" xfId="0" applyFont="1" applyBorder="1" applyAlignment="1">
      <alignment horizontal="center" vertical="center" wrapText="1"/>
    </xf>
    <xf numFmtId="164" fontId="0" fillId="0" borderId="0" xfId="0" applyNumberFormat="1"/>
    <xf numFmtId="3" fontId="0" fillId="0" borderId="1" xfId="0" applyNumberFormat="1" applyFont="1" applyBorder="1" applyAlignment="1">
      <alignment horizontal="right" vertical="center" wrapText="1" indent="1"/>
    </xf>
    <xf numFmtId="0" fontId="0" fillId="0" borderId="0" xfId="0" applyAlignment="1"/>
    <xf numFmtId="0" fontId="0" fillId="0" borderId="0" xfId="0"/>
    <xf numFmtId="0" fontId="0" fillId="0" borderId="0" xfId="0"/>
    <xf numFmtId="0" fontId="1" fillId="0" borderId="0" xfId="0" applyFont="1" applyAlignment="1">
      <alignment horizontal="left" vertical="center" wrapText="1"/>
    </xf>
    <xf numFmtId="0" fontId="0" fillId="0" borderId="0" xfId="0" applyBorder="1"/>
    <xf numFmtId="0" fontId="6" fillId="0" borderId="0" xfId="0" applyFont="1" applyBorder="1" applyAlignment="1">
      <alignment horizontal="left" vertical="center" wrapText="1" indent="1"/>
    </xf>
    <xf numFmtId="3" fontId="6" fillId="0" borderId="0" xfId="0" applyNumberFormat="1" applyFont="1" applyBorder="1" applyAlignment="1">
      <alignment horizontal="right" vertical="center" wrapText="1" indent="1"/>
    </xf>
    <xf numFmtId="0" fontId="0" fillId="0" borderId="1" xfId="0" applyFont="1" applyBorder="1" applyAlignment="1">
      <alignment horizontal="left" vertical="center" wrapText="1"/>
    </xf>
    <xf numFmtId="3" fontId="0" fillId="0" borderId="1" xfId="0" applyNumberFormat="1" applyFont="1" applyBorder="1" applyAlignment="1">
      <alignment horizontal="right" vertical="center" wrapText="1" indent="1"/>
    </xf>
    <xf numFmtId="49" fontId="0" fillId="0" borderId="0" xfId="0" applyNumberFormat="1"/>
    <xf numFmtId="165" fontId="0" fillId="0" borderId="0" xfId="1" applyNumberFormat="1" applyFont="1"/>
    <xf numFmtId="165" fontId="0" fillId="0" borderId="0" xfId="1" applyNumberFormat="1" applyFont="1" applyAlignment="1">
      <alignment horizontal="right"/>
    </xf>
    <xf numFmtId="9" fontId="0" fillId="0" borderId="0" xfId="2" applyFont="1"/>
    <xf numFmtId="0" fontId="2" fillId="2" borderId="1" xfId="0" applyFont="1" applyFill="1" applyBorder="1" applyAlignment="1">
      <alignment horizontal="left" vertical="center" wrapText="1"/>
    </xf>
    <xf numFmtId="0" fontId="3" fillId="3" borderId="1" xfId="0" applyFont="1" applyFill="1" applyBorder="1" applyAlignment="1">
      <alignment horizontal="left" vertical="center" wrapText="1" indent="3"/>
    </xf>
    <xf numFmtId="0" fontId="4" fillId="4" borderId="1"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3" fontId="7" fillId="3" borderId="1" xfId="0" applyNumberFormat="1" applyFont="1" applyFill="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0" fontId="4" fillId="5" borderId="1" xfId="0" applyFont="1" applyFill="1" applyBorder="1" applyAlignment="1">
      <alignment horizontal="left" vertical="center" wrapText="1"/>
    </xf>
    <xf numFmtId="3" fontId="4" fillId="5" borderId="1" xfId="0" applyNumberFormat="1" applyFont="1" applyFill="1" applyBorder="1" applyAlignment="1">
      <alignment horizontal="right" vertical="center" wrapText="1" indent="1"/>
    </xf>
    <xf numFmtId="164" fontId="4" fillId="5" borderId="1" xfId="0" applyNumberFormat="1" applyFont="1" applyFill="1" applyBorder="1" applyAlignment="1">
      <alignment horizontal="right" vertical="center" wrapText="1" indent="1"/>
    </xf>
    <xf numFmtId="0" fontId="4" fillId="5" borderId="1" xfId="0" applyFont="1" applyFill="1" applyBorder="1" applyAlignment="1">
      <alignment horizontal="left" vertical="center" wrapText="1" indent="1"/>
    </xf>
    <xf numFmtId="0" fontId="5" fillId="2" borderId="1" xfId="0" applyFont="1" applyFill="1" applyBorder="1" applyAlignment="1">
      <alignment horizontal="center" vertical="center" wrapText="1"/>
    </xf>
    <xf numFmtId="0" fontId="0" fillId="2" borderId="0" xfId="0" applyFill="1"/>
    <xf numFmtId="0" fontId="1" fillId="0" borderId="0" xfId="0" applyFont="1" applyAlignment="1">
      <alignment horizontal="left" vertical="center" wrapText="1"/>
    </xf>
    <xf numFmtId="0" fontId="0" fillId="0" borderId="0" xfId="0"/>
    <xf numFmtId="0" fontId="8" fillId="0" borderId="0" xfId="0" applyFont="1" applyAlignment="1">
      <alignment vertical="center" wrapText="1"/>
    </xf>
    <xf numFmtId="0" fontId="9" fillId="0" borderId="0" xfId="0" applyFont="1" applyAlignment="1">
      <alignment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0" fillId="0" borderId="1" xfId="0" applyFont="1" applyBorder="1" applyAlignment="1">
      <alignment horizontal="left" vertical="center" wrapText="1"/>
    </xf>
    <xf numFmtId="0" fontId="1" fillId="0" borderId="0" xfId="0" applyFont="1" applyAlignment="1">
      <alignment horizontal="center" vertical="center" wrapText="1"/>
    </xf>
    <xf numFmtId="0" fontId="5" fillId="2" borderId="0" xfId="0" applyFont="1" applyFill="1" applyBorder="1" applyAlignment="1">
      <alignment horizontal="center" vertical="center" wrapText="1"/>
    </xf>
    <xf numFmtId="0" fontId="6" fillId="0" borderId="0" xfId="0" applyFont="1" applyAlignment="1">
      <alignment horizontal="right" vertical="center" wrapText="1"/>
    </xf>
    <xf numFmtId="3" fontId="0" fillId="0" borderId="1" xfId="0" applyNumberFormat="1" applyFont="1" applyBorder="1" applyAlignment="1">
      <alignment horizontal="right" vertical="center" wrapText="1" indent="1"/>
    </xf>
    <xf numFmtId="0" fontId="4" fillId="2" borderId="1" xfId="0" applyFont="1" applyFill="1" applyBorder="1" applyAlignment="1">
      <alignment horizontal="left" vertical="center" wrapText="1"/>
    </xf>
    <xf numFmtId="3" fontId="4" fillId="2" borderId="1" xfId="0" applyNumberFormat="1" applyFont="1" applyFill="1" applyBorder="1" applyAlignment="1">
      <alignment horizontal="right" vertical="center" wrapText="1" indent="1"/>
    </xf>
    <xf numFmtId="0" fontId="4" fillId="5"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3" fontId="7" fillId="3" borderId="1" xfId="0" applyNumberFormat="1" applyFont="1" applyFill="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0" fontId="8" fillId="0" borderId="2" xfId="0" applyFont="1" applyBorder="1" applyAlignment="1">
      <alignment horizontal="left" vertical="center" wrapText="1"/>
    </xf>
    <xf numFmtId="0" fontId="10" fillId="0" borderId="3" xfId="0" applyFont="1" applyBorder="1" applyAlignment="1">
      <alignment horizontal="right"/>
    </xf>
    <xf numFmtId="3" fontId="0" fillId="0" borderId="1" xfId="0" applyNumberFormat="1" applyFont="1" applyBorder="1" applyAlignment="1">
      <alignment horizontal="center" vertical="center" wrapText="1"/>
    </xf>
    <xf numFmtId="3" fontId="6" fillId="0" borderId="1" xfId="0" applyNumberFormat="1" applyFont="1" applyBorder="1" applyAlignment="1">
      <alignment horizontal="right" vertical="center" wrapText="1" indent="1"/>
    </xf>
    <xf numFmtId="0" fontId="11"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2" fillId="0" borderId="0" xfId="0" applyFont="1" applyAlignment="1">
      <alignment horizontal="left" vertical="center" wrapText="1"/>
    </xf>
    <xf numFmtId="164" fontId="6" fillId="0" borderId="1" xfId="0" applyNumberFormat="1" applyFont="1" applyBorder="1" applyAlignment="1">
      <alignment horizontal="right" vertical="center" wrapText="1" indent="1"/>
    </xf>
    <xf numFmtId="0" fontId="7" fillId="5" borderId="1" xfId="0" applyFont="1" applyFill="1" applyBorder="1" applyAlignment="1">
      <alignment horizontal="left" vertical="center" wrapText="1"/>
    </xf>
    <xf numFmtId="3" fontId="7" fillId="5" borderId="1" xfId="0" applyNumberFormat="1" applyFont="1" applyFill="1" applyBorder="1" applyAlignment="1">
      <alignment horizontal="right" vertical="center" wrapText="1" indent="1"/>
    </xf>
    <xf numFmtId="164" fontId="7" fillId="5" borderId="1" xfId="0" applyNumberFormat="1" applyFont="1" applyFill="1" applyBorder="1" applyAlignment="1">
      <alignment horizontal="right" vertical="center" wrapText="1" indent="1"/>
    </xf>
    <xf numFmtId="0" fontId="6" fillId="0" borderId="1" xfId="0" applyFont="1" applyBorder="1" applyAlignment="1">
      <alignment horizontal="left" vertical="center" wrapText="1" indent="1"/>
    </xf>
  </cellXfs>
  <cellStyles count="3">
    <cellStyle name="Milliers" xfId="1" builtinId="3"/>
    <cellStyle name="Normal" xfId="0" builtinId="0"/>
    <cellStyle name="Pourcentage" xfId="2" builtinId="5"/>
  </cellStyles>
  <dxfs count="0"/>
  <tableStyles count="0" defaultTableStyle="TableStyleMedium2" defaultPivotStyle="PivotStyleLight16"/>
  <colors>
    <mruColors>
      <color rgb="FFFF8669"/>
      <color rgb="FFFF6F4C"/>
      <color rgb="FFFFC5B7"/>
      <color rgb="FFFFA18B"/>
      <color rgb="FFFFA8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serie_histo_conchy!$B$24</c:f>
              <c:strCache>
                <c:ptCount val="1"/>
                <c:pt idx="0">
                  <c:v>Huîtres</c:v>
                </c:pt>
              </c:strCache>
            </c:strRef>
          </c:tx>
          <c:spPr>
            <a:ln w="28575" cap="rnd">
              <a:solidFill>
                <a:schemeClr val="accent6"/>
              </a:solidFill>
              <a:round/>
            </a:ln>
            <a:effectLst/>
          </c:spPr>
          <c:marker>
            <c:symbol val="none"/>
          </c:marker>
          <c:cat>
            <c:strRef>
              <c:f>serie_histo_conchy!$A$25:$A$94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serie_histo_conchy!$B$25:$B$94</c:f>
              <c:numCache>
                <c:formatCode>#,##0</c:formatCode>
                <c:ptCount val="70"/>
                <c:pt idx="0">
                  <c:v>92000</c:v>
                </c:pt>
                <c:pt idx="1">
                  <c:v>102200</c:v>
                </c:pt>
                <c:pt idx="2">
                  <c:v>86000</c:v>
                </c:pt>
                <c:pt idx="3">
                  <c:v>109500</c:v>
                </c:pt>
                <c:pt idx="4">
                  <c:v>79000</c:v>
                </c:pt>
                <c:pt idx="5">
                  <c:v>110500</c:v>
                </c:pt>
                <c:pt idx="6">
                  <c:v>96000</c:v>
                </c:pt>
                <c:pt idx="7">
                  <c:v>94000</c:v>
                </c:pt>
                <c:pt idx="8">
                  <c:v>84500</c:v>
                </c:pt>
                <c:pt idx="9">
                  <c:v>88500</c:v>
                </c:pt>
                <c:pt idx="10">
                  <c:v>87500</c:v>
                </c:pt>
                <c:pt idx="11">
                  <c:v>87100</c:v>
                </c:pt>
                <c:pt idx="12">
                  <c:v>76500</c:v>
                </c:pt>
                <c:pt idx="13">
                  <c:v>70900</c:v>
                </c:pt>
                <c:pt idx="14">
                  <c:v>61220</c:v>
                </c:pt>
                <c:pt idx="15">
                  <c:v>65150</c:v>
                </c:pt>
                <c:pt idx="16">
                  <c:v>62400</c:v>
                </c:pt>
                <c:pt idx="17">
                  <c:v>68450</c:v>
                </c:pt>
                <c:pt idx="18">
                  <c:v>61400</c:v>
                </c:pt>
                <c:pt idx="19">
                  <c:v>60900</c:v>
                </c:pt>
                <c:pt idx="20">
                  <c:v>59650</c:v>
                </c:pt>
                <c:pt idx="21">
                  <c:v>33500</c:v>
                </c:pt>
                <c:pt idx="22">
                  <c:v>68300</c:v>
                </c:pt>
                <c:pt idx="23">
                  <c:v>71600</c:v>
                </c:pt>
                <c:pt idx="24">
                  <c:v>83716</c:v>
                </c:pt>
                <c:pt idx="25">
                  <c:v>93724</c:v>
                </c:pt>
                <c:pt idx="26">
                  <c:v>90110</c:v>
                </c:pt>
                <c:pt idx="27">
                  <c:v>111905</c:v>
                </c:pt>
                <c:pt idx="28">
                  <c:v>94878</c:v>
                </c:pt>
                <c:pt idx="29">
                  <c:v>105517</c:v>
                </c:pt>
                <c:pt idx="30">
                  <c:v>109276</c:v>
                </c:pt>
                <c:pt idx="31">
                  <c:v>92532</c:v>
                </c:pt>
                <c:pt idx="32">
                  <c:v>95949</c:v>
                </c:pt>
                <c:pt idx="33">
                  <c:v>108655</c:v>
                </c:pt>
                <c:pt idx="34">
                  <c:v>112702</c:v>
                </c:pt>
                <c:pt idx="35">
                  <c:v>141721</c:v>
                </c:pt>
                <c:pt idx="36">
                  <c:v>146601</c:v>
                </c:pt>
                <c:pt idx="37">
                  <c:v>135604</c:v>
                </c:pt>
                <c:pt idx="38">
                  <c:v>134931</c:v>
                </c:pt>
                <c:pt idx="39">
                  <c:v>130500</c:v>
                </c:pt>
                <c:pt idx="40">
                  <c:v>144197</c:v>
                </c:pt>
                <c:pt idx="41">
                  <c:v>130883</c:v>
                </c:pt>
                <c:pt idx="42">
                  <c:v>134347</c:v>
                </c:pt>
                <c:pt idx="43">
                  <c:v>144789</c:v>
                </c:pt>
                <c:pt idx="44">
                  <c:v>148467</c:v>
                </c:pt>
                <c:pt idx="45">
                  <c:v>146990</c:v>
                </c:pt>
                <c:pt idx="46">
                  <c:v>152129</c:v>
                </c:pt>
                <c:pt idx="47">
                  <c:v>149650</c:v>
                </c:pt>
                <c:pt idx="48">
                  <c:v>138500</c:v>
                </c:pt>
                <c:pt idx="49">
                  <c:v>139000</c:v>
                </c:pt>
                <c:pt idx="50">
                  <c:v>135500</c:v>
                </c:pt>
                <c:pt idx="51">
                  <c:v>109040</c:v>
                </c:pt>
                <c:pt idx="52">
                  <c:v>115284</c:v>
                </c:pt>
                <c:pt idx="53">
                  <c:v>115905</c:v>
                </c:pt>
                <c:pt idx="54">
                  <c:v>118660</c:v>
                </c:pt>
                <c:pt idx="55">
                  <c:v>119400</c:v>
                </c:pt>
                <c:pt idx="56">
                  <c:v>117150</c:v>
                </c:pt>
                <c:pt idx="57">
                  <c:v>112760</c:v>
                </c:pt>
                <c:pt idx="58">
                  <c:v>104938.8</c:v>
                </c:pt>
                <c:pt idx="59">
                  <c:v>97719.5</c:v>
                </c:pt>
                <c:pt idx="60">
                  <c:v>80649</c:v>
                </c:pt>
                <c:pt idx="61">
                  <c:v>78965.600000000006</c:v>
                </c:pt>
                <c:pt idx="62">
                  <c:v>80353.3</c:v>
                </c:pt>
                <c:pt idx="63">
                  <c:v>77510.5</c:v>
                </c:pt>
                <c:pt idx="64">
                  <c:v>75166.8</c:v>
                </c:pt>
                <c:pt idx="65">
                  <c:v>64882.400000000001</c:v>
                </c:pt>
                <c:pt idx="66">
                  <c:v>77622.153999999995</c:v>
                </c:pt>
                <c:pt idx="67">
                  <c:v>84926.841</c:v>
                </c:pt>
                <c:pt idx="68">
                  <c:v>92946.637799999997</c:v>
                </c:pt>
                <c:pt idx="69">
                  <c:v>85947.096799999999</c:v>
                </c:pt>
              </c:numCache>
            </c:numRef>
          </c:val>
          <c:smooth val="0"/>
          <c:extLst>
            <c:ext xmlns:c16="http://schemas.microsoft.com/office/drawing/2014/chart" uri="{C3380CC4-5D6E-409C-BE32-E72D297353CC}">
              <c16:uniqueId val="{00000000-8EE6-49F6-A754-13A1D408C492}"/>
            </c:ext>
          </c:extLst>
        </c:ser>
        <c:ser>
          <c:idx val="1"/>
          <c:order val="1"/>
          <c:tx>
            <c:strRef>
              <c:f>serie_histo_conchy!$C$24</c:f>
              <c:strCache>
                <c:ptCount val="1"/>
                <c:pt idx="0">
                  <c:v>Moules</c:v>
                </c:pt>
              </c:strCache>
            </c:strRef>
          </c:tx>
          <c:spPr>
            <a:ln w="28575" cap="rnd">
              <a:solidFill>
                <a:schemeClr val="accent5"/>
              </a:solidFill>
              <a:round/>
            </a:ln>
            <a:effectLst/>
          </c:spPr>
          <c:marker>
            <c:symbol val="none"/>
          </c:marker>
          <c:cat>
            <c:strRef>
              <c:f>serie_histo_conchy!$A$25:$A$94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serie_histo_conchy!$C$25:$C$94</c:f>
              <c:numCache>
                <c:formatCode>#,##0</c:formatCode>
                <c:ptCount val="70"/>
                <c:pt idx="0">
                  <c:v>10500</c:v>
                </c:pt>
                <c:pt idx="1">
                  <c:v>11300</c:v>
                </c:pt>
                <c:pt idx="2">
                  <c:v>4200</c:v>
                </c:pt>
                <c:pt idx="3">
                  <c:v>4300</c:v>
                </c:pt>
                <c:pt idx="4">
                  <c:v>4800</c:v>
                </c:pt>
                <c:pt idx="5">
                  <c:v>6400</c:v>
                </c:pt>
                <c:pt idx="6">
                  <c:v>5500</c:v>
                </c:pt>
                <c:pt idx="7">
                  <c:v>8300</c:v>
                </c:pt>
                <c:pt idx="8">
                  <c:v>4300</c:v>
                </c:pt>
                <c:pt idx="9">
                  <c:v>17200</c:v>
                </c:pt>
                <c:pt idx="10">
                  <c:v>20400</c:v>
                </c:pt>
                <c:pt idx="11">
                  <c:v>26000</c:v>
                </c:pt>
                <c:pt idx="12">
                  <c:v>26400</c:v>
                </c:pt>
                <c:pt idx="13">
                  <c:v>34300</c:v>
                </c:pt>
                <c:pt idx="14">
                  <c:v>30600</c:v>
                </c:pt>
                <c:pt idx="15">
                  <c:v>37500</c:v>
                </c:pt>
                <c:pt idx="16">
                  <c:v>30300</c:v>
                </c:pt>
                <c:pt idx="17">
                  <c:v>35200</c:v>
                </c:pt>
                <c:pt idx="18">
                  <c:v>35200</c:v>
                </c:pt>
                <c:pt idx="19">
                  <c:v>34500</c:v>
                </c:pt>
                <c:pt idx="20">
                  <c:v>36254</c:v>
                </c:pt>
                <c:pt idx="21">
                  <c:v>39800</c:v>
                </c:pt>
                <c:pt idx="22">
                  <c:v>47100</c:v>
                </c:pt>
                <c:pt idx="23">
                  <c:v>41600</c:v>
                </c:pt>
                <c:pt idx="24">
                  <c:v>37859</c:v>
                </c:pt>
                <c:pt idx="25">
                  <c:v>54916</c:v>
                </c:pt>
                <c:pt idx="26">
                  <c:v>44244</c:v>
                </c:pt>
                <c:pt idx="27">
                  <c:v>52964</c:v>
                </c:pt>
                <c:pt idx="28">
                  <c:v>50311</c:v>
                </c:pt>
                <c:pt idx="29">
                  <c:v>61802</c:v>
                </c:pt>
                <c:pt idx="30">
                  <c:v>72608</c:v>
                </c:pt>
                <c:pt idx="31">
                  <c:v>80291</c:v>
                </c:pt>
                <c:pt idx="32">
                  <c:v>70819</c:v>
                </c:pt>
                <c:pt idx="33">
                  <c:v>60373</c:v>
                </c:pt>
                <c:pt idx="34">
                  <c:v>52812</c:v>
                </c:pt>
                <c:pt idx="35">
                  <c:v>54868</c:v>
                </c:pt>
                <c:pt idx="36">
                  <c:v>58002</c:v>
                </c:pt>
                <c:pt idx="37">
                  <c:v>55703</c:v>
                </c:pt>
                <c:pt idx="38">
                  <c:v>49635</c:v>
                </c:pt>
                <c:pt idx="39">
                  <c:v>50000</c:v>
                </c:pt>
                <c:pt idx="40">
                  <c:v>61760</c:v>
                </c:pt>
                <c:pt idx="41">
                  <c:v>61883</c:v>
                </c:pt>
                <c:pt idx="42">
                  <c:v>59198</c:v>
                </c:pt>
                <c:pt idx="43">
                  <c:v>70000</c:v>
                </c:pt>
                <c:pt idx="44">
                  <c:v>64413</c:v>
                </c:pt>
                <c:pt idx="45">
                  <c:v>64194</c:v>
                </c:pt>
                <c:pt idx="46">
                  <c:v>61962</c:v>
                </c:pt>
                <c:pt idx="47">
                  <c:v>63350</c:v>
                </c:pt>
                <c:pt idx="48">
                  <c:v>61500</c:v>
                </c:pt>
                <c:pt idx="49">
                  <c:v>62500</c:v>
                </c:pt>
                <c:pt idx="50">
                  <c:v>68000</c:v>
                </c:pt>
                <c:pt idx="51">
                  <c:v>73220</c:v>
                </c:pt>
                <c:pt idx="52">
                  <c:v>68698</c:v>
                </c:pt>
                <c:pt idx="53">
                  <c:v>64650</c:v>
                </c:pt>
                <c:pt idx="54">
                  <c:v>67780</c:v>
                </c:pt>
                <c:pt idx="55">
                  <c:v>71220</c:v>
                </c:pt>
                <c:pt idx="56">
                  <c:v>67500</c:v>
                </c:pt>
                <c:pt idx="57">
                  <c:v>72760</c:v>
                </c:pt>
                <c:pt idx="58">
                  <c:v>78526.3</c:v>
                </c:pt>
                <c:pt idx="59">
                  <c:v>83043.7</c:v>
                </c:pt>
                <c:pt idx="60">
                  <c:v>70339.399999999994</c:v>
                </c:pt>
                <c:pt idx="61">
                  <c:v>65021.1</c:v>
                </c:pt>
                <c:pt idx="62">
                  <c:v>77138.3</c:v>
                </c:pt>
                <c:pt idx="63">
                  <c:v>74138.2</c:v>
                </c:pt>
                <c:pt idx="64">
                  <c:v>57633</c:v>
                </c:pt>
                <c:pt idx="65">
                  <c:v>56801.7</c:v>
                </c:pt>
                <c:pt idx="66">
                  <c:v>51619.603000000003</c:v>
                </c:pt>
                <c:pt idx="67">
                  <c:v>52699.042000000001</c:v>
                </c:pt>
                <c:pt idx="68">
                  <c:v>48843.857600000003</c:v>
                </c:pt>
                <c:pt idx="69">
                  <c:v>60254.989699999998</c:v>
                </c:pt>
              </c:numCache>
            </c:numRef>
          </c:val>
          <c:smooth val="0"/>
          <c:extLst>
            <c:ext xmlns:c16="http://schemas.microsoft.com/office/drawing/2014/chart" uri="{C3380CC4-5D6E-409C-BE32-E72D297353CC}">
              <c16:uniqueId val="{00000001-8EE6-49F6-A754-13A1D408C492}"/>
            </c:ext>
          </c:extLst>
        </c:ser>
        <c:ser>
          <c:idx val="2"/>
          <c:order val="2"/>
          <c:tx>
            <c:strRef>
              <c:f>serie_histo_conchy!$D$24</c:f>
              <c:strCache>
                <c:ptCount val="1"/>
                <c:pt idx="0">
                  <c:v>Autres coquillages et crustacés...</c:v>
                </c:pt>
              </c:strCache>
            </c:strRef>
          </c:tx>
          <c:spPr>
            <a:ln w="28575" cap="rnd">
              <a:solidFill>
                <a:schemeClr val="accent4"/>
              </a:solidFill>
              <a:round/>
            </a:ln>
            <a:effectLst/>
          </c:spPr>
          <c:marker>
            <c:symbol val="none"/>
          </c:marker>
          <c:cat>
            <c:strRef>
              <c:f>serie_histo_conchy!$A$25:$A$94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serie_histo_conchy!$D$25:$D$94</c:f>
              <c:numCache>
                <c:formatCode>#,##0</c:formatCode>
                <c:ptCount val="7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2</c:v>
                </c:pt>
                <c:pt idx="32">
                  <c:v>4</c:v>
                </c:pt>
                <c:pt idx="33">
                  <c:v>10</c:v>
                </c:pt>
                <c:pt idx="34">
                  <c:v>150</c:v>
                </c:pt>
                <c:pt idx="35">
                  <c:v>400</c:v>
                </c:pt>
                <c:pt idx="36">
                  <c:v>400</c:v>
                </c:pt>
                <c:pt idx="37">
                  <c:v>560</c:v>
                </c:pt>
                <c:pt idx="38">
                  <c:v>450</c:v>
                </c:pt>
                <c:pt idx="39">
                  <c:v>2384</c:v>
                </c:pt>
                <c:pt idx="40">
                  <c:v>2694</c:v>
                </c:pt>
                <c:pt idx="41">
                  <c:v>3070</c:v>
                </c:pt>
                <c:pt idx="42">
                  <c:v>2667</c:v>
                </c:pt>
                <c:pt idx="43">
                  <c:v>2866</c:v>
                </c:pt>
                <c:pt idx="44">
                  <c:v>4218</c:v>
                </c:pt>
                <c:pt idx="45">
                  <c:v>3981</c:v>
                </c:pt>
                <c:pt idx="46">
                  <c:v>4087</c:v>
                </c:pt>
                <c:pt idx="47">
                  <c:v>3400</c:v>
                </c:pt>
                <c:pt idx="48">
                  <c:v>3550</c:v>
                </c:pt>
                <c:pt idx="49">
                  <c:v>4065</c:v>
                </c:pt>
                <c:pt idx="50">
                  <c:v>3329</c:v>
                </c:pt>
                <c:pt idx="51">
                  <c:v>4570</c:v>
                </c:pt>
                <c:pt idx="52">
                  <c:v>3367</c:v>
                </c:pt>
                <c:pt idx="53">
                  <c:v>1700</c:v>
                </c:pt>
                <c:pt idx="54">
                  <c:v>3570</c:v>
                </c:pt>
                <c:pt idx="55">
                  <c:v>3850</c:v>
                </c:pt>
                <c:pt idx="56">
                  <c:v>3464</c:v>
                </c:pt>
                <c:pt idx="57">
                  <c:v>3360</c:v>
                </c:pt>
                <c:pt idx="58">
                  <c:v>2679</c:v>
                </c:pt>
                <c:pt idx="59">
                  <c:v>5534.4000000000087</c:v>
                </c:pt>
                <c:pt idx="60">
                  <c:v>2251.1000000000058</c:v>
                </c:pt>
                <c:pt idx="61">
                  <c:v>2445.7999999999956</c:v>
                </c:pt>
                <c:pt idx="62">
                  <c:v>2071</c:v>
                </c:pt>
                <c:pt idx="63">
                  <c:v>2868.0000000000146</c:v>
                </c:pt>
                <c:pt idx="64">
                  <c:v>2767.4999999999854</c:v>
                </c:pt>
                <c:pt idx="65">
                  <c:v>2796.7999999999956</c:v>
                </c:pt>
                <c:pt idx="66">
                  <c:v>2283.9570000000094</c:v>
                </c:pt>
                <c:pt idx="67">
                  <c:v>2812.1849999999977</c:v>
                </c:pt>
                <c:pt idx="68">
                  <c:v>3339</c:v>
                </c:pt>
                <c:pt idx="69">
                  <c:v>2014</c:v>
                </c:pt>
              </c:numCache>
            </c:numRef>
          </c:val>
          <c:smooth val="0"/>
          <c:extLst>
            <c:ext xmlns:c16="http://schemas.microsoft.com/office/drawing/2014/chart" uri="{C3380CC4-5D6E-409C-BE32-E72D297353CC}">
              <c16:uniqueId val="{00000002-8EE6-49F6-A754-13A1D408C492}"/>
            </c:ext>
          </c:extLst>
        </c:ser>
        <c:dLbls>
          <c:showLegendKey val="0"/>
          <c:showVal val="0"/>
          <c:showCatName val="0"/>
          <c:showSerName val="0"/>
          <c:showPercent val="0"/>
          <c:showBubbleSize val="0"/>
        </c:dLbls>
        <c:smooth val="0"/>
        <c:axId val="202691279"/>
        <c:axId val="202692111"/>
      </c:lineChart>
      <c:catAx>
        <c:axId val="2026912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2692111"/>
        <c:crosses val="autoZero"/>
        <c:auto val="1"/>
        <c:lblAlgn val="ctr"/>
        <c:lblOffset val="100"/>
        <c:noMultiLvlLbl val="0"/>
      </c:catAx>
      <c:valAx>
        <c:axId val="2026921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26912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470718000740699E-2"/>
          <c:y val="6.9725425173157524E-2"/>
          <c:w val="0.84790485564304463"/>
          <c:h val="0.70218358121901425"/>
        </c:manualLayout>
      </c:layout>
      <c:areaChart>
        <c:grouping val="stacked"/>
        <c:varyColors val="0"/>
        <c:ser>
          <c:idx val="0"/>
          <c:order val="0"/>
          <c:tx>
            <c:strRef>
              <c:f>serie_histo_pisci_conti!$B$24</c:f>
              <c:strCache>
                <c:ptCount val="1"/>
                <c:pt idx="0">
                  <c:v>Truite arc-en-ciel</c:v>
                </c:pt>
              </c:strCache>
            </c:strRef>
          </c:tx>
          <c:spPr>
            <a:solidFill>
              <a:schemeClr val="accent1"/>
            </a:solidFill>
            <a:ln>
              <a:noFill/>
            </a:ln>
            <a:effectLst/>
          </c:spPr>
          <c:cat>
            <c:strRef>
              <c:f>serie_histo_pisci_conti!$A$25:$A$94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serie_histo_pisci_conti!$B$25:$B$94</c:f>
              <c:numCache>
                <c:formatCode>#,##0</c:formatCode>
                <c:ptCount val="70"/>
                <c:pt idx="0">
                  <c:v>1500</c:v>
                </c:pt>
                <c:pt idx="1">
                  <c:v>1600</c:v>
                </c:pt>
                <c:pt idx="2">
                  <c:v>1800</c:v>
                </c:pt>
                <c:pt idx="3">
                  <c:v>2000</c:v>
                </c:pt>
                <c:pt idx="4">
                  <c:v>2100</c:v>
                </c:pt>
                <c:pt idx="5">
                  <c:v>2400</c:v>
                </c:pt>
                <c:pt idx="6">
                  <c:v>2500</c:v>
                </c:pt>
                <c:pt idx="7">
                  <c:v>2600</c:v>
                </c:pt>
                <c:pt idx="8">
                  <c:v>2800</c:v>
                </c:pt>
                <c:pt idx="9">
                  <c:v>3000</c:v>
                </c:pt>
                <c:pt idx="10">
                  <c:v>3200</c:v>
                </c:pt>
                <c:pt idx="11">
                  <c:v>3600</c:v>
                </c:pt>
                <c:pt idx="12">
                  <c:v>4000</c:v>
                </c:pt>
                <c:pt idx="13">
                  <c:v>4800</c:v>
                </c:pt>
                <c:pt idx="14">
                  <c:v>6400</c:v>
                </c:pt>
                <c:pt idx="15">
                  <c:v>9000</c:v>
                </c:pt>
                <c:pt idx="16">
                  <c:v>10000</c:v>
                </c:pt>
                <c:pt idx="17">
                  <c:v>11600</c:v>
                </c:pt>
                <c:pt idx="18">
                  <c:v>12000</c:v>
                </c:pt>
                <c:pt idx="19">
                  <c:v>9300</c:v>
                </c:pt>
                <c:pt idx="20">
                  <c:v>10500</c:v>
                </c:pt>
                <c:pt idx="21">
                  <c:v>11900</c:v>
                </c:pt>
                <c:pt idx="22">
                  <c:v>12808</c:v>
                </c:pt>
                <c:pt idx="23">
                  <c:v>14016</c:v>
                </c:pt>
                <c:pt idx="24">
                  <c:v>15225</c:v>
                </c:pt>
                <c:pt idx="25">
                  <c:v>16025</c:v>
                </c:pt>
                <c:pt idx="26">
                  <c:v>13916</c:v>
                </c:pt>
                <c:pt idx="27">
                  <c:v>15235</c:v>
                </c:pt>
                <c:pt idx="28">
                  <c:v>17765</c:v>
                </c:pt>
                <c:pt idx="29">
                  <c:v>20130</c:v>
                </c:pt>
                <c:pt idx="30">
                  <c:v>21875</c:v>
                </c:pt>
                <c:pt idx="31">
                  <c:v>25335</c:v>
                </c:pt>
                <c:pt idx="32">
                  <c:v>23840</c:v>
                </c:pt>
                <c:pt idx="33">
                  <c:v>25150</c:v>
                </c:pt>
                <c:pt idx="34">
                  <c:v>24750</c:v>
                </c:pt>
                <c:pt idx="35">
                  <c:v>24662</c:v>
                </c:pt>
                <c:pt idx="36">
                  <c:v>29095</c:v>
                </c:pt>
                <c:pt idx="37">
                  <c:v>30645</c:v>
                </c:pt>
                <c:pt idx="38">
                  <c:v>30925</c:v>
                </c:pt>
                <c:pt idx="39">
                  <c:v>30820</c:v>
                </c:pt>
                <c:pt idx="40">
                  <c:v>36910</c:v>
                </c:pt>
                <c:pt idx="41">
                  <c:v>37900</c:v>
                </c:pt>
                <c:pt idx="42">
                  <c:v>41380</c:v>
                </c:pt>
                <c:pt idx="43">
                  <c:v>45800</c:v>
                </c:pt>
                <c:pt idx="44">
                  <c:v>47454</c:v>
                </c:pt>
                <c:pt idx="45">
                  <c:v>48924</c:v>
                </c:pt>
                <c:pt idx="46">
                  <c:v>50625</c:v>
                </c:pt>
                <c:pt idx="47">
                  <c:v>50482</c:v>
                </c:pt>
                <c:pt idx="48">
                  <c:v>44498</c:v>
                </c:pt>
                <c:pt idx="49">
                  <c:v>38602</c:v>
                </c:pt>
                <c:pt idx="50">
                  <c:v>41143</c:v>
                </c:pt>
                <c:pt idx="51">
                  <c:v>46462</c:v>
                </c:pt>
                <c:pt idx="52">
                  <c:v>45246</c:v>
                </c:pt>
                <c:pt idx="53">
                  <c:v>39365</c:v>
                </c:pt>
                <c:pt idx="54">
                  <c:v>35283</c:v>
                </c:pt>
                <c:pt idx="55">
                  <c:v>32412</c:v>
                </c:pt>
                <c:pt idx="56">
                  <c:v>33250</c:v>
                </c:pt>
                <c:pt idx="57">
                  <c:v>32288</c:v>
                </c:pt>
                <c:pt idx="58">
                  <c:v>34180.199999999997</c:v>
                </c:pt>
                <c:pt idx="59">
                  <c:v>35159.5</c:v>
                </c:pt>
                <c:pt idx="60">
                  <c:v>34560.6</c:v>
                </c:pt>
                <c:pt idx="61">
                  <c:v>30806.3</c:v>
                </c:pt>
                <c:pt idx="62">
                  <c:v>30626.6</c:v>
                </c:pt>
                <c:pt idx="63">
                  <c:v>30817.7</c:v>
                </c:pt>
                <c:pt idx="64">
                  <c:v>29900</c:v>
                </c:pt>
                <c:pt idx="65">
                  <c:v>30200</c:v>
                </c:pt>
                <c:pt idx="66">
                  <c:v>35754.224999999999</c:v>
                </c:pt>
                <c:pt idx="67">
                  <c:v>34970.552000000003</c:v>
                </c:pt>
                <c:pt idx="68">
                  <c:v>33150.096700000002</c:v>
                </c:pt>
                <c:pt idx="69">
                  <c:v>34533</c:v>
                </c:pt>
              </c:numCache>
            </c:numRef>
          </c:val>
          <c:extLst>
            <c:ext xmlns:c16="http://schemas.microsoft.com/office/drawing/2014/chart" uri="{C3380CC4-5D6E-409C-BE32-E72D297353CC}">
              <c16:uniqueId val="{00000000-8521-4F92-9268-403B42F210AF}"/>
            </c:ext>
          </c:extLst>
        </c:ser>
        <c:ser>
          <c:idx val="1"/>
          <c:order val="1"/>
          <c:tx>
            <c:strRef>
              <c:f>serie_histo_pisci_conti!$C$24</c:f>
              <c:strCache>
                <c:ptCount val="1"/>
                <c:pt idx="0">
                  <c:v>Truite fario</c:v>
                </c:pt>
              </c:strCache>
            </c:strRef>
          </c:tx>
          <c:spPr>
            <a:solidFill>
              <a:schemeClr val="accent3"/>
            </a:solidFill>
            <a:ln>
              <a:noFill/>
            </a:ln>
            <a:effectLst/>
          </c:spPr>
          <c:cat>
            <c:strRef>
              <c:f>serie_histo_pisci_conti!$A$25:$A$94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serie_histo_pisci_conti!$C$25:$C$94</c:f>
              <c:numCache>
                <c:formatCode>#,##0</c:formatCode>
                <c:ptCount val="7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10</c:v>
                </c:pt>
                <c:pt idx="31">
                  <c:v>15</c:v>
                </c:pt>
                <c:pt idx="32">
                  <c:v>5</c:v>
                </c:pt>
                <c:pt idx="33">
                  <c:v>10</c:v>
                </c:pt>
                <c:pt idx="34">
                  <c:v>100</c:v>
                </c:pt>
                <c:pt idx="35">
                  <c:v>300</c:v>
                </c:pt>
                <c:pt idx="36">
                  <c:v>500</c:v>
                </c:pt>
                <c:pt idx="37">
                  <c:v>500</c:v>
                </c:pt>
                <c:pt idx="38">
                  <c:v>800</c:v>
                </c:pt>
                <c:pt idx="39">
                  <c:v>1000</c:v>
                </c:pt>
                <c:pt idx="40">
                  <c:v>1000</c:v>
                </c:pt>
                <c:pt idx="41">
                  <c:v>1200</c:v>
                </c:pt>
                <c:pt idx="42">
                  <c:v>1300</c:v>
                </c:pt>
                <c:pt idx="43">
                  <c:v>1300</c:v>
                </c:pt>
                <c:pt idx="44">
                  <c:v>1300</c:v>
                </c:pt>
                <c:pt idx="45">
                  <c:v>1897</c:v>
                </c:pt>
                <c:pt idx="46">
                  <c:v>2118</c:v>
                </c:pt>
                <c:pt idx="47">
                  <c:v>2157</c:v>
                </c:pt>
                <c:pt idx="48">
                  <c:v>1868</c:v>
                </c:pt>
                <c:pt idx="49">
                  <c:v>2366</c:v>
                </c:pt>
                <c:pt idx="50">
                  <c:v>2128</c:v>
                </c:pt>
                <c:pt idx="51">
                  <c:v>2070</c:v>
                </c:pt>
                <c:pt idx="52">
                  <c:v>2097</c:v>
                </c:pt>
                <c:pt idx="53">
                  <c:v>1685</c:v>
                </c:pt>
                <c:pt idx="54">
                  <c:v>1518</c:v>
                </c:pt>
                <c:pt idx="55">
                  <c:v>1399</c:v>
                </c:pt>
                <c:pt idx="56">
                  <c:v>0</c:v>
                </c:pt>
                <c:pt idx="57">
                  <c:v>705</c:v>
                </c:pt>
                <c:pt idx="58">
                  <c:v>793.8</c:v>
                </c:pt>
                <c:pt idx="59">
                  <c:v>741.4</c:v>
                </c:pt>
                <c:pt idx="60">
                  <c:v>831.5</c:v>
                </c:pt>
                <c:pt idx="61">
                  <c:v>1078.9000000000001</c:v>
                </c:pt>
                <c:pt idx="62">
                  <c:v>1081.4000000000001</c:v>
                </c:pt>
                <c:pt idx="63">
                  <c:v>946.3</c:v>
                </c:pt>
                <c:pt idx="64">
                  <c:v>1200</c:v>
                </c:pt>
                <c:pt idx="65">
                  <c:v>1100</c:v>
                </c:pt>
                <c:pt idx="66">
                  <c:v>657.78499999999997</c:v>
                </c:pt>
                <c:pt idx="67">
                  <c:v>697.06700000000001</c:v>
                </c:pt>
                <c:pt idx="68">
                  <c:v>991.85299999999995</c:v>
                </c:pt>
                <c:pt idx="69">
                  <c:v>557</c:v>
                </c:pt>
              </c:numCache>
            </c:numRef>
          </c:val>
          <c:extLst>
            <c:ext xmlns:c16="http://schemas.microsoft.com/office/drawing/2014/chart" uri="{C3380CC4-5D6E-409C-BE32-E72D297353CC}">
              <c16:uniqueId val="{00000001-8521-4F92-9268-403B42F210AF}"/>
            </c:ext>
          </c:extLst>
        </c:ser>
        <c:ser>
          <c:idx val="2"/>
          <c:order val="2"/>
          <c:tx>
            <c:strRef>
              <c:f>serie_histo_pisci_conti!$D$24</c:f>
              <c:strCache>
                <c:ptCount val="1"/>
                <c:pt idx="0">
                  <c:v>Autres salmonidés...</c:v>
                </c:pt>
              </c:strCache>
            </c:strRef>
          </c:tx>
          <c:spPr>
            <a:solidFill>
              <a:schemeClr val="accent5"/>
            </a:solidFill>
            <a:ln>
              <a:noFill/>
            </a:ln>
            <a:effectLst/>
          </c:spPr>
          <c:cat>
            <c:strRef>
              <c:f>serie_histo_pisci_conti!$A$25:$A$94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serie_histo_pisci_conti!$D$25:$D$94</c:f>
              <c:numCache>
                <c:formatCode>#,##0</c:formatCode>
                <c:ptCount val="7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10</c:v>
                </c:pt>
                <c:pt idx="25">
                  <c:v>20</c:v>
                </c:pt>
                <c:pt idx="26">
                  <c:v>35</c:v>
                </c:pt>
                <c:pt idx="27">
                  <c:v>30</c:v>
                </c:pt>
                <c:pt idx="28">
                  <c:v>40</c:v>
                </c:pt>
                <c:pt idx="29">
                  <c:v>55</c:v>
                </c:pt>
                <c:pt idx="30">
                  <c:v>95</c:v>
                </c:pt>
                <c:pt idx="31">
                  <c:v>55</c:v>
                </c:pt>
                <c:pt idx="32">
                  <c:v>70</c:v>
                </c:pt>
                <c:pt idx="33">
                  <c:v>65</c:v>
                </c:pt>
                <c:pt idx="34">
                  <c:v>50</c:v>
                </c:pt>
                <c:pt idx="35">
                  <c:v>270</c:v>
                </c:pt>
                <c:pt idx="36">
                  <c:v>630</c:v>
                </c:pt>
                <c:pt idx="37">
                  <c:v>630</c:v>
                </c:pt>
                <c:pt idx="38">
                  <c:v>1235</c:v>
                </c:pt>
                <c:pt idx="39">
                  <c:v>1435</c:v>
                </c:pt>
                <c:pt idx="40">
                  <c:v>1080</c:v>
                </c:pt>
                <c:pt idx="41">
                  <c:v>856</c:v>
                </c:pt>
                <c:pt idx="42">
                  <c:v>960</c:v>
                </c:pt>
                <c:pt idx="43">
                  <c:v>924</c:v>
                </c:pt>
                <c:pt idx="44">
                  <c:v>1216</c:v>
                </c:pt>
                <c:pt idx="45">
                  <c:v>1254</c:v>
                </c:pt>
                <c:pt idx="46">
                  <c:v>1342</c:v>
                </c:pt>
                <c:pt idx="47">
                  <c:v>1642</c:v>
                </c:pt>
                <c:pt idx="48">
                  <c:v>1158</c:v>
                </c:pt>
                <c:pt idx="49">
                  <c:v>1177</c:v>
                </c:pt>
                <c:pt idx="50">
                  <c:v>636</c:v>
                </c:pt>
                <c:pt idx="51">
                  <c:v>634</c:v>
                </c:pt>
                <c:pt idx="52">
                  <c:v>950</c:v>
                </c:pt>
                <c:pt idx="53">
                  <c:v>1019</c:v>
                </c:pt>
                <c:pt idx="54">
                  <c:v>1161</c:v>
                </c:pt>
                <c:pt idx="55">
                  <c:v>1582</c:v>
                </c:pt>
                <c:pt idx="56">
                  <c:v>1410</c:v>
                </c:pt>
                <c:pt idx="57">
                  <c:v>1401</c:v>
                </c:pt>
                <c:pt idx="58">
                  <c:v>1729.2</c:v>
                </c:pt>
                <c:pt idx="59">
                  <c:v>241.90000000000293</c:v>
                </c:pt>
                <c:pt idx="60">
                  <c:v>519.10000000000582</c:v>
                </c:pt>
                <c:pt idx="61">
                  <c:v>1006.9999999999977</c:v>
                </c:pt>
                <c:pt idx="62">
                  <c:v>644.60000000000355</c:v>
                </c:pt>
                <c:pt idx="63">
                  <c:v>510.09999999999786</c:v>
                </c:pt>
                <c:pt idx="64">
                  <c:v>900</c:v>
                </c:pt>
                <c:pt idx="65">
                  <c:v>800</c:v>
                </c:pt>
                <c:pt idx="66">
                  <c:v>365.35000000000207</c:v>
                </c:pt>
                <c:pt idx="67">
                  <c:v>396.05599999999231</c:v>
                </c:pt>
                <c:pt idx="68">
                  <c:v>538.46200000000238</c:v>
                </c:pt>
                <c:pt idx="69">
                  <c:v>427</c:v>
                </c:pt>
              </c:numCache>
            </c:numRef>
          </c:val>
          <c:extLst>
            <c:ext xmlns:c16="http://schemas.microsoft.com/office/drawing/2014/chart" uri="{C3380CC4-5D6E-409C-BE32-E72D297353CC}">
              <c16:uniqueId val="{00000002-8521-4F92-9268-403B42F210AF}"/>
            </c:ext>
          </c:extLst>
        </c:ser>
        <c:ser>
          <c:idx val="3"/>
          <c:order val="3"/>
          <c:tx>
            <c:strRef>
              <c:f>serie_histo_pisci_conti!$E$24</c:f>
              <c:strCache>
                <c:ptCount val="1"/>
                <c:pt idx="0">
                  <c:v>Esturgeons</c:v>
                </c:pt>
              </c:strCache>
            </c:strRef>
          </c:tx>
          <c:spPr>
            <a:solidFill>
              <a:schemeClr val="accent1">
                <a:lumMod val="60000"/>
              </a:schemeClr>
            </a:solidFill>
            <a:ln>
              <a:noFill/>
            </a:ln>
            <a:effectLst/>
          </c:spPr>
          <c:cat>
            <c:strRef>
              <c:f>serie_histo_pisci_conti!$A$25:$A$94</c:f>
              <c:strCache>
                <c:ptCount val="70"/>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strCache>
            </c:strRef>
          </c:cat>
          <c:val>
            <c:numRef>
              <c:f>serie_histo_pisci_conti!$E$25:$E$94</c:f>
              <c:numCache>
                <c:formatCode>#,##0</c:formatCode>
                <c:ptCount val="7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10</c:v>
                </c:pt>
                <c:pt idx="37">
                  <c:v>10</c:v>
                </c:pt>
                <c:pt idx="38">
                  <c:v>10</c:v>
                </c:pt>
                <c:pt idx="39">
                  <c:v>10</c:v>
                </c:pt>
                <c:pt idx="40">
                  <c:v>10</c:v>
                </c:pt>
                <c:pt idx="41">
                  <c:v>10</c:v>
                </c:pt>
                <c:pt idx="42">
                  <c:v>20</c:v>
                </c:pt>
                <c:pt idx="43">
                  <c:v>140</c:v>
                </c:pt>
                <c:pt idx="44">
                  <c:v>150</c:v>
                </c:pt>
                <c:pt idx="45">
                  <c:v>160</c:v>
                </c:pt>
                <c:pt idx="46">
                  <c:v>160</c:v>
                </c:pt>
                <c:pt idx="47">
                  <c:v>190</c:v>
                </c:pt>
                <c:pt idx="48">
                  <c:v>350</c:v>
                </c:pt>
                <c:pt idx="49">
                  <c:v>109</c:v>
                </c:pt>
                <c:pt idx="50">
                  <c:v>90</c:v>
                </c:pt>
                <c:pt idx="51">
                  <c:v>103</c:v>
                </c:pt>
                <c:pt idx="52">
                  <c:v>112</c:v>
                </c:pt>
                <c:pt idx="53">
                  <c:v>115</c:v>
                </c:pt>
                <c:pt idx="54">
                  <c:v>173</c:v>
                </c:pt>
                <c:pt idx="55">
                  <c:v>198</c:v>
                </c:pt>
                <c:pt idx="56">
                  <c:v>0</c:v>
                </c:pt>
                <c:pt idx="57">
                  <c:v>140</c:v>
                </c:pt>
                <c:pt idx="58">
                  <c:v>247.5</c:v>
                </c:pt>
                <c:pt idx="59">
                  <c:v>56.699999999999996</c:v>
                </c:pt>
                <c:pt idx="60">
                  <c:v>223.2</c:v>
                </c:pt>
                <c:pt idx="61">
                  <c:v>252.8</c:v>
                </c:pt>
                <c:pt idx="62">
                  <c:v>240.79999999999998</c:v>
                </c:pt>
                <c:pt idx="63">
                  <c:v>357.4</c:v>
                </c:pt>
                <c:pt idx="64">
                  <c:v>423.40000000000003</c:v>
                </c:pt>
                <c:pt idx="65">
                  <c:v>466.8</c:v>
                </c:pt>
                <c:pt idx="66">
                  <c:v>286.53999999999996</c:v>
                </c:pt>
                <c:pt idx="67">
                  <c:v>357.52699999999999</c:v>
                </c:pt>
                <c:pt idx="68">
                  <c:v>328.89399999999995</c:v>
                </c:pt>
                <c:pt idx="69">
                  <c:v>391</c:v>
                </c:pt>
              </c:numCache>
            </c:numRef>
          </c:val>
          <c:extLst>
            <c:ext xmlns:c16="http://schemas.microsoft.com/office/drawing/2014/chart" uri="{C3380CC4-5D6E-409C-BE32-E72D297353CC}">
              <c16:uniqueId val="{00000003-8521-4F92-9268-403B42F210AF}"/>
            </c:ext>
          </c:extLst>
        </c:ser>
        <c:dLbls>
          <c:showLegendKey val="0"/>
          <c:showVal val="0"/>
          <c:showCatName val="0"/>
          <c:showSerName val="0"/>
          <c:showPercent val="0"/>
          <c:showBubbleSize val="0"/>
        </c:dLbls>
        <c:axId val="34342191"/>
        <c:axId val="34343439"/>
      </c:areaChart>
      <c:catAx>
        <c:axId val="343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43439"/>
        <c:crosses val="autoZero"/>
        <c:auto val="1"/>
        <c:lblAlgn val="ctr"/>
        <c:lblOffset val="100"/>
        <c:noMultiLvlLbl val="0"/>
      </c:catAx>
      <c:valAx>
        <c:axId val="3434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4219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serie_histo_pisci_marine!$B$28</c:f>
              <c:strCache>
                <c:ptCount val="1"/>
                <c:pt idx="0">
                  <c:v>Bar/Loup</c:v>
                </c:pt>
              </c:strCache>
            </c:strRef>
          </c:tx>
          <c:spPr>
            <a:solidFill>
              <a:schemeClr val="accent6"/>
            </a:solidFill>
            <a:ln>
              <a:noFill/>
            </a:ln>
            <a:effectLst/>
          </c:spPr>
          <c:invertIfNegative val="0"/>
          <c:cat>
            <c:strRef>
              <c:f>serie_histo_pisci_marine!$A$29:$A$64</c:f>
              <c:strCache>
                <c:ptCount val="36"/>
                <c:pt idx="0">
                  <c:v>1984</c:v>
                </c:pt>
                <c:pt idx="1">
                  <c:v>1985</c:v>
                </c:pt>
                <c:pt idx="2">
                  <c:v>1986</c:v>
                </c:pt>
                <c:pt idx="3">
                  <c:v>1987</c:v>
                </c:pt>
                <c:pt idx="4">
                  <c:v>1988</c:v>
                </c:pt>
                <c:pt idx="5">
                  <c:v>1989</c:v>
                </c:pt>
                <c:pt idx="6">
                  <c:v>1990</c:v>
                </c:pt>
                <c:pt idx="7">
                  <c:v>1991</c:v>
                </c:pt>
                <c:pt idx="8">
                  <c:v>1992</c:v>
                </c:pt>
                <c:pt idx="9">
                  <c:v>1993</c:v>
                </c:pt>
                <c:pt idx="10">
                  <c:v>1994</c:v>
                </c:pt>
                <c:pt idx="11">
                  <c:v>1995</c:v>
                </c:pt>
                <c:pt idx="12">
                  <c:v>1996</c:v>
                </c:pt>
                <c:pt idx="13">
                  <c:v>1997</c:v>
                </c:pt>
                <c:pt idx="14">
                  <c:v>1998</c:v>
                </c:pt>
                <c:pt idx="15">
                  <c:v>1999</c:v>
                </c:pt>
                <c:pt idx="16">
                  <c:v>2000</c:v>
                </c:pt>
                <c:pt idx="17">
                  <c:v>2001</c:v>
                </c:pt>
                <c:pt idx="18">
                  <c:v>2002</c:v>
                </c:pt>
                <c:pt idx="19">
                  <c:v>2003</c:v>
                </c:pt>
                <c:pt idx="20">
                  <c:v>2004</c:v>
                </c:pt>
                <c:pt idx="21">
                  <c:v>2005</c:v>
                </c:pt>
                <c:pt idx="22">
                  <c:v>2006</c:v>
                </c:pt>
                <c:pt idx="23">
                  <c:v>2007</c:v>
                </c:pt>
                <c:pt idx="24">
                  <c:v>2008</c:v>
                </c:pt>
                <c:pt idx="25">
                  <c:v>2009</c:v>
                </c:pt>
                <c:pt idx="26">
                  <c:v>2010</c:v>
                </c:pt>
                <c:pt idx="27">
                  <c:v>2011</c:v>
                </c:pt>
                <c:pt idx="28">
                  <c:v>2012</c:v>
                </c:pt>
                <c:pt idx="29">
                  <c:v>2013</c:v>
                </c:pt>
                <c:pt idx="30">
                  <c:v>2014</c:v>
                </c:pt>
                <c:pt idx="31">
                  <c:v>2015</c:v>
                </c:pt>
                <c:pt idx="32">
                  <c:v>2016</c:v>
                </c:pt>
                <c:pt idx="33">
                  <c:v>2017</c:v>
                </c:pt>
                <c:pt idx="34">
                  <c:v>2018</c:v>
                </c:pt>
                <c:pt idx="35">
                  <c:v>2019</c:v>
                </c:pt>
              </c:strCache>
            </c:strRef>
          </c:cat>
          <c:val>
            <c:numRef>
              <c:f>serie_histo_pisci_marine!$B$29:$B$64</c:f>
              <c:numCache>
                <c:formatCode>#,##0</c:formatCode>
                <c:ptCount val="36"/>
                <c:pt idx="0">
                  <c:v>0</c:v>
                </c:pt>
                <c:pt idx="1">
                  <c:v>70</c:v>
                </c:pt>
                <c:pt idx="2">
                  <c:v>90</c:v>
                </c:pt>
                <c:pt idx="3">
                  <c:v>140</c:v>
                </c:pt>
                <c:pt idx="4">
                  <c:v>145</c:v>
                </c:pt>
                <c:pt idx="5">
                  <c:v>250</c:v>
                </c:pt>
                <c:pt idx="6">
                  <c:v>300</c:v>
                </c:pt>
                <c:pt idx="7">
                  <c:v>414</c:v>
                </c:pt>
                <c:pt idx="8">
                  <c:v>550</c:v>
                </c:pt>
                <c:pt idx="9">
                  <c:v>1330</c:v>
                </c:pt>
                <c:pt idx="10">
                  <c:v>2138</c:v>
                </c:pt>
                <c:pt idx="11">
                  <c:v>2656</c:v>
                </c:pt>
                <c:pt idx="12">
                  <c:v>1997</c:v>
                </c:pt>
                <c:pt idx="13">
                  <c:v>2114</c:v>
                </c:pt>
                <c:pt idx="14">
                  <c:v>3100</c:v>
                </c:pt>
                <c:pt idx="15">
                  <c:v>3225</c:v>
                </c:pt>
                <c:pt idx="16">
                  <c:v>3020</c:v>
                </c:pt>
                <c:pt idx="17">
                  <c:v>2721</c:v>
                </c:pt>
                <c:pt idx="18">
                  <c:v>3536</c:v>
                </c:pt>
                <c:pt idx="19">
                  <c:v>3876</c:v>
                </c:pt>
                <c:pt idx="20">
                  <c:v>3438</c:v>
                </c:pt>
                <c:pt idx="21">
                  <c:v>3913</c:v>
                </c:pt>
                <c:pt idx="22">
                  <c:v>0</c:v>
                </c:pt>
                <c:pt idx="23">
                  <c:v>3240</c:v>
                </c:pt>
                <c:pt idx="24">
                  <c:v>4162.7</c:v>
                </c:pt>
                <c:pt idx="25">
                  <c:v>2876.8</c:v>
                </c:pt>
                <c:pt idx="26">
                  <c:v>2336.8000000000002</c:v>
                </c:pt>
                <c:pt idx="27">
                  <c:v>2451.8000000000002</c:v>
                </c:pt>
                <c:pt idx="28">
                  <c:v>2321.1</c:v>
                </c:pt>
                <c:pt idx="29">
                  <c:v>2428.1</c:v>
                </c:pt>
                <c:pt idx="30">
                  <c:v>2244.3000000000002</c:v>
                </c:pt>
                <c:pt idx="31">
                  <c:v>2156.1999999999998</c:v>
                </c:pt>
                <c:pt idx="32">
                  <c:v>1748.0440000000001</c:v>
                </c:pt>
                <c:pt idx="33">
                  <c:v>1412.83</c:v>
                </c:pt>
                <c:pt idx="34">
                  <c:v>1721.5340000000001</c:v>
                </c:pt>
                <c:pt idx="35">
                  <c:v>2202</c:v>
                </c:pt>
              </c:numCache>
            </c:numRef>
          </c:val>
          <c:extLst>
            <c:ext xmlns:c16="http://schemas.microsoft.com/office/drawing/2014/chart" uri="{C3380CC4-5D6E-409C-BE32-E72D297353CC}">
              <c16:uniqueId val="{00000000-E4E0-457F-B3D0-8DE6D564521B}"/>
            </c:ext>
          </c:extLst>
        </c:ser>
        <c:ser>
          <c:idx val="1"/>
          <c:order val="1"/>
          <c:tx>
            <c:strRef>
              <c:f>serie_histo_pisci_marine!$C$28</c:f>
              <c:strCache>
                <c:ptCount val="1"/>
                <c:pt idx="0">
                  <c:v>Dorade royale</c:v>
                </c:pt>
              </c:strCache>
            </c:strRef>
          </c:tx>
          <c:spPr>
            <a:solidFill>
              <a:schemeClr val="accent5"/>
            </a:solidFill>
            <a:ln>
              <a:noFill/>
            </a:ln>
            <a:effectLst/>
          </c:spPr>
          <c:invertIfNegative val="0"/>
          <c:cat>
            <c:strRef>
              <c:f>serie_histo_pisci_marine!$A$29:$A$64</c:f>
              <c:strCache>
                <c:ptCount val="36"/>
                <c:pt idx="0">
                  <c:v>1984</c:v>
                </c:pt>
                <c:pt idx="1">
                  <c:v>1985</c:v>
                </c:pt>
                <c:pt idx="2">
                  <c:v>1986</c:v>
                </c:pt>
                <c:pt idx="3">
                  <c:v>1987</c:v>
                </c:pt>
                <c:pt idx="4">
                  <c:v>1988</c:v>
                </c:pt>
                <c:pt idx="5">
                  <c:v>1989</c:v>
                </c:pt>
                <c:pt idx="6">
                  <c:v>1990</c:v>
                </c:pt>
                <c:pt idx="7">
                  <c:v>1991</c:v>
                </c:pt>
                <c:pt idx="8">
                  <c:v>1992</c:v>
                </c:pt>
                <c:pt idx="9">
                  <c:v>1993</c:v>
                </c:pt>
                <c:pt idx="10">
                  <c:v>1994</c:v>
                </c:pt>
                <c:pt idx="11">
                  <c:v>1995</c:v>
                </c:pt>
                <c:pt idx="12">
                  <c:v>1996</c:v>
                </c:pt>
                <c:pt idx="13">
                  <c:v>1997</c:v>
                </c:pt>
                <c:pt idx="14">
                  <c:v>1998</c:v>
                </c:pt>
                <c:pt idx="15">
                  <c:v>1999</c:v>
                </c:pt>
                <c:pt idx="16">
                  <c:v>2000</c:v>
                </c:pt>
                <c:pt idx="17">
                  <c:v>2001</c:v>
                </c:pt>
                <c:pt idx="18">
                  <c:v>2002</c:v>
                </c:pt>
                <c:pt idx="19">
                  <c:v>2003</c:v>
                </c:pt>
                <c:pt idx="20">
                  <c:v>2004</c:v>
                </c:pt>
                <c:pt idx="21">
                  <c:v>2005</c:v>
                </c:pt>
                <c:pt idx="22">
                  <c:v>2006</c:v>
                </c:pt>
                <c:pt idx="23">
                  <c:v>2007</c:v>
                </c:pt>
                <c:pt idx="24">
                  <c:v>2008</c:v>
                </c:pt>
                <c:pt idx="25">
                  <c:v>2009</c:v>
                </c:pt>
                <c:pt idx="26">
                  <c:v>2010</c:v>
                </c:pt>
                <c:pt idx="27">
                  <c:v>2011</c:v>
                </c:pt>
                <c:pt idx="28">
                  <c:v>2012</c:v>
                </c:pt>
                <c:pt idx="29">
                  <c:v>2013</c:v>
                </c:pt>
                <c:pt idx="30">
                  <c:v>2014</c:v>
                </c:pt>
                <c:pt idx="31">
                  <c:v>2015</c:v>
                </c:pt>
                <c:pt idx="32">
                  <c:v>2016</c:v>
                </c:pt>
                <c:pt idx="33">
                  <c:v>2017</c:v>
                </c:pt>
                <c:pt idx="34">
                  <c:v>2018</c:v>
                </c:pt>
                <c:pt idx="35">
                  <c:v>2019</c:v>
                </c:pt>
              </c:strCache>
            </c:strRef>
          </c:cat>
          <c:val>
            <c:numRef>
              <c:f>serie_histo_pisci_marine!$C$29:$C$64</c:f>
              <c:numCache>
                <c:formatCode>#,##0</c:formatCode>
                <c:ptCount val="36"/>
                <c:pt idx="0">
                  <c:v>5</c:v>
                </c:pt>
                <c:pt idx="1">
                  <c:v>15</c:v>
                </c:pt>
                <c:pt idx="2">
                  <c:v>10</c:v>
                </c:pt>
                <c:pt idx="3">
                  <c:v>10</c:v>
                </c:pt>
                <c:pt idx="4">
                  <c:v>170</c:v>
                </c:pt>
                <c:pt idx="5">
                  <c:v>20</c:v>
                </c:pt>
                <c:pt idx="6">
                  <c:v>30</c:v>
                </c:pt>
                <c:pt idx="7">
                  <c:v>40</c:v>
                </c:pt>
                <c:pt idx="8">
                  <c:v>100</c:v>
                </c:pt>
                <c:pt idx="9">
                  <c:v>329</c:v>
                </c:pt>
                <c:pt idx="10">
                  <c:v>1153</c:v>
                </c:pt>
                <c:pt idx="11">
                  <c:v>984</c:v>
                </c:pt>
                <c:pt idx="12">
                  <c:v>486</c:v>
                </c:pt>
                <c:pt idx="13">
                  <c:v>1312</c:v>
                </c:pt>
                <c:pt idx="14">
                  <c:v>1500</c:v>
                </c:pt>
                <c:pt idx="15">
                  <c:v>1193</c:v>
                </c:pt>
                <c:pt idx="16">
                  <c:v>1180</c:v>
                </c:pt>
                <c:pt idx="17">
                  <c:v>1643</c:v>
                </c:pt>
                <c:pt idx="18">
                  <c:v>1361</c:v>
                </c:pt>
                <c:pt idx="19">
                  <c:v>1139</c:v>
                </c:pt>
                <c:pt idx="20">
                  <c:v>1379</c:v>
                </c:pt>
                <c:pt idx="21">
                  <c:v>1778</c:v>
                </c:pt>
                <c:pt idx="22">
                  <c:v>0</c:v>
                </c:pt>
                <c:pt idx="23">
                  <c:v>1600</c:v>
                </c:pt>
                <c:pt idx="24">
                  <c:v>1182.4000000000001</c:v>
                </c:pt>
                <c:pt idx="25">
                  <c:v>1278.2</c:v>
                </c:pt>
                <c:pt idx="26">
                  <c:v>1239.2</c:v>
                </c:pt>
                <c:pt idx="27">
                  <c:v>1412.1</c:v>
                </c:pt>
                <c:pt idx="28">
                  <c:v>1316.2</c:v>
                </c:pt>
                <c:pt idx="29">
                  <c:v>1635.6</c:v>
                </c:pt>
                <c:pt idx="30">
                  <c:v>1379.2</c:v>
                </c:pt>
                <c:pt idx="31">
                  <c:v>1381.2</c:v>
                </c:pt>
                <c:pt idx="32">
                  <c:v>1584</c:v>
                </c:pt>
                <c:pt idx="33">
                  <c:v>1533.77</c:v>
                </c:pt>
                <c:pt idx="34">
                  <c:v>1607.961</c:v>
                </c:pt>
                <c:pt idx="35">
                  <c:v>2027</c:v>
                </c:pt>
              </c:numCache>
            </c:numRef>
          </c:val>
          <c:extLst>
            <c:ext xmlns:c16="http://schemas.microsoft.com/office/drawing/2014/chart" uri="{C3380CC4-5D6E-409C-BE32-E72D297353CC}">
              <c16:uniqueId val="{00000001-E4E0-457F-B3D0-8DE6D564521B}"/>
            </c:ext>
          </c:extLst>
        </c:ser>
        <c:ser>
          <c:idx val="2"/>
          <c:order val="2"/>
          <c:tx>
            <c:strRef>
              <c:f>serie_histo_pisci_marine!$D$28</c:f>
              <c:strCache>
                <c:ptCount val="1"/>
                <c:pt idx="0">
                  <c:v>Maigre</c:v>
                </c:pt>
              </c:strCache>
            </c:strRef>
          </c:tx>
          <c:spPr>
            <a:solidFill>
              <a:schemeClr val="accent4"/>
            </a:solidFill>
            <a:ln>
              <a:noFill/>
            </a:ln>
            <a:effectLst/>
          </c:spPr>
          <c:invertIfNegative val="0"/>
          <c:cat>
            <c:strRef>
              <c:f>serie_histo_pisci_marine!$A$29:$A$64</c:f>
              <c:strCache>
                <c:ptCount val="36"/>
                <c:pt idx="0">
                  <c:v>1984</c:v>
                </c:pt>
                <c:pt idx="1">
                  <c:v>1985</c:v>
                </c:pt>
                <c:pt idx="2">
                  <c:v>1986</c:v>
                </c:pt>
                <c:pt idx="3">
                  <c:v>1987</c:v>
                </c:pt>
                <c:pt idx="4">
                  <c:v>1988</c:v>
                </c:pt>
                <c:pt idx="5">
                  <c:v>1989</c:v>
                </c:pt>
                <c:pt idx="6">
                  <c:v>1990</c:v>
                </c:pt>
                <c:pt idx="7">
                  <c:v>1991</c:v>
                </c:pt>
                <c:pt idx="8">
                  <c:v>1992</c:v>
                </c:pt>
                <c:pt idx="9">
                  <c:v>1993</c:v>
                </c:pt>
                <c:pt idx="10">
                  <c:v>1994</c:v>
                </c:pt>
                <c:pt idx="11">
                  <c:v>1995</c:v>
                </c:pt>
                <c:pt idx="12">
                  <c:v>1996</c:v>
                </c:pt>
                <c:pt idx="13">
                  <c:v>1997</c:v>
                </c:pt>
                <c:pt idx="14">
                  <c:v>1998</c:v>
                </c:pt>
                <c:pt idx="15">
                  <c:v>1999</c:v>
                </c:pt>
                <c:pt idx="16">
                  <c:v>2000</c:v>
                </c:pt>
                <c:pt idx="17">
                  <c:v>2001</c:v>
                </c:pt>
                <c:pt idx="18">
                  <c:v>2002</c:v>
                </c:pt>
                <c:pt idx="19">
                  <c:v>2003</c:v>
                </c:pt>
                <c:pt idx="20">
                  <c:v>2004</c:v>
                </c:pt>
                <c:pt idx="21">
                  <c:v>2005</c:v>
                </c:pt>
                <c:pt idx="22">
                  <c:v>2006</c:v>
                </c:pt>
                <c:pt idx="23">
                  <c:v>2007</c:v>
                </c:pt>
                <c:pt idx="24">
                  <c:v>2008</c:v>
                </c:pt>
                <c:pt idx="25">
                  <c:v>2009</c:v>
                </c:pt>
                <c:pt idx="26">
                  <c:v>2010</c:v>
                </c:pt>
                <c:pt idx="27">
                  <c:v>2011</c:v>
                </c:pt>
                <c:pt idx="28">
                  <c:v>2012</c:v>
                </c:pt>
                <c:pt idx="29">
                  <c:v>2013</c:v>
                </c:pt>
                <c:pt idx="30">
                  <c:v>2014</c:v>
                </c:pt>
                <c:pt idx="31">
                  <c:v>2015</c:v>
                </c:pt>
                <c:pt idx="32">
                  <c:v>2016</c:v>
                </c:pt>
                <c:pt idx="33">
                  <c:v>2017</c:v>
                </c:pt>
                <c:pt idx="34">
                  <c:v>2018</c:v>
                </c:pt>
                <c:pt idx="35">
                  <c:v>2019</c:v>
                </c:pt>
              </c:strCache>
            </c:strRef>
          </c:cat>
          <c:val>
            <c:numRef>
              <c:f>serie_histo_pisci_marine!$D$29:$D$64</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30</c:v>
                </c:pt>
                <c:pt idx="14">
                  <c:v>30</c:v>
                </c:pt>
                <c:pt idx="15">
                  <c:v>30</c:v>
                </c:pt>
                <c:pt idx="16">
                  <c:v>33</c:v>
                </c:pt>
                <c:pt idx="17">
                  <c:v>35</c:v>
                </c:pt>
                <c:pt idx="18">
                  <c:v>165</c:v>
                </c:pt>
                <c:pt idx="19">
                  <c:v>100</c:v>
                </c:pt>
                <c:pt idx="20">
                  <c:v>147</c:v>
                </c:pt>
                <c:pt idx="21">
                  <c:v>267</c:v>
                </c:pt>
                <c:pt idx="22">
                  <c:v>0</c:v>
                </c:pt>
                <c:pt idx="23">
                  <c:v>282</c:v>
                </c:pt>
                <c:pt idx="24">
                  <c:v>555.1</c:v>
                </c:pt>
                <c:pt idx="25">
                  <c:v>307.39999999999998</c:v>
                </c:pt>
                <c:pt idx="26">
                  <c:v>160.4</c:v>
                </c:pt>
                <c:pt idx="27">
                  <c:v>472.4</c:v>
                </c:pt>
                <c:pt idx="28">
                  <c:v>566.29999999999995</c:v>
                </c:pt>
                <c:pt idx="29">
                  <c:v>446.4</c:v>
                </c:pt>
                <c:pt idx="30">
                  <c:v>588.1</c:v>
                </c:pt>
                <c:pt idx="31">
                  <c:v>600.20000000000005</c:v>
                </c:pt>
                <c:pt idx="32">
                  <c:v>256.005</c:v>
                </c:pt>
                <c:pt idx="33">
                  <c:v>0</c:v>
                </c:pt>
                <c:pt idx="34">
                  <c:v>251.34399999999999</c:v>
                </c:pt>
                <c:pt idx="35">
                  <c:v>394</c:v>
                </c:pt>
              </c:numCache>
            </c:numRef>
          </c:val>
          <c:extLst>
            <c:ext xmlns:c16="http://schemas.microsoft.com/office/drawing/2014/chart" uri="{C3380CC4-5D6E-409C-BE32-E72D297353CC}">
              <c16:uniqueId val="{00000002-E4E0-457F-B3D0-8DE6D564521B}"/>
            </c:ext>
          </c:extLst>
        </c:ser>
        <c:ser>
          <c:idx val="3"/>
          <c:order val="3"/>
          <c:tx>
            <c:strRef>
              <c:f>serie_histo_pisci_marine!$E$28</c:f>
              <c:strCache>
                <c:ptCount val="1"/>
                <c:pt idx="0">
                  <c:v>Autres poissons élevés en mer</c:v>
                </c:pt>
              </c:strCache>
            </c:strRef>
          </c:tx>
          <c:spPr>
            <a:solidFill>
              <a:schemeClr val="accent6">
                <a:lumMod val="60000"/>
              </a:schemeClr>
            </a:solidFill>
            <a:ln>
              <a:noFill/>
            </a:ln>
            <a:effectLst/>
          </c:spPr>
          <c:invertIfNegative val="0"/>
          <c:cat>
            <c:strRef>
              <c:f>serie_histo_pisci_marine!$A$29:$A$64</c:f>
              <c:strCache>
                <c:ptCount val="36"/>
                <c:pt idx="0">
                  <c:v>1984</c:v>
                </c:pt>
                <c:pt idx="1">
                  <c:v>1985</c:v>
                </c:pt>
                <c:pt idx="2">
                  <c:v>1986</c:v>
                </c:pt>
                <c:pt idx="3">
                  <c:v>1987</c:v>
                </c:pt>
                <c:pt idx="4">
                  <c:v>1988</c:v>
                </c:pt>
                <c:pt idx="5">
                  <c:v>1989</c:v>
                </c:pt>
                <c:pt idx="6">
                  <c:v>1990</c:v>
                </c:pt>
                <c:pt idx="7">
                  <c:v>1991</c:v>
                </c:pt>
                <c:pt idx="8">
                  <c:v>1992</c:v>
                </c:pt>
                <c:pt idx="9">
                  <c:v>1993</c:v>
                </c:pt>
                <c:pt idx="10">
                  <c:v>1994</c:v>
                </c:pt>
                <c:pt idx="11">
                  <c:v>1995</c:v>
                </c:pt>
                <c:pt idx="12">
                  <c:v>1996</c:v>
                </c:pt>
                <c:pt idx="13">
                  <c:v>1997</c:v>
                </c:pt>
                <c:pt idx="14">
                  <c:v>1998</c:v>
                </c:pt>
                <c:pt idx="15">
                  <c:v>1999</c:v>
                </c:pt>
                <c:pt idx="16">
                  <c:v>2000</c:v>
                </c:pt>
                <c:pt idx="17">
                  <c:v>2001</c:v>
                </c:pt>
                <c:pt idx="18">
                  <c:v>2002</c:v>
                </c:pt>
                <c:pt idx="19">
                  <c:v>2003</c:v>
                </c:pt>
                <c:pt idx="20">
                  <c:v>2004</c:v>
                </c:pt>
                <c:pt idx="21">
                  <c:v>2005</c:v>
                </c:pt>
                <c:pt idx="22">
                  <c:v>2006</c:v>
                </c:pt>
                <c:pt idx="23">
                  <c:v>2007</c:v>
                </c:pt>
                <c:pt idx="24">
                  <c:v>2008</c:v>
                </c:pt>
                <c:pt idx="25">
                  <c:v>2009</c:v>
                </c:pt>
                <c:pt idx="26">
                  <c:v>2010</c:v>
                </c:pt>
                <c:pt idx="27">
                  <c:v>2011</c:v>
                </c:pt>
                <c:pt idx="28">
                  <c:v>2012</c:v>
                </c:pt>
                <c:pt idx="29">
                  <c:v>2013</c:v>
                </c:pt>
                <c:pt idx="30">
                  <c:v>2014</c:v>
                </c:pt>
                <c:pt idx="31">
                  <c:v>2015</c:v>
                </c:pt>
                <c:pt idx="32">
                  <c:v>2016</c:v>
                </c:pt>
                <c:pt idx="33">
                  <c:v>2017</c:v>
                </c:pt>
                <c:pt idx="34">
                  <c:v>2018</c:v>
                </c:pt>
                <c:pt idx="35">
                  <c:v>2019</c:v>
                </c:pt>
              </c:strCache>
            </c:strRef>
          </c:cat>
          <c:val>
            <c:numRef>
              <c:f>serie_histo_pisci_marine!$E$29:$E$64</c:f>
              <c:numCache>
                <c:formatCode>#,##0</c:formatCode>
                <c:ptCount val="36"/>
                <c:pt idx="0">
                  <c:v>0</c:v>
                </c:pt>
                <c:pt idx="1">
                  <c:v>0</c:v>
                </c:pt>
                <c:pt idx="2">
                  <c:v>0</c:v>
                </c:pt>
                <c:pt idx="3">
                  <c:v>0</c:v>
                </c:pt>
                <c:pt idx="4">
                  <c:v>0</c:v>
                </c:pt>
                <c:pt idx="5">
                  <c:v>0</c:v>
                </c:pt>
                <c:pt idx="6">
                  <c:v>0</c:v>
                </c:pt>
                <c:pt idx="7">
                  <c:v>0</c:v>
                </c:pt>
                <c:pt idx="8">
                  <c:v>0</c:v>
                </c:pt>
                <c:pt idx="9">
                  <c:v>0</c:v>
                </c:pt>
                <c:pt idx="10">
                  <c:v>0</c:v>
                </c:pt>
                <c:pt idx="11">
                  <c:v>29</c:v>
                </c:pt>
                <c:pt idx="12">
                  <c:v>20</c:v>
                </c:pt>
                <c:pt idx="13">
                  <c:v>0</c:v>
                </c:pt>
                <c:pt idx="14">
                  <c:v>0</c:v>
                </c:pt>
                <c:pt idx="15">
                  <c:v>0</c:v>
                </c:pt>
                <c:pt idx="16">
                  <c:v>0</c:v>
                </c:pt>
                <c:pt idx="17">
                  <c:v>0</c:v>
                </c:pt>
                <c:pt idx="18">
                  <c:v>0</c:v>
                </c:pt>
                <c:pt idx="19">
                  <c:v>0</c:v>
                </c:pt>
                <c:pt idx="20">
                  <c:v>0</c:v>
                </c:pt>
                <c:pt idx="21">
                  <c:v>0</c:v>
                </c:pt>
                <c:pt idx="22">
                  <c:v>6640</c:v>
                </c:pt>
                <c:pt idx="23">
                  <c:v>0</c:v>
                </c:pt>
                <c:pt idx="24">
                  <c:v>42.6</c:v>
                </c:pt>
                <c:pt idx="25">
                  <c:v>1237.2</c:v>
                </c:pt>
                <c:pt idx="26">
                  <c:v>1916</c:v>
                </c:pt>
                <c:pt idx="27">
                  <c:v>1751.8</c:v>
                </c:pt>
                <c:pt idx="28">
                  <c:v>742.9</c:v>
                </c:pt>
                <c:pt idx="29">
                  <c:v>705.1</c:v>
                </c:pt>
                <c:pt idx="30">
                  <c:v>592</c:v>
                </c:pt>
                <c:pt idx="31">
                  <c:v>692.4</c:v>
                </c:pt>
                <c:pt idx="32">
                  <c:v>600.58399999999995</c:v>
                </c:pt>
                <c:pt idx="33">
                  <c:v>878.255</c:v>
                </c:pt>
                <c:pt idx="34">
                  <c:v>861.58500000000004</c:v>
                </c:pt>
                <c:pt idx="35">
                  <c:v>1083.635</c:v>
                </c:pt>
              </c:numCache>
            </c:numRef>
          </c:val>
          <c:extLst>
            <c:ext xmlns:c16="http://schemas.microsoft.com/office/drawing/2014/chart" uri="{C3380CC4-5D6E-409C-BE32-E72D297353CC}">
              <c16:uniqueId val="{00000003-E4E0-457F-B3D0-8DE6D564521B}"/>
            </c:ext>
          </c:extLst>
        </c:ser>
        <c:dLbls>
          <c:showLegendKey val="0"/>
          <c:showVal val="0"/>
          <c:showCatName val="0"/>
          <c:showSerName val="0"/>
          <c:showPercent val="0"/>
          <c:showBubbleSize val="0"/>
        </c:dLbls>
        <c:gapWidth val="150"/>
        <c:overlap val="100"/>
        <c:axId val="33725391"/>
        <c:axId val="33731631"/>
      </c:barChart>
      <c:catAx>
        <c:axId val="33725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fr-FR"/>
          </a:p>
        </c:txPr>
        <c:crossAx val="33731631"/>
        <c:crosses val="autoZero"/>
        <c:auto val="1"/>
        <c:lblAlgn val="ctr"/>
        <c:lblOffset val="100"/>
        <c:noMultiLvlLbl val="0"/>
      </c:catAx>
      <c:valAx>
        <c:axId val="33731631"/>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72539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0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9524</xdr:rowOff>
    </xdr:from>
    <xdr:to>
      <xdr:col>4</xdr:col>
      <xdr:colOff>2705100</xdr:colOff>
      <xdr:row>19</xdr:row>
      <xdr:rowOff>209549</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561974</xdr:rowOff>
    </xdr:from>
    <xdr:to>
      <xdr:col>10</xdr:col>
      <xdr:colOff>9525</xdr:colOff>
      <xdr:row>19</xdr:row>
      <xdr:rowOff>1323975</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361950</xdr:rowOff>
    </xdr:from>
    <xdr:to>
      <xdr:col>9</xdr:col>
      <xdr:colOff>590550</xdr:colOff>
      <xdr:row>22</xdr:row>
      <xdr:rowOff>123825</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Bleu vert">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abSelected="1" workbookViewId="0"/>
  </sheetViews>
  <sheetFormatPr baseColWidth="10" defaultColWidth="9.140625" defaultRowHeight="12.75" x14ac:dyDescent="0.2"/>
  <cols>
    <col min="1" max="1" width="83.7109375" customWidth="1"/>
  </cols>
  <sheetData>
    <row r="1" spans="1:1" ht="15" x14ac:dyDescent="0.2">
      <c r="A1" s="1" t="s">
        <v>0</v>
      </c>
    </row>
    <row r="3" spans="1:1" ht="15" x14ac:dyDescent="0.2">
      <c r="A3" s="240" t="s">
        <v>1</v>
      </c>
    </row>
    <row r="4" spans="1:1" ht="15.75" customHeight="1" x14ac:dyDescent="0.2">
      <c r="A4" s="241" t="str">
        <f>HYPERLINK("#'aquaculture_hors_ecloserie'!A1", "Ventes finales de produits de l'aquaculture")</f>
        <v>Ventes finales de produits de l'aquaculture</v>
      </c>
    </row>
    <row r="5" spans="1:1" x14ac:dyDescent="0.2">
      <c r="A5" s="241" t="str">
        <f>HYPERLINK("#'evolution_aqua_ca_ventes'!A1", "Evolution des ventes finales de produits de l'aquaculture, en valeur")</f>
        <v>Evolution des ventes finales de produits de l'aquaculture, en valeur</v>
      </c>
    </row>
    <row r="6" spans="1:1" x14ac:dyDescent="0.2">
      <c r="A6" s="241" t="str">
        <f>HYPERLINK("#'evolution_aqua_ca_ventes'!A1", "Evolution des ventes finales de produits de l'aquaculture, en valeur")</f>
        <v>Evolution des ventes finales de produits de l'aquaculture, en valeur</v>
      </c>
    </row>
    <row r="7" spans="1:1" ht="25.5" x14ac:dyDescent="0.2">
      <c r="A7" s="241" t="str">
        <f>HYPERLINK("#'serie_histo_conchy'!A1",serie_histo_conchy!A1)</f>
        <v>Vente à la consommation des coquillages issus d'élevages, en France de 1950 à 2019, en tonne</v>
      </c>
    </row>
    <row r="8" spans="1:1" ht="31.5" customHeight="1" x14ac:dyDescent="0.2">
      <c r="A8" s="241" t="str">
        <f>HYPERLINK("#'serie_histo_pisci_conti'!A1", serie_histo_pisci_conti!A1)</f>
        <v>Vente à la consommation, à l'export, pour le repeuplement et pour la pêche loisir, de poissons issus d'élevages en eau douce, hors étang, en France de 1950 à 2019, en tonne</v>
      </c>
    </row>
    <row r="9" spans="1:1" ht="30.75" customHeight="1" x14ac:dyDescent="0.2">
      <c r="A9" s="241" t="str">
        <f>HYPERLINK("#'serie_histo_pisci_marine'!A1",serie_histo_pisci_marine!A1)</f>
        <v>Vente à la consommation et à l'export de poissons issus d'élevages marins, en France de 1984 à 2019, en tonne</v>
      </c>
    </row>
    <row r="10" spans="1:1" x14ac:dyDescent="0.2">
      <c r="A10" s="241" t="str">
        <f>HYPERLINK("#'strate_CA'!A1",strate_CA!A1)</f>
        <v>Entreprises par chiffre d'affaires (CA) aquacole et activité principale</v>
      </c>
    </row>
    <row r="11" spans="1:1" x14ac:dyDescent="0.2">
      <c r="A11" s="241" t="str">
        <f>HYPERLINK("#'strate_ETP'!A1", strate_ETP!A1)</f>
        <v>Entreprises par équivalent temps plein (ETP) et activité principale</v>
      </c>
    </row>
    <row r="12" spans="1:1" x14ac:dyDescent="0.2">
      <c r="A12" s="241" t="str">
        <f>HYPERLINK("#'aquaculture_transmission'!A1", aquaculture_transmission!A1)</f>
        <v>Projet de transmission ou de cessation d'entreprises dans les cinq prochaines années</v>
      </c>
    </row>
    <row r="13" spans="1:1" ht="28.5" customHeight="1" x14ac:dyDescent="0.2">
      <c r="A13" s="241" t="str">
        <f>HYPERLINK("#'conchyliculture_transmission'!A1",conchyliculture_transmission!A1)</f>
        <v>Projet de transmission ou de cessation des entreprises conchylicoles dans les cinq prochaines années, selon l'âge du dirigeant</v>
      </c>
    </row>
    <row r="15" spans="1:1" ht="15" x14ac:dyDescent="0.2">
      <c r="A15" s="240" t="s">
        <v>2</v>
      </c>
    </row>
    <row r="16" spans="1:1" x14ac:dyDescent="0.2">
      <c r="A16" s="241" t="str">
        <f>HYPERLINK("#'emploi_aquaculture'!A1", emploi_aquaculture!A1)</f>
        <v>Emploi en aquaculture</v>
      </c>
    </row>
    <row r="17" spans="1:1" x14ac:dyDescent="0.2">
      <c r="A17" s="241" t="str">
        <f>HYPERLINK("#'conchyliculture_emploi'!A1",conchyliculture_emploi!A1)</f>
        <v>Emploi en conchyliculture par région conchylicole</v>
      </c>
    </row>
    <row r="18" spans="1:1" x14ac:dyDescent="0.2">
      <c r="A18" s="241" t="str">
        <f>HYPERLINK("#'pisciculture_emploi'!A1", pisciculture_emploi!A1)</f>
        <v>Emploi en pisciculture par région</v>
      </c>
    </row>
    <row r="19" spans="1:1" x14ac:dyDescent="0.2">
      <c r="A19" s="241" t="str">
        <f>HYPERLINK("#'algoculture_emploi'!A1", algoculture_emploi!A1)</f>
        <v>Emploi en culture d'algues et de cyanobactéries par région</v>
      </c>
    </row>
    <row r="20" spans="1:1" x14ac:dyDescent="0.2">
      <c r="A20" s="241" t="str">
        <f>HYPERLINK("#'emploi_femmes'!A1", emploi_femmes!A1)</f>
        <v>Part des femmes dans les entreprises aquacoles</v>
      </c>
    </row>
    <row r="21" spans="1:1" x14ac:dyDescent="0.2">
      <c r="A21" s="241" t="str">
        <f>HYPERLINK("#'emploi_age_dirigeant'!A1", emploi_age_dirigeant!A1)</f>
        <v>Dirigeants des entreprises aquacoles par âge et par activité principale de l'entreprise</v>
      </c>
    </row>
    <row r="22" spans="1:1" x14ac:dyDescent="0.2">
      <c r="A22" s="241" t="str">
        <f>HYPERLINK("#'emploi_diplome_dirigeant'!A1", emploi_diplome_dirigeant!A1)</f>
        <v>Dirigeants des entreprises aquacoles par diplôme et par activité principale de l'entreprise</v>
      </c>
    </row>
    <row r="23" spans="1:1" x14ac:dyDescent="0.2">
      <c r="A23" s="241" t="str">
        <f>HYPERLINK("#'nouveau_dirigeants'!A1", nouveau_dirigeants!A1)</f>
        <v>Nouveaux dirigeants en 2019 selon l'activité principale de l'entreprise</v>
      </c>
    </row>
    <row r="25" spans="1:1" ht="15" x14ac:dyDescent="0.2">
      <c r="A25" s="240" t="s">
        <v>3</v>
      </c>
    </row>
    <row r="26" spans="1:1" x14ac:dyDescent="0.2">
      <c r="A26" s="250" t="s">
        <v>4</v>
      </c>
    </row>
    <row r="27" spans="1:1" ht="29.25" customHeight="1" x14ac:dyDescent="0.2">
      <c r="A27" s="241" t="str">
        <f>HYPERLINK("#'conchyliculture_france'!A1",conchyliculture_france!A1)</f>
        <v>Ventes entre professionnels et pour la consommation en conchyliculture en 2019, par espèce, hors écloserie / nurserie (naissains)</v>
      </c>
    </row>
    <row r="28" spans="1:1" ht="29.25" customHeight="1" x14ac:dyDescent="0.2">
      <c r="A28" s="241" t="str">
        <f>HYPERLINK("#'conchyliculture_region'!A1", conchyliculture_region!A1)</f>
        <v>Ventes entre professionnels et pour la consommation en conchyliculture en 2019, par région du siège de l'entreprise, par espèce, hors écloserie / nurserie (naissain)</v>
      </c>
    </row>
    <row r="29" spans="1:1" ht="15" customHeight="1" x14ac:dyDescent="0.2">
      <c r="A29" s="241" t="str">
        <f>HYPERLINK("#'conchyliculture_mode_elevage'!A1",conchyliculture_mode_elevage!A1)</f>
        <v>Ventes en conchyliculture par espèce, mode d'élevage et destination en 2019 (hors naissain)</v>
      </c>
    </row>
    <row r="30" spans="1:1" x14ac:dyDescent="0.2">
      <c r="A30" s="241" t="str">
        <f>HYPERLINK("#'conchyliculture_ecloserie'!A1",conchyliculture_ecloserie!A1)</f>
        <v>Production de naissains d'écloserie en 2019, par espèce</v>
      </c>
    </row>
    <row r="31" spans="1:1" x14ac:dyDescent="0.2">
      <c r="A31" s="241" t="str">
        <f>HYPERLINK("#'conchyliculture_captage'!A1", conchyliculture_captage!A1)</f>
        <v>Production de naissains de captage en 2019, par espèce</v>
      </c>
    </row>
    <row r="32" spans="1:1" x14ac:dyDescent="0.2">
      <c r="A32" s="241" t="str">
        <f>HYPERLINK("#'conchyliculture_affinage'!A1", conchyliculture_affinage!A1)</f>
        <v>Ventes à la consommation d'huîtres affinées en claires et en parcs</v>
      </c>
    </row>
    <row r="33" spans="1:1" ht="12.75" customHeight="1" x14ac:dyDescent="0.2">
      <c r="A33" s="241" t="str">
        <f>HYPERLINK("#'conchy_claires_repartition'!A1", conchy_claires_repartition!A1)</f>
        <v>Répartition des entreprises suivant la part (en volume) des ventes d'huitres affinées en claires</v>
      </c>
    </row>
    <row r="34" spans="1:1" ht="14.25" customHeight="1" x14ac:dyDescent="0.2">
      <c r="A34" s="241" t="str">
        <f>HYPERLINK("#'conchy_parcs_repartition'!A1",conchy_parcs_repartition!A1)</f>
        <v>Répartition des entreprises suivant la part (en volume) des ventes d'huitres affinées en parcs</v>
      </c>
    </row>
    <row r="35" spans="1:1" x14ac:dyDescent="0.2">
      <c r="A35" s="241" t="str">
        <f>HYPERLINK("#'conchy_evenements_exception'!A1",conchy_evenements_exception!A1)</f>
        <v>Evénements exceptionnels dans la conchyliculture et l'élevage de crustacés en 2019</v>
      </c>
    </row>
    <row r="36" spans="1:1" x14ac:dyDescent="0.2">
      <c r="A36" s="250" t="s">
        <v>5</v>
      </c>
    </row>
    <row r="37" spans="1:1" x14ac:dyDescent="0.2">
      <c r="A37" s="241" t="str">
        <f>HYPERLINK("#'conchyliculture_origine'!A1", conchyliculture_origine!A1)</f>
        <v>Volumes de coquillages vendus à la consommation selon l'origine des produits</v>
      </c>
    </row>
    <row r="38" spans="1:1" ht="16.5" customHeight="1" x14ac:dyDescent="0.2">
      <c r="A38" s="241" t="str">
        <f>HYPERLINK("#'ostreiculture_origine_region'!A1",ostreiculture_origine_region!A1)</f>
        <v>Volumes d'huîtres (creuses et plates) vendues à la consommation selon l'origine du naissain</v>
      </c>
    </row>
    <row r="39" spans="1:1" x14ac:dyDescent="0.2">
      <c r="A39" s="241" t="str">
        <f>HYPERLINK("#'conchyliculture_destination'!A1", conchyliculture_destination!A1)</f>
        <v>Ventes selon la destination</v>
      </c>
    </row>
    <row r="40" spans="1:1" x14ac:dyDescent="0.2">
      <c r="A40" s="241" t="str">
        <f>HYPERLINK("#'conchyliculture_qualite'!A1", conchyliculture_qualite!A1)</f>
        <v>Ventes sous marque déposée ou signe officiel de qualité</v>
      </c>
    </row>
    <row r="41" spans="1:1" x14ac:dyDescent="0.2">
      <c r="A41" s="241" t="str">
        <f>HYPERLINK("#'ostreiculture_qualite'!A1", ostreiculture_qualite!A1)</f>
        <v>Ventes d'huîtres sous marque déposée ou signe officiel de qualité, par région</v>
      </c>
    </row>
    <row r="42" spans="1:1" x14ac:dyDescent="0.2">
      <c r="A42" s="241" t="str">
        <f>HYPERLINK("#'mytiliculture_qualite'!A1", mytiliculture_qualite!A1)</f>
        <v>Ventes de moules sous marque déposée ou signe officiel de qualité, par région</v>
      </c>
    </row>
    <row r="43" spans="1:1" x14ac:dyDescent="0.2">
      <c r="A43" s="242" t="s">
        <v>6</v>
      </c>
    </row>
    <row r="44" spans="1:1" ht="27.75" customHeight="1" x14ac:dyDescent="0.2">
      <c r="A44" s="241" t="str">
        <f>HYPERLINK("#'conchy_siege_lieu'!A1",conchy_siege_lieu!A1)</f>
        <v>Ventes à la consommation et entre professionnels des entreprises conchylicoles par région du siège et par région d'élevage (hors naissain)</v>
      </c>
    </row>
    <row r="45" spans="1:1" ht="16.5" customHeight="1" x14ac:dyDescent="0.2">
      <c r="A45" s="241" t="str">
        <f>HYPERLINK("#'conchy_lieu_detaille'!A1",conchy_lieu_detaille!A1)</f>
        <v>Vente de coquillages selon la localisation de la production, hors écloserie/nurserie</v>
      </c>
    </row>
    <row r="47" spans="1:1" ht="15" x14ac:dyDescent="0.2">
      <c r="A47" s="240" t="s">
        <v>7</v>
      </c>
    </row>
    <row r="48" spans="1:1" x14ac:dyDescent="0.2">
      <c r="A48" s="250" t="s">
        <v>8</v>
      </c>
    </row>
    <row r="49" spans="1:4" ht="25.5" x14ac:dyDescent="0.2">
      <c r="A49" s="241" t="str">
        <f>HYPERLINK("#'pisciculture_france'!A1", pisciculture_france!A1)</f>
        <v>Ventes des piscicultures en 2019 par espèce, pour la consommation humaine, à l'export, pour le repeuplement en milieu naturel et en parcours de pêche</v>
      </c>
    </row>
    <row r="50" spans="1:4" ht="25.5" x14ac:dyDescent="0.2">
      <c r="A50" s="241" t="str">
        <f>HYPERLINK("#'pisciculture_region'!A1",pisciculture_region!A1)</f>
        <v>Production en pisciculture en 2019, par région du siège de l'entreprise et par espèce, hors écloserie / nurserie</v>
      </c>
    </row>
    <row r="51" spans="1:4" x14ac:dyDescent="0.2">
      <c r="A51" s="241" t="str">
        <f>HYPERLINK("#'pisciculture_ecloserie'!A1", pisciculture_ecloserie!A1)</f>
        <v>Production des écloseries / nurseries en pisciculture en 2019, par espèce</v>
      </c>
    </row>
    <row r="52" spans="1:4" x14ac:dyDescent="0.2">
      <c r="A52" s="241" t="str">
        <f>HYPERLINK("#'pisciculture_CA_region'!A1",pisciculture_CA_region!A1)</f>
        <v>Chiffre d'affaires de la pisciculture par région (toutes espèces et toutes destinations)</v>
      </c>
    </row>
    <row r="53" spans="1:4" x14ac:dyDescent="0.2">
      <c r="A53" s="241" t="str">
        <f>HYPERLINK("#'pisciculture_evenements_except'!A1",pisciculture_evenements_except!A1)</f>
        <v>Evénements exceptionnels en pisciculture en 2019</v>
      </c>
    </row>
    <row r="54" spans="1:4" x14ac:dyDescent="0.2">
      <c r="A54" s="250" t="s">
        <v>9</v>
      </c>
    </row>
    <row r="55" spans="1:4" x14ac:dyDescent="0.2">
      <c r="A55" s="241" t="str">
        <f>HYPERLINK("#'pisciculture_destination'!A1",pisciculture_destination!A1)</f>
        <v>Volumes vendus en pisciculture hors étang en 2019, par destination</v>
      </c>
    </row>
    <row r="56" spans="1:4" x14ac:dyDescent="0.2">
      <c r="A56" s="241" t="str">
        <f>HYPERLINK("#'pisciculture_bio'!A1", pisciculture_bio!A1)</f>
        <v>Pisciculture - Part de la production en bio</v>
      </c>
    </row>
    <row r="57" spans="1:4" x14ac:dyDescent="0.2">
      <c r="A57" s="241" t="str">
        <f>HYPERLINK("#'pisciculture_calibre'!A1", pisciculture_calibre!A1)</f>
        <v>Volumes vendus de truite arc-en-ciel par destination et calibre</v>
      </c>
    </row>
    <row r="59" spans="1:4" ht="15" x14ac:dyDescent="0.2">
      <c r="A59" s="240" t="s">
        <v>10</v>
      </c>
    </row>
    <row r="60" spans="1:4" x14ac:dyDescent="0.2">
      <c r="A60" s="250" t="s">
        <v>11</v>
      </c>
    </row>
    <row r="61" spans="1:4" x14ac:dyDescent="0.2">
      <c r="A61" s="241" t="str">
        <f>HYPERLINK("#'algoculture_espece_adulte'!A1",algoculture_espece_adulte!A1)</f>
        <v>Production en culture d'algues et de cyanobactéries, en 2019, hors production de semence</v>
      </c>
    </row>
    <row r="62" spans="1:4" ht="25.5" x14ac:dyDescent="0.2">
      <c r="A62" s="241" t="str">
        <f>HYPERLINK("#'algoculture_region_adulte'!A1",algoculture_region_adulte!A1)</f>
        <v>Production en culture d'algues et de cyanobactéries, en 2019, par région, hors production de semence</v>
      </c>
    </row>
    <row r="63" spans="1:4" x14ac:dyDescent="0.2">
      <c r="A63" s="241" t="str">
        <f>HYPERLINK("#'algoculture_evenements_except'!A1", algoculture_evenements_except!A1)</f>
        <v>Evénements exceptionnels dans la culture d'algues et de cyanobactéries en 2019</v>
      </c>
    </row>
    <row r="64" spans="1:4" x14ac:dyDescent="0.2">
      <c r="D64" s="229"/>
    </row>
    <row r="65" spans="4:4" x14ac:dyDescent="0.2">
      <c r="D65" s="229"/>
    </row>
    <row r="66" spans="4:4" x14ac:dyDescent="0.2">
      <c r="D66" s="229"/>
    </row>
    <row r="67" spans="4:4" x14ac:dyDescent="0.2">
      <c r="D67" s="229"/>
    </row>
  </sheetData>
  <pageMargins left="0.6" right="0.79" top="0.79" bottom="1.06" header="0.3" footer="0.3"/>
  <pageSetup paperSize="9" fitToWidth="0"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G1" sqref="G1:I2"/>
    </sheetView>
  </sheetViews>
  <sheetFormatPr baseColWidth="10" defaultColWidth="9.140625" defaultRowHeight="12.75" x14ac:dyDescent="0.2"/>
  <cols>
    <col min="1" max="1" width="38.7109375" customWidth="1"/>
    <col min="2" max="2" width="15.7109375" customWidth="1"/>
    <col min="3" max="5" width="10.7109375" customWidth="1"/>
  </cols>
  <sheetData>
    <row r="1" spans="1:9" ht="39" customHeight="1" x14ac:dyDescent="0.2">
      <c r="A1" s="253" t="s">
        <v>608</v>
      </c>
      <c r="B1" s="254"/>
      <c r="C1" s="254"/>
      <c r="D1" s="254"/>
      <c r="E1" s="254"/>
      <c r="G1" s="251" t="str">
        <f>HYPERLINK("#'sommaire'!A1", "Retour sommaire")</f>
        <v>Retour sommaire</v>
      </c>
      <c r="H1" s="252"/>
      <c r="I1" s="252"/>
    </row>
    <row r="2" spans="1:9" x14ac:dyDescent="0.2">
      <c r="G2" s="252"/>
      <c r="H2" s="252"/>
      <c r="I2" s="252"/>
    </row>
    <row r="3" spans="1:9" ht="51" x14ac:dyDescent="0.2">
      <c r="A3" s="243" t="s">
        <v>12</v>
      </c>
      <c r="B3" s="243" t="s">
        <v>13</v>
      </c>
      <c r="C3" s="243" t="s">
        <v>14</v>
      </c>
      <c r="D3" s="243" t="s">
        <v>15</v>
      </c>
      <c r="E3" s="243" t="s">
        <v>16</v>
      </c>
    </row>
    <row r="4" spans="1:9" ht="25.5" x14ac:dyDescent="0.2">
      <c r="A4" s="2"/>
      <c r="B4" s="2" t="s">
        <v>17</v>
      </c>
      <c r="C4" s="2" t="s">
        <v>18</v>
      </c>
      <c r="D4" s="2" t="s">
        <v>19</v>
      </c>
      <c r="E4" s="2" t="s">
        <v>20</v>
      </c>
    </row>
    <row r="5" spans="1:9" x14ac:dyDescent="0.2">
      <c r="A5" s="244" t="s">
        <v>21</v>
      </c>
      <c r="B5" s="245">
        <v>2241</v>
      </c>
      <c r="C5" s="245">
        <v>148216.39449000001</v>
      </c>
      <c r="D5" s="245">
        <v>543239.46684350597</v>
      </c>
      <c r="E5" s="246">
        <v>3.6651779900107999</v>
      </c>
    </row>
    <row r="6" spans="1:9" x14ac:dyDescent="0.2">
      <c r="A6" s="3" t="s">
        <v>22</v>
      </c>
      <c r="B6" s="4">
        <v>1634</v>
      </c>
      <c r="C6" s="5">
        <v>85947.096789999996</v>
      </c>
      <c r="D6" s="6">
        <v>398298.483343506</v>
      </c>
      <c r="E6" s="7">
        <v>4.6342284756481602</v>
      </c>
    </row>
    <row r="7" spans="1:9" x14ac:dyDescent="0.2">
      <c r="A7" s="3" t="s">
        <v>23</v>
      </c>
      <c r="B7" s="4">
        <v>588</v>
      </c>
      <c r="C7" s="5">
        <v>60254.989699999998</v>
      </c>
      <c r="D7" s="6">
        <v>133705.2225</v>
      </c>
      <c r="E7" s="7">
        <v>2.2189900482216798</v>
      </c>
    </row>
    <row r="8" spans="1:9" ht="25.5" x14ac:dyDescent="0.2">
      <c r="A8" s="3" t="s">
        <v>24</v>
      </c>
      <c r="B8" s="4">
        <v>175</v>
      </c>
      <c r="C8" s="5">
        <v>1945.68</v>
      </c>
      <c r="D8" s="6">
        <v>9712.9750000000004</v>
      </c>
      <c r="E8" s="7">
        <v>4.9920721804202097</v>
      </c>
    </row>
    <row r="9" spans="1:9" x14ac:dyDescent="0.2">
      <c r="A9" s="3" t="s">
        <v>25</v>
      </c>
      <c r="B9" s="4">
        <v>86</v>
      </c>
      <c r="C9" s="5">
        <v>68.628</v>
      </c>
      <c r="D9" s="6">
        <v>1522.7860000000001</v>
      </c>
      <c r="E9" s="7">
        <v>22.188989916652101</v>
      </c>
    </row>
    <row r="10" spans="1:9" x14ac:dyDescent="0.2">
      <c r="A10" s="244" t="s">
        <v>26</v>
      </c>
      <c r="B10" s="245">
        <v>524</v>
      </c>
      <c r="C10" s="245">
        <v>45037.9338908149</v>
      </c>
      <c r="D10" s="245">
        <v>227247.99656462099</v>
      </c>
      <c r="E10" s="246">
        <v>5.0457020767323897</v>
      </c>
    </row>
    <row r="11" spans="1:9" x14ac:dyDescent="0.2">
      <c r="A11" s="3" t="s">
        <v>27</v>
      </c>
      <c r="B11" s="4">
        <v>314</v>
      </c>
      <c r="C11" s="5">
        <v>35516.484402215501</v>
      </c>
      <c r="D11" s="6">
        <v>132959.66745692299</v>
      </c>
      <c r="E11" s="7">
        <v>3.74360440496271</v>
      </c>
    </row>
    <row r="12" spans="1:9" ht="25.5" x14ac:dyDescent="0.2">
      <c r="A12" s="3" t="s">
        <v>734</v>
      </c>
      <c r="B12" s="4">
        <v>54</v>
      </c>
      <c r="C12" s="5">
        <v>110.531488599421</v>
      </c>
      <c r="D12" s="6">
        <v>2327.7096076972598</v>
      </c>
      <c r="E12" s="7">
        <v>21.059244177314401</v>
      </c>
    </row>
    <row r="13" spans="1:9" ht="25.5" x14ac:dyDescent="0.2">
      <c r="A13" s="3" t="s">
        <v>28</v>
      </c>
      <c r="B13" s="4">
        <v>11</v>
      </c>
      <c r="C13" s="5">
        <v>390.90199999999999</v>
      </c>
      <c r="D13" s="6">
        <v>1726.0119999999999</v>
      </c>
      <c r="E13" s="7">
        <v>4.4154596292676898</v>
      </c>
    </row>
    <row r="14" spans="1:9" x14ac:dyDescent="0.2">
      <c r="A14" s="3" t="s">
        <v>29</v>
      </c>
      <c r="B14" s="4">
        <v>8</v>
      </c>
      <c r="C14" s="5">
        <v>43.52</v>
      </c>
      <c r="D14" s="6">
        <v>24905.716</v>
      </c>
      <c r="E14" s="7">
        <v>572.28207720588205</v>
      </c>
    </row>
    <row r="15" spans="1:9" x14ac:dyDescent="0.2">
      <c r="A15" s="3" t="s">
        <v>30</v>
      </c>
      <c r="B15" s="4">
        <v>179</v>
      </c>
      <c r="C15" s="5">
        <v>3269.5819999999999</v>
      </c>
      <c r="D15" s="6">
        <v>14308.951999999999</v>
      </c>
      <c r="E15" s="7" t="s">
        <v>31</v>
      </c>
    </row>
    <row r="16" spans="1:9" x14ac:dyDescent="0.2">
      <c r="A16" s="3" t="s">
        <v>32</v>
      </c>
      <c r="B16" s="4">
        <v>29</v>
      </c>
      <c r="C16" s="5">
        <v>5706.9139999999998</v>
      </c>
      <c r="D16" s="6">
        <v>51019.9395</v>
      </c>
      <c r="E16" s="7">
        <v>8.9400224885112998</v>
      </c>
    </row>
    <row r="17" spans="1:8" x14ac:dyDescent="0.2">
      <c r="A17" s="244" t="s">
        <v>33</v>
      </c>
      <c r="B17" s="245">
        <v>177</v>
      </c>
      <c r="C17" s="245">
        <v>375.67420405821798</v>
      </c>
      <c r="D17" s="245">
        <v>8431.4088916175406</v>
      </c>
      <c r="E17" s="246">
        <v>22.443406548912101</v>
      </c>
      <c r="G17" s="216"/>
    </row>
    <row r="18" spans="1:8" x14ac:dyDescent="0.2">
      <c r="A18" s="221" t="s">
        <v>34</v>
      </c>
      <c r="B18" s="219">
        <v>10</v>
      </c>
      <c r="C18" s="219">
        <v>150.678</v>
      </c>
      <c r="D18" s="219">
        <v>524.47</v>
      </c>
      <c r="E18" s="220">
        <v>3.4807337501161402</v>
      </c>
      <c r="G18" s="216"/>
    </row>
    <row r="19" spans="1:8" x14ac:dyDescent="0.2">
      <c r="A19" s="221" t="s">
        <v>599</v>
      </c>
      <c r="B19" s="219">
        <v>8</v>
      </c>
      <c r="C19" s="219">
        <v>24.398</v>
      </c>
      <c r="D19" s="219">
        <v>1002.619</v>
      </c>
      <c r="E19" s="220">
        <v>41.094311009099101</v>
      </c>
      <c r="G19" s="216"/>
    </row>
    <row r="20" spans="1:8" x14ac:dyDescent="0.2">
      <c r="A20" s="221" t="s">
        <v>35</v>
      </c>
      <c r="B20" s="219">
        <v>161</v>
      </c>
      <c r="C20" s="219">
        <v>200.59820405821799</v>
      </c>
      <c r="D20" s="219">
        <v>6904.3198916175397</v>
      </c>
      <c r="E20" s="220">
        <f>D20/C20</f>
        <v>34.418652569859276</v>
      </c>
    </row>
    <row r="21" spans="1:8" x14ac:dyDescent="0.2">
      <c r="A21" s="247" t="s">
        <v>36</v>
      </c>
      <c r="B21" s="248">
        <v>2767</v>
      </c>
      <c r="C21" s="248">
        <v>193630.002584873</v>
      </c>
      <c r="D21" s="248">
        <v>778918.87229974498</v>
      </c>
      <c r="E21" s="249">
        <v>4.0227178737877898</v>
      </c>
      <c r="G21" s="222"/>
      <c r="H21" s="222"/>
    </row>
    <row r="22" spans="1:8" ht="25.5" customHeight="1" x14ac:dyDescent="0.2">
      <c r="A22" s="255" t="s">
        <v>609</v>
      </c>
      <c r="B22" s="254"/>
      <c r="C22" s="254"/>
      <c r="D22" s="254"/>
      <c r="E22" s="254"/>
    </row>
    <row r="23" spans="1:8" x14ac:dyDescent="0.2">
      <c r="A23" s="255" t="s">
        <v>610</v>
      </c>
      <c r="B23" s="254"/>
      <c r="C23" s="254"/>
      <c r="D23" s="254"/>
      <c r="E23" s="254"/>
    </row>
    <row r="24" spans="1:8" ht="30" customHeight="1" x14ac:dyDescent="0.2">
      <c r="A24" s="255" t="s">
        <v>611</v>
      </c>
      <c r="B24" s="254"/>
      <c r="C24" s="254"/>
      <c r="D24" s="254"/>
      <c r="E24" s="254"/>
    </row>
    <row r="25" spans="1:8" ht="30" customHeight="1" x14ac:dyDescent="0.2">
      <c r="A25" s="255" t="s">
        <v>612</v>
      </c>
      <c r="B25" s="254"/>
      <c r="C25" s="254"/>
      <c r="D25" s="254"/>
      <c r="E25" s="254"/>
    </row>
    <row r="26" spans="1:8" ht="5.25" customHeight="1" x14ac:dyDescent="0.2">
      <c r="A26" s="255" t="s">
        <v>38</v>
      </c>
      <c r="B26" s="254"/>
      <c r="C26" s="254"/>
      <c r="D26" s="254"/>
      <c r="E26" s="254"/>
    </row>
    <row r="27" spans="1:8" ht="25.5" customHeight="1" x14ac:dyDescent="0.2">
      <c r="A27" s="255" t="s">
        <v>613</v>
      </c>
      <c r="B27" s="254"/>
      <c r="C27" s="254"/>
      <c r="D27" s="254"/>
      <c r="E27" s="254"/>
    </row>
    <row r="28" spans="1:8" ht="6.75" customHeight="1" x14ac:dyDescent="0.2">
      <c r="A28" s="255" t="s">
        <v>38</v>
      </c>
      <c r="B28" s="254"/>
      <c r="C28" s="254"/>
      <c r="D28" s="254"/>
      <c r="E28" s="254"/>
    </row>
    <row r="29" spans="1:8" ht="57.75" customHeight="1" x14ac:dyDescent="0.2">
      <c r="A29" s="255" t="s">
        <v>614</v>
      </c>
      <c r="B29" s="254"/>
      <c r="C29" s="254"/>
      <c r="D29" s="254"/>
      <c r="E29" s="254"/>
    </row>
    <row r="30" spans="1:8" ht="8.25" customHeight="1" x14ac:dyDescent="0.2">
      <c r="A30" s="255" t="s">
        <v>38</v>
      </c>
      <c r="B30" s="254"/>
      <c r="C30" s="254"/>
      <c r="D30" s="254"/>
      <c r="E30" s="254"/>
    </row>
    <row r="31" spans="1:8" x14ac:dyDescent="0.2">
      <c r="A31" s="255" t="s">
        <v>41</v>
      </c>
      <c r="B31" s="254"/>
      <c r="C31" s="254"/>
      <c r="D31" s="254"/>
      <c r="E31" s="254"/>
    </row>
    <row r="32" spans="1:8" ht="47.25" customHeight="1" x14ac:dyDescent="0.2">
      <c r="A32" s="255" t="s">
        <v>615</v>
      </c>
      <c r="B32" s="254"/>
      <c r="C32" s="254"/>
      <c r="D32" s="254"/>
      <c r="E32" s="254"/>
    </row>
    <row r="33" spans="1:5" ht="20.25" customHeight="1" x14ac:dyDescent="0.2">
      <c r="A33" s="255" t="s">
        <v>42</v>
      </c>
      <c r="B33" s="254"/>
      <c r="C33" s="254"/>
      <c r="D33" s="254"/>
      <c r="E33" s="254"/>
    </row>
    <row r="34" spans="1:5" x14ac:dyDescent="0.2">
      <c r="A34" s="255" t="s">
        <v>38</v>
      </c>
      <c r="B34" s="254"/>
      <c r="C34" s="254"/>
      <c r="D34" s="254"/>
      <c r="E34" s="254"/>
    </row>
    <row r="35" spans="1:5" ht="33" customHeight="1" x14ac:dyDescent="0.2">
      <c r="A35" s="255" t="s">
        <v>43</v>
      </c>
      <c r="B35" s="254"/>
      <c r="C35" s="254"/>
      <c r="D35" s="254"/>
      <c r="E35" s="254"/>
    </row>
    <row r="36" spans="1:5" x14ac:dyDescent="0.2">
      <c r="A36" s="256" t="s">
        <v>44</v>
      </c>
      <c r="B36" s="254"/>
      <c r="C36" s="254"/>
      <c r="D36" s="254"/>
      <c r="E36" s="254"/>
    </row>
  </sheetData>
  <mergeCells count="17">
    <mergeCell ref="A35:E35"/>
    <mergeCell ref="A36:E36"/>
    <mergeCell ref="A30:E30"/>
    <mergeCell ref="A31:E31"/>
    <mergeCell ref="A32:E32"/>
    <mergeCell ref="A33:E33"/>
    <mergeCell ref="A34:E34"/>
    <mergeCell ref="A25:E25"/>
    <mergeCell ref="A26:E26"/>
    <mergeCell ref="A27:E27"/>
    <mergeCell ref="A28:E28"/>
    <mergeCell ref="A29:E29"/>
    <mergeCell ref="G1:I2"/>
    <mergeCell ref="A1:E1"/>
    <mergeCell ref="A22:E22"/>
    <mergeCell ref="A23:E23"/>
    <mergeCell ref="A24:E24"/>
  </mergeCells>
  <pageMargins left="0.6" right="0.79" top="0.79" bottom="1.06" header="0.3" footer="0.3"/>
  <pageSetup paperSize="9" fitToWidth="0"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election activeCell="A3" sqref="A3:I3"/>
    </sheetView>
  </sheetViews>
  <sheetFormatPr baseColWidth="10" defaultColWidth="9.140625" defaultRowHeight="12.75" x14ac:dyDescent="0.2"/>
  <cols>
    <col min="1" max="1" width="15.7109375" customWidth="1"/>
    <col min="2" max="2" width="16.7109375" customWidth="1"/>
    <col min="3" max="6" width="7.7109375" customWidth="1"/>
    <col min="7" max="9" width="8.7109375" customWidth="1"/>
  </cols>
  <sheetData>
    <row r="1" spans="1:13" ht="15" customHeight="1" x14ac:dyDescent="0.2">
      <c r="A1" s="253" t="s">
        <v>617</v>
      </c>
      <c r="B1" s="254"/>
      <c r="C1" s="254"/>
      <c r="D1" s="254"/>
      <c r="E1" s="254"/>
      <c r="F1" s="254"/>
      <c r="G1" s="254"/>
      <c r="H1" s="254"/>
      <c r="I1" s="254"/>
      <c r="K1" s="251" t="str">
        <f>HYPERLINK("#'sommaire'!A1", "Retour sommaire")</f>
        <v>Retour sommaire</v>
      </c>
      <c r="L1" s="252"/>
      <c r="M1" s="252"/>
    </row>
    <row r="2" spans="1:13" x14ac:dyDescent="0.2">
      <c r="K2" s="252"/>
      <c r="L2" s="252"/>
      <c r="M2" s="252"/>
    </row>
    <row r="3" spans="1:13" ht="38.25" x14ac:dyDescent="0.2">
      <c r="A3" s="243" t="s">
        <v>45</v>
      </c>
      <c r="B3" s="243" t="s">
        <v>46</v>
      </c>
      <c r="C3" s="243" t="s">
        <v>47</v>
      </c>
      <c r="D3" s="243" t="s">
        <v>48</v>
      </c>
      <c r="E3" s="243" t="s">
        <v>49</v>
      </c>
      <c r="F3" s="243" t="s">
        <v>50</v>
      </c>
      <c r="G3" s="243" t="s">
        <v>51</v>
      </c>
      <c r="H3" s="243" t="s">
        <v>52</v>
      </c>
      <c r="I3" s="243" t="s">
        <v>53</v>
      </c>
    </row>
    <row r="4" spans="1:13" x14ac:dyDescent="0.2">
      <c r="A4" s="257"/>
      <c r="B4" s="257"/>
      <c r="C4" s="257" t="s">
        <v>629</v>
      </c>
      <c r="D4" s="257" t="s">
        <v>54</v>
      </c>
      <c r="E4" s="257" t="s">
        <v>54</v>
      </c>
      <c r="F4" s="257" t="s">
        <v>55</v>
      </c>
      <c r="G4" s="258" t="s">
        <v>55</v>
      </c>
      <c r="H4" s="259"/>
      <c r="I4" s="260"/>
    </row>
    <row r="5" spans="1:13" x14ac:dyDescent="0.2">
      <c r="A5" s="261" t="s">
        <v>56</v>
      </c>
      <c r="B5" s="8" t="s">
        <v>22</v>
      </c>
      <c r="C5" s="9">
        <v>340.53100000000001</v>
      </c>
      <c r="D5" s="10">
        <v>389.12099999999998</v>
      </c>
      <c r="E5" s="11">
        <v>380.03</v>
      </c>
      <c r="F5" s="12">
        <v>398.29848334350601</v>
      </c>
      <c r="G5" s="13">
        <v>4.8071161075458297</v>
      </c>
      <c r="H5" s="14">
        <v>2.3585165908564201</v>
      </c>
      <c r="I5" s="15">
        <v>16.963942590691101</v>
      </c>
    </row>
    <row r="6" spans="1:13" x14ac:dyDescent="0.2">
      <c r="A6" s="261" t="s">
        <v>56</v>
      </c>
      <c r="B6" s="8" t="s">
        <v>23</v>
      </c>
      <c r="C6" s="9">
        <v>142.738</v>
      </c>
      <c r="D6" s="10">
        <v>131.73400000000001</v>
      </c>
      <c r="E6" s="11">
        <v>101.062</v>
      </c>
      <c r="F6" s="12">
        <v>133.70522249999999</v>
      </c>
      <c r="G6" s="13">
        <v>32.300194435099201</v>
      </c>
      <c r="H6" s="14">
        <v>1.49636578256182</v>
      </c>
      <c r="I6" s="15">
        <v>-6.3282219871372796</v>
      </c>
    </row>
    <row r="7" spans="1:13" ht="25.5" x14ac:dyDescent="0.2">
      <c r="A7" s="261" t="s">
        <v>56</v>
      </c>
      <c r="B7" s="8" t="s">
        <v>57</v>
      </c>
      <c r="C7" s="9">
        <v>14.002000000000001</v>
      </c>
      <c r="D7" s="10">
        <v>13.398999999999999</v>
      </c>
      <c r="E7" s="11">
        <v>16.477</v>
      </c>
      <c r="F7" s="12">
        <v>11.235761</v>
      </c>
      <c r="G7" s="13">
        <v>-31.809425259452599</v>
      </c>
      <c r="H7" s="14">
        <v>-16.144779461153799</v>
      </c>
      <c r="I7" s="15">
        <v>-19.7560277103271</v>
      </c>
    </row>
    <row r="8" spans="1:13" x14ac:dyDescent="0.2">
      <c r="A8" s="261" t="s">
        <v>58</v>
      </c>
      <c r="B8" s="8" t="s">
        <v>59</v>
      </c>
      <c r="C8" s="9">
        <v>112.797</v>
      </c>
      <c r="D8" s="10">
        <v>105.71299999999999</v>
      </c>
      <c r="E8" s="11">
        <v>128.15299999999999</v>
      </c>
      <c r="F8" s="12">
        <v>132.959667456923</v>
      </c>
      <c r="G8" s="13">
        <v>3.7507256614541999</v>
      </c>
      <c r="H8" s="14">
        <v>25.774188091269199</v>
      </c>
      <c r="I8" s="15">
        <v>17.875180596047201</v>
      </c>
    </row>
    <row r="9" spans="1:13" ht="38.25" x14ac:dyDescent="0.2">
      <c r="A9" s="261" t="s">
        <v>58</v>
      </c>
      <c r="B9" s="8" t="s">
        <v>60</v>
      </c>
      <c r="C9" s="9" t="s">
        <v>31</v>
      </c>
      <c r="D9" s="10">
        <v>1.7769999999999999</v>
      </c>
      <c r="E9" s="11">
        <v>2.1819999999999999</v>
      </c>
      <c r="F9" s="12">
        <v>2.3277096076972601</v>
      </c>
      <c r="G9" s="13">
        <v>6.6778005360798103</v>
      </c>
      <c r="H9" s="14">
        <v>30.990973984088999</v>
      </c>
      <c r="I9" s="15" t="s">
        <v>31</v>
      </c>
    </row>
    <row r="10" spans="1:13" ht="38.25" x14ac:dyDescent="0.2">
      <c r="A10" s="261" t="s">
        <v>58</v>
      </c>
      <c r="B10" s="8" t="s">
        <v>61</v>
      </c>
      <c r="C10" s="9">
        <v>10.959</v>
      </c>
      <c r="D10" s="10">
        <v>2.2610000000000001</v>
      </c>
      <c r="E10" s="11">
        <v>1.7689999999999999</v>
      </c>
      <c r="F10" s="12">
        <v>1.7260120000000001</v>
      </c>
      <c r="G10" s="13">
        <v>-2.43007348784624</v>
      </c>
      <c r="H10" s="14">
        <v>-23.661565678903099</v>
      </c>
      <c r="I10" s="15">
        <v>-84.2502783100648</v>
      </c>
    </row>
    <row r="11" spans="1:13" x14ac:dyDescent="0.2">
      <c r="A11" s="261" t="s">
        <v>58</v>
      </c>
      <c r="B11" s="8" t="s">
        <v>62</v>
      </c>
      <c r="C11" s="9">
        <v>9.1180000000000003</v>
      </c>
      <c r="D11" s="10">
        <v>13.42</v>
      </c>
      <c r="E11" s="11">
        <v>23.536999999999999</v>
      </c>
      <c r="F11" s="12">
        <v>24.905716000000002</v>
      </c>
      <c r="G11" s="13">
        <v>5.8151676084462904</v>
      </c>
      <c r="H11" s="14">
        <v>85.586557377049203</v>
      </c>
      <c r="I11" s="15">
        <v>173.148892300943</v>
      </c>
    </row>
    <row r="12" spans="1:13" x14ac:dyDescent="0.2">
      <c r="A12" s="261" t="s">
        <v>58</v>
      </c>
      <c r="B12" s="8" t="s">
        <v>30</v>
      </c>
      <c r="C12" s="9">
        <v>13.3</v>
      </c>
      <c r="D12" s="10">
        <v>13.691000000000001</v>
      </c>
      <c r="E12" s="11">
        <v>13.399900000000001</v>
      </c>
      <c r="F12" s="12">
        <v>14.308952</v>
      </c>
      <c r="G12" s="13">
        <v>6.7840207762744402</v>
      </c>
      <c r="H12" s="14">
        <v>4.5135636549558003</v>
      </c>
      <c r="I12" s="15">
        <v>7.58610526315789</v>
      </c>
    </row>
    <row r="13" spans="1:13" ht="25.5" x14ac:dyDescent="0.2">
      <c r="A13" s="261" t="s">
        <v>58</v>
      </c>
      <c r="B13" s="8" t="s">
        <v>32</v>
      </c>
      <c r="C13" s="9">
        <v>46.612000000000002</v>
      </c>
      <c r="D13" s="10">
        <v>35.823999999999998</v>
      </c>
      <c r="E13" s="11">
        <v>40.531300000000002</v>
      </c>
      <c r="F13" s="12">
        <v>51.0199395</v>
      </c>
      <c r="G13" s="13">
        <v>25.8778758638386</v>
      </c>
      <c r="H13" s="14">
        <v>42.418321516301901</v>
      </c>
      <c r="I13" s="15">
        <v>9.4566624474384202</v>
      </c>
    </row>
    <row r="14" spans="1:13" ht="38.25" x14ac:dyDescent="0.2">
      <c r="A14" s="8" t="s">
        <v>63</v>
      </c>
      <c r="B14" s="8" t="s">
        <v>64</v>
      </c>
      <c r="C14" s="9" t="s">
        <v>31</v>
      </c>
      <c r="D14" s="10" t="s">
        <v>31</v>
      </c>
      <c r="E14" s="11">
        <v>8.9145000000000003</v>
      </c>
      <c r="F14" s="12">
        <v>8.43140889161754</v>
      </c>
      <c r="G14" s="13">
        <v>-5.4191610116378603</v>
      </c>
      <c r="H14" s="14" t="s">
        <v>31</v>
      </c>
      <c r="I14" s="15" t="s">
        <v>31</v>
      </c>
    </row>
    <row r="15" spans="1:13" x14ac:dyDescent="0.2">
      <c r="A15" s="255" t="s">
        <v>37</v>
      </c>
      <c r="B15" s="254"/>
      <c r="C15" s="254"/>
      <c r="D15" s="254"/>
      <c r="E15" s="254"/>
      <c r="F15" s="254"/>
      <c r="G15" s="254"/>
      <c r="H15" s="254"/>
      <c r="I15" s="254"/>
    </row>
    <row r="16" spans="1:13" x14ac:dyDescent="0.2">
      <c r="A16" s="255" t="s">
        <v>627</v>
      </c>
      <c r="B16" s="254"/>
      <c r="C16" s="254"/>
      <c r="D16" s="254"/>
      <c r="E16" s="254"/>
      <c r="F16" s="254"/>
      <c r="G16" s="254"/>
      <c r="H16" s="254"/>
      <c r="I16" s="254"/>
    </row>
    <row r="17" spans="1:9" ht="30.75" customHeight="1" x14ac:dyDescent="0.2">
      <c r="A17" s="255" t="s">
        <v>611</v>
      </c>
      <c r="B17" s="254"/>
      <c r="C17" s="254"/>
      <c r="D17" s="254"/>
      <c r="E17" s="254"/>
      <c r="F17" s="254"/>
      <c r="G17" s="254"/>
      <c r="H17" s="254"/>
      <c r="I17" s="254"/>
    </row>
    <row r="18" spans="1:9" ht="31.5" customHeight="1" x14ac:dyDescent="0.2">
      <c r="A18" s="255" t="s">
        <v>628</v>
      </c>
      <c r="B18" s="254"/>
      <c r="C18" s="254"/>
      <c r="D18" s="254"/>
      <c r="E18" s="254"/>
      <c r="F18" s="254"/>
      <c r="G18" s="254"/>
      <c r="H18" s="254"/>
      <c r="I18" s="254"/>
    </row>
    <row r="19" spans="1:9" ht="14.25" customHeight="1" x14ac:dyDescent="0.2">
      <c r="A19" s="255" t="s">
        <v>65</v>
      </c>
      <c r="B19" s="254"/>
      <c r="C19" s="254"/>
      <c r="D19" s="254"/>
      <c r="E19" s="254"/>
      <c r="F19" s="254"/>
      <c r="G19" s="254"/>
      <c r="H19" s="254"/>
      <c r="I19" s="254"/>
    </row>
    <row r="20" spans="1:9" x14ac:dyDescent="0.2">
      <c r="A20" s="256" t="s">
        <v>67</v>
      </c>
      <c r="B20" s="254"/>
      <c r="C20" s="254"/>
      <c r="D20" s="254"/>
      <c r="E20" s="254"/>
      <c r="F20" s="254"/>
      <c r="G20" s="254"/>
      <c r="H20" s="254"/>
      <c r="I20" s="254"/>
    </row>
  </sheetData>
  <mergeCells count="13">
    <mergeCell ref="A17:I17"/>
    <mergeCell ref="A18:I18"/>
    <mergeCell ref="A19:I19"/>
    <mergeCell ref="A20:I20"/>
    <mergeCell ref="C4:F4"/>
    <mergeCell ref="A5:A7"/>
    <mergeCell ref="A8:A13"/>
    <mergeCell ref="K1:M2"/>
    <mergeCell ref="A1:I1"/>
    <mergeCell ref="A4:B4"/>
    <mergeCell ref="A15:I15"/>
    <mergeCell ref="A16:I16"/>
    <mergeCell ref="G4:I4"/>
  </mergeCells>
  <pageMargins left="0.6" right="0.79" top="0.79" bottom="1.06" header="0.3" footer="0.3"/>
  <pageSetup paperSize="9" fitToWidth="0" fitToHeight="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election activeCell="L8" sqref="L8"/>
    </sheetView>
  </sheetViews>
  <sheetFormatPr baseColWidth="10" defaultColWidth="9.140625" defaultRowHeight="12.75" x14ac:dyDescent="0.2"/>
  <cols>
    <col min="1" max="2" width="13.7109375" customWidth="1"/>
    <col min="3" max="3" width="9.7109375" customWidth="1"/>
    <col min="4" max="9" width="8.7109375" customWidth="1"/>
  </cols>
  <sheetData>
    <row r="1" spans="1:13" ht="24" customHeight="1" x14ac:dyDescent="0.2">
      <c r="A1" s="253" t="s">
        <v>618</v>
      </c>
      <c r="B1" s="254"/>
      <c r="C1" s="254"/>
      <c r="D1" s="254"/>
      <c r="E1" s="254"/>
      <c r="F1" s="254"/>
      <c r="G1" s="254"/>
      <c r="H1" s="254"/>
      <c r="I1" s="254"/>
      <c r="K1" s="251" t="str">
        <f>HYPERLINK("#'sommaire'!A1", "Retour sommaire")</f>
        <v>Retour sommaire</v>
      </c>
      <c r="L1" s="252"/>
      <c r="M1" s="252"/>
    </row>
    <row r="2" spans="1:13" x14ac:dyDescent="0.2">
      <c r="K2" s="252"/>
      <c r="L2" s="252"/>
      <c r="M2" s="252"/>
    </row>
    <row r="3" spans="1:13" ht="38.25" x14ac:dyDescent="0.2">
      <c r="A3" s="243" t="s">
        <v>45</v>
      </c>
      <c r="B3" s="243" t="s">
        <v>46</v>
      </c>
      <c r="C3" s="243" t="s">
        <v>47</v>
      </c>
      <c r="D3" s="243" t="s">
        <v>48</v>
      </c>
      <c r="E3" s="243" t="s">
        <v>49</v>
      </c>
      <c r="F3" s="243" t="s">
        <v>50</v>
      </c>
      <c r="G3" s="243" t="s">
        <v>51</v>
      </c>
      <c r="H3" s="243" t="s">
        <v>52</v>
      </c>
      <c r="I3" s="243" t="s">
        <v>53</v>
      </c>
    </row>
    <row r="4" spans="1:13" x14ac:dyDescent="0.2">
      <c r="A4" s="257"/>
      <c r="B4" s="257"/>
      <c r="C4" s="257" t="s">
        <v>66</v>
      </c>
      <c r="D4" s="257" t="s">
        <v>66</v>
      </c>
      <c r="E4" s="257" t="s">
        <v>66</v>
      </c>
      <c r="F4" s="257" t="s">
        <v>55</v>
      </c>
      <c r="G4" s="258" t="s">
        <v>55</v>
      </c>
      <c r="H4" s="259"/>
      <c r="I4" s="260"/>
    </row>
    <row r="5" spans="1:13" x14ac:dyDescent="0.2">
      <c r="A5" s="261" t="s">
        <v>56</v>
      </c>
      <c r="B5" s="8" t="s">
        <v>22</v>
      </c>
      <c r="C5" s="16">
        <v>104938.8</v>
      </c>
      <c r="D5" s="17">
        <v>77510.5</v>
      </c>
      <c r="E5" s="18">
        <v>92947</v>
      </c>
      <c r="F5" s="19">
        <v>85947.096789999996</v>
      </c>
      <c r="G5" s="20">
        <v>-7.53106954500951</v>
      </c>
      <c r="H5" s="21">
        <v>10.884456673612</v>
      </c>
      <c r="I5" s="22">
        <v>-18.097884871944402</v>
      </c>
    </row>
    <row r="6" spans="1:13" x14ac:dyDescent="0.2">
      <c r="A6" s="261" t="s">
        <v>56</v>
      </c>
      <c r="B6" s="8" t="s">
        <v>23</v>
      </c>
      <c r="C6" s="16">
        <v>78526.3</v>
      </c>
      <c r="D6" s="17">
        <v>74138.2</v>
      </c>
      <c r="E6" s="18">
        <v>48844</v>
      </c>
      <c r="F6" s="19">
        <v>60254.989699999998</v>
      </c>
      <c r="G6" s="20">
        <v>23.3621114159365</v>
      </c>
      <c r="H6" s="21">
        <v>-18.726122700578099</v>
      </c>
      <c r="I6" s="22">
        <v>-23.267759081989102</v>
      </c>
    </row>
    <row r="7" spans="1:13" ht="38.25" x14ac:dyDescent="0.2">
      <c r="A7" s="261" t="s">
        <v>56</v>
      </c>
      <c r="B7" s="8" t="s">
        <v>57</v>
      </c>
      <c r="C7" s="16">
        <v>2678.5</v>
      </c>
      <c r="D7" s="17">
        <v>2868</v>
      </c>
      <c r="E7" s="18">
        <v>3339</v>
      </c>
      <c r="F7" s="19">
        <v>2014.308</v>
      </c>
      <c r="G7" s="20">
        <v>-39.6733153638814</v>
      </c>
      <c r="H7" s="21">
        <v>-29.7661087866109</v>
      </c>
      <c r="I7" s="22">
        <v>-24.797162591002401</v>
      </c>
    </row>
    <row r="8" spans="1:13" ht="25.5" x14ac:dyDescent="0.2">
      <c r="A8" s="261" t="s">
        <v>58</v>
      </c>
      <c r="B8" s="8" t="s">
        <v>59</v>
      </c>
      <c r="C8" s="16">
        <v>36605.599999999999</v>
      </c>
      <c r="D8" s="17">
        <v>32177.599999999999</v>
      </c>
      <c r="E8" s="18">
        <v>34564</v>
      </c>
      <c r="F8" s="19">
        <v>35516.484402215501</v>
      </c>
      <c r="G8" s="20">
        <v>2.7557123082267299</v>
      </c>
      <c r="H8" s="21">
        <v>10.3764246003912</v>
      </c>
      <c r="I8" s="22">
        <v>-2.9752704443705702</v>
      </c>
    </row>
    <row r="9" spans="1:13" ht="38.25" x14ac:dyDescent="0.2">
      <c r="A9" s="261" t="s">
        <v>58</v>
      </c>
      <c r="B9" s="8" t="s">
        <v>60</v>
      </c>
      <c r="C9" s="16">
        <v>97.6</v>
      </c>
      <c r="D9" s="17">
        <v>96.5</v>
      </c>
      <c r="E9" s="18">
        <v>117</v>
      </c>
      <c r="F9" s="19">
        <v>110.531488599421</v>
      </c>
      <c r="G9" s="20">
        <v>-5.5286422227167797</v>
      </c>
      <c r="H9" s="21">
        <v>14.5404026937009</v>
      </c>
      <c r="I9" s="22">
        <v>13.2494760239973</v>
      </c>
    </row>
    <row r="10" spans="1:13" ht="51" x14ac:dyDescent="0.2">
      <c r="A10" s="261" t="s">
        <v>58</v>
      </c>
      <c r="B10" s="8" t="s">
        <v>61</v>
      </c>
      <c r="C10" s="16">
        <v>232</v>
      </c>
      <c r="D10" s="17">
        <v>335.4</v>
      </c>
      <c r="E10" s="18">
        <v>409</v>
      </c>
      <c r="F10" s="19">
        <v>390.90199999999999</v>
      </c>
      <c r="G10" s="20">
        <v>-4.4249388753056298</v>
      </c>
      <c r="H10" s="21">
        <v>16.548002385211699</v>
      </c>
      <c r="I10" s="22">
        <v>68.4922413793103</v>
      </c>
    </row>
    <row r="11" spans="1:13" x14ac:dyDescent="0.2">
      <c r="A11" s="261" t="s">
        <v>58</v>
      </c>
      <c r="B11" s="8" t="s">
        <v>62</v>
      </c>
      <c r="C11" s="16">
        <v>15.5</v>
      </c>
      <c r="D11" s="17">
        <v>22</v>
      </c>
      <c r="E11" s="18">
        <v>40</v>
      </c>
      <c r="F11" s="19">
        <v>43.52</v>
      </c>
      <c r="G11" s="20">
        <v>8.8000000000000096</v>
      </c>
      <c r="H11" s="21">
        <v>97.818181818181799</v>
      </c>
      <c r="I11" s="22">
        <v>180.77419354838699</v>
      </c>
    </row>
    <row r="12" spans="1:13" ht="25.5" x14ac:dyDescent="0.2">
      <c r="A12" s="261" t="s">
        <v>58</v>
      </c>
      <c r="B12" s="8" t="s">
        <v>30</v>
      </c>
      <c r="C12" s="16">
        <v>8000</v>
      </c>
      <c r="D12" s="17">
        <v>8000</v>
      </c>
      <c r="E12" s="18">
        <v>3592</v>
      </c>
      <c r="F12" s="19">
        <v>3269.5819999999999</v>
      </c>
      <c r="G12" s="20">
        <v>-8.9760022271715005</v>
      </c>
      <c r="H12" s="21">
        <v>-59.130225000000003</v>
      </c>
      <c r="I12" s="22">
        <v>-59.130225000000003</v>
      </c>
    </row>
    <row r="13" spans="1:13" ht="25.5" x14ac:dyDescent="0.2">
      <c r="A13" s="261" t="s">
        <v>58</v>
      </c>
      <c r="B13" s="8" t="s">
        <v>32</v>
      </c>
      <c r="C13" s="16">
        <v>6598.6</v>
      </c>
      <c r="D13" s="17">
        <v>5215.2</v>
      </c>
      <c r="E13" s="18">
        <v>4442</v>
      </c>
      <c r="F13" s="19">
        <v>5706.9139999999998</v>
      </c>
      <c r="G13" s="20">
        <v>28.4762269248086</v>
      </c>
      <c r="H13" s="21">
        <v>9.4284782942168999</v>
      </c>
      <c r="I13" s="22">
        <v>-13.5132603885673</v>
      </c>
    </row>
    <row r="14" spans="1:13" ht="38.25" x14ac:dyDescent="0.2">
      <c r="A14" s="8" t="s">
        <v>63</v>
      </c>
      <c r="B14" s="8" t="s">
        <v>64</v>
      </c>
      <c r="C14" s="16" t="s">
        <v>31</v>
      </c>
      <c r="D14" s="17" t="s">
        <v>31</v>
      </c>
      <c r="E14" s="18">
        <v>394</v>
      </c>
      <c r="F14" s="19">
        <v>375.67420405821798</v>
      </c>
      <c r="G14" s="20">
        <f>100*(F14-E14)/E14</f>
        <v>-4.6512172441071113</v>
      </c>
      <c r="H14" s="21" t="s">
        <v>31</v>
      </c>
      <c r="I14" s="22" t="s">
        <v>31</v>
      </c>
    </row>
    <row r="15" spans="1:13" x14ac:dyDescent="0.2">
      <c r="A15" s="255" t="s">
        <v>37</v>
      </c>
      <c r="B15" s="254"/>
      <c r="C15" s="254"/>
      <c r="D15" s="254"/>
      <c r="E15" s="254"/>
      <c r="F15" s="254"/>
      <c r="G15" s="254"/>
      <c r="H15" s="254"/>
      <c r="I15" s="254"/>
    </row>
    <row r="16" spans="1:13" x14ac:dyDescent="0.2">
      <c r="A16" s="255" t="s">
        <v>610</v>
      </c>
      <c r="B16" s="254"/>
      <c r="C16" s="254"/>
      <c r="D16" s="254"/>
      <c r="E16" s="254"/>
      <c r="F16" s="254"/>
      <c r="G16" s="254"/>
      <c r="H16" s="254"/>
      <c r="I16" s="254"/>
    </row>
    <row r="17" spans="1:9" ht="31.5" customHeight="1" x14ac:dyDescent="0.2">
      <c r="A17" s="255" t="s">
        <v>630</v>
      </c>
      <c r="B17" s="254"/>
      <c r="C17" s="254"/>
      <c r="D17" s="254"/>
      <c r="E17" s="254"/>
      <c r="F17" s="254"/>
      <c r="G17" s="254"/>
      <c r="H17" s="254"/>
      <c r="I17" s="254"/>
    </row>
    <row r="18" spans="1:9" x14ac:dyDescent="0.2">
      <c r="A18" s="255" t="s">
        <v>628</v>
      </c>
      <c r="B18" s="254"/>
      <c r="C18" s="254"/>
      <c r="D18" s="254"/>
      <c r="E18" s="254"/>
      <c r="F18" s="254"/>
      <c r="G18" s="254"/>
      <c r="H18" s="254"/>
      <c r="I18" s="254"/>
    </row>
    <row r="19" spans="1:9" ht="17.25" customHeight="1" x14ac:dyDescent="0.2">
      <c r="A19" s="255" t="s">
        <v>65</v>
      </c>
      <c r="B19" s="254"/>
      <c r="C19" s="254"/>
      <c r="D19" s="254"/>
      <c r="E19" s="254"/>
      <c r="F19" s="254"/>
      <c r="G19" s="254"/>
      <c r="H19" s="254"/>
      <c r="I19" s="254"/>
    </row>
    <row r="20" spans="1:9" x14ac:dyDescent="0.2">
      <c r="A20" s="256" t="s">
        <v>67</v>
      </c>
      <c r="B20" s="254"/>
      <c r="C20" s="254"/>
      <c r="D20" s="254"/>
      <c r="E20" s="254"/>
      <c r="F20" s="254"/>
      <c r="G20" s="254"/>
      <c r="H20" s="254"/>
      <c r="I20" s="254"/>
    </row>
  </sheetData>
  <mergeCells count="13">
    <mergeCell ref="A17:I17"/>
    <mergeCell ref="A18:I18"/>
    <mergeCell ref="A19:I19"/>
    <mergeCell ref="A20:I20"/>
    <mergeCell ref="C4:F4"/>
    <mergeCell ref="A5:A7"/>
    <mergeCell ref="A8:A13"/>
    <mergeCell ref="K1:M2"/>
    <mergeCell ref="A1:I1"/>
    <mergeCell ref="A4:B4"/>
    <mergeCell ref="A15:I15"/>
    <mergeCell ref="A16:I16"/>
    <mergeCell ref="G4:I4"/>
  </mergeCells>
  <pageMargins left="0.6" right="0.79" top="0.79" bottom="1.06" header="0.3" footer="0.3"/>
  <pageSetup paperSize="9" fitToWidth="0" fitToHeight="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workbookViewId="0">
      <selection activeCell="A2" sqref="A2"/>
    </sheetView>
  </sheetViews>
  <sheetFormatPr baseColWidth="10" defaultColWidth="9.140625" defaultRowHeight="12.75" x14ac:dyDescent="0.2"/>
  <cols>
    <col min="1" max="1" width="10.7109375" style="236" customWidth="1"/>
    <col min="2" max="3" width="10.7109375" style="238" customWidth="1"/>
    <col min="4" max="4" width="13.7109375" style="237" customWidth="1"/>
    <col min="5" max="5" width="40.7109375" customWidth="1"/>
  </cols>
  <sheetData>
    <row r="1" spans="1:9" ht="37.5" customHeight="1" x14ac:dyDescent="0.2">
      <c r="A1" s="262" t="s">
        <v>726</v>
      </c>
      <c r="B1" s="262"/>
      <c r="C1" s="262"/>
      <c r="D1" s="262"/>
      <c r="E1" s="262"/>
      <c r="F1" s="227"/>
      <c r="G1" s="251" t="str">
        <f>HYPERLINK("#'sommaire'!A1", "Retour sommaire")</f>
        <v>Retour sommaire</v>
      </c>
      <c r="H1" s="252"/>
      <c r="I1" s="252"/>
    </row>
    <row r="2" spans="1:9" x14ac:dyDescent="0.2">
      <c r="G2" s="252"/>
      <c r="H2" s="252"/>
      <c r="I2" s="252"/>
    </row>
    <row r="20" spans="1:6" ht="27" customHeight="1" x14ac:dyDescent="0.2"/>
    <row r="21" spans="1:6" x14ac:dyDescent="0.2">
      <c r="A21" s="256" t="s">
        <v>603</v>
      </c>
      <c r="B21" s="254"/>
      <c r="C21" s="254"/>
      <c r="D21" s="254"/>
      <c r="E21" s="254"/>
      <c r="F21" s="254"/>
    </row>
    <row r="24" spans="1:6" ht="38.25" x14ac:dyDescent="0.2">
      <c r="A24" s="243" t="s">
        <v>650</v>
      </c>
      <c r="B24" s="243" t="s">
        <v>22</v>
      </c>
      <c r="C24" s="243" t="s">
        <v>23</v>
      </c>
      <c r="D24" s="243" t="s">
        <v>651</v>
      </c>
    </row>
    <row r="25" spans="1:6" x14ac:dyDescent="0.2">
      <c r="A25" s="234" t="s">
        <v>652</v>
      </c>
      <c r="B25" s="235">
        <v>92000</v>
      </c>
      <c r="C25" s="235">
        <v>10500</v>
      </c>
      <c r="D25" s="235">
        <v>0</v>
      </c>
    </row>
    <row r="26" spans="1:6" x14ac:dyDescent="0.2">
      <c r="A26" s="234" t="s">
        <v>653</v>
      </c>
      <c r="B26" s="235">
        <v>102200</v>
      </c>
      <c r="C26" s="235">
        <v>11300</v>
      </c>
      <c r="D26" s="235">
        <v>0</v>
      </c>
    </row>
    <row r="27" spans="1:6" x14ac:dyDescent="0.2">
      <c r="A27" s="234" t="s">
        <v>654</v>
      </c>
      <c r="B27" s="235">
        <v>86000</v>
      </c>
      <c r="C27" s="235">
        <v>4200</v>
      </c>
      <c r="D27" s="235">
        <v>0</v>
      </c>
    </row>
    <row r="28" spans="1:6" x14ac:dyDescent="0.2">
      <c r="A28" s="234" t="s">
        <v>655</v>
      </c>
      <c r="B28" s="235">
        <v>109500</v>
      </c>
      <c r="C28" s="235">
        <v>4300</v>
      </c>
      <c r="D28" s="235">
        <v>0</v>
      </c>
    </row>
    <row r="29" spans="1:6" x14ac:dyDescent="0.2">
      <c r="A29" s="234" t="s">
        <v>656</v>
      </c>
      <c r="B29" s="235">
        <v>79000</v>
      </c>
      <c r="C29" s="235">
        <v>4800</v>
      </c>
      <c r="D29" s="235">
        <v>0</v>
      </c>
    </row>
    <row r="30" spans="1:6" x14ac:dyDescent="0.2">
      <c r="A30" s="234" t="s">
        <v>657</v>
      </c>
      <c r="B30" s="235">
        <v>110500</v>
      </c>
      <c r="C30" s="235">
        <v>6400</v>
      </c>
      <c r="D30" s="235">
        <v>0</v>
      </c>
    </row>
    <row r="31" spans="1:6" x14ac:dyDescent="0.2">
      <c r="A31" s="234" t="s">
        <v>658</v>
      </c>
      <c r="B31" s="235">
        <v>96000</v>
      </c>
      <c r="C31" s="235">
        <v>5500</v>
      </c>
      <c r="D31" s="235">
        <v>0</v>
      </c>
    </row>
    <row r="32" spans="1:6" x14ac:dyDescent="0.2">
      <c r="A32" s="234" t="s">
        <v>659</v>
      </c>
      <c r="B32" s="235">
        <v>94000</v>
      </c>
      <c r="C32" s="235">
        <v>8300</v>
      </c>
      <c r="D32" s="235">
        <v>0</v>
      </c>
    </row>
    <row r="33" spans="1:4" x14ac:dyDescent="0.2">
      <c r="A33" s="234" t="s">
        <v>660</v>
      </c>
      <c r="B33" s="235">
        <v>84500</v>
      </c>
      <c r="C33" s="235">
        <v>4300</v>
      </c>
      <c r="D33" s="235">
        <v>0</v>
      </c>
    </row>
    <row r="34" spans="1:4" x14ac:dyDescent="0.2">
      <c r="A34" s="234" t="s">
        <v>661</v>
      </c>
      <c r="B34" s="235">
        <v>88500</v>
      </c>
      <c r="C34" s="235">
        <v>17200</v>
      </c>
      <c r="D34" s="235">
        <v>0</v>
      </c>
    </row>
    <row r="35" spans="1:4" x14ac:dyDescent="0.2">
      <c r="A35" s="234" t="s">
        <v>662</v>
      </c>
      <c r="B35" s="235">
        <v>87500</v>
      </c>
      <c r="C35" s="235">
        <v>20400</v>
      </c>
      <c r="D35" s="235">
        <v>0</v>
      </c>
    </row>
    <row r="36" spans="1:4" x14ac:dyDescent="0.2">
      <c r="A36" s="234" t="s">
        <v>663</v>
      </c>
      <c r="B36" s="235">
        <v>87100</v>
      </c>
      <c r="C36" s="235">
        <v>26000</v>
      </c>
      <c r="D36" s="235">
        <v>0</v>
      </c>
    </row>
    <row r="37" spans="1:4" x14ac:dyDescent="0.2">
      <c r="A37" s="234" t="s">
        <v>664</v>
      </c>
      <c r="B37" s="235">
        <v>76500</v>
      </c>
      <c r="C37" s="235">
        <v>26400</v>
      </c>
      <c r="D37" s="235">
        <v>0</v>
      </c>
    </row>
    <row r="38" spans="1:4" x14ac:dyDescent="0.2">
      <c r="A38" s="234" t="s">
        <v>665</v>
      </c>
      <c r="B38" s="235">
        <v>70900</v>
      </c>
      <c r="C38" s="235">
        <v>34300</v>
      </c>
      <c r="D38" s="235">
        <v>0</v>
      </c>
    </row>
    <row r="39" spans="1:4" x14ac:dyDescent="0.2">
      <c r="A39" s="234" t="s">
        <v>666</v>
      </c>
      <c r="B39" s="235">
        <v>61220</v>
      </c>
      <c r="C39" s="235">
        <v>30600</v>
      </c>
      <c r="D39" s="235">
        <v>0</v>
      </c>
    </row>
    <row r="40" spans="1:4" x14ac:dyDescent="0.2">
      <c r="A40" s="234" t="s">
        <v>667</v>
      </c>
      <c r="B40" s="235">
        <v>65150</v>
      </c>
      <c r="C40" s="235">
        <v>37500</v>
      </c>
      <c r="D40" s="235">
        <v>0</v>
      </c>
    </row>
    <row r="41" spans="1:4" x14ac:dyDescent="0.2">
      <c r="A41" s="234" t="s">
        <v>668</v>
      </c>
      <c r="B41" s="235">
        <v>62400</v>
      </c>
      <c r="C41" s="235">
        <v>30300</v>
      </c>
      <c r="D41" s="235">
        <v>0</v>
      </c>
    </row>
    <row r="42" spans="1:4" x14ac:dyDescent="0.2">
      <c r="A42" s="234" t="s">
        <v>669</v>
      </c>
      <c r="B42" s="235">
        <v>68450</v>
      </c>
      <c r="C42" s="235">
        <v>35200</v>
      </c>
      <c r="D42" s="235">
        <v>0</v>
      </c>
    </row>
    <row r="43" spans="1:4" x14ac:dyDescent="0.2">
      <c r="A43" s="234" t="s">
        <v>670</v>
      </c>
      <c r="B43" s="235">
        <v>61400</v>
      </c>
      <c r="C43" s="235">
        <v>35200</v>
      </c>
      <c r="D43" s="235">
        <v>0</v>
      </c>
    </row>
    <row r="44" spans="1:4" x14ac:dyDescent="0.2">
      <c r="A44" s="234" t="s">
        <v>671</v>
      </c>
      <c r="B44" s="235">
        <v>60900</v>
      </c>
      <c r="C44" s="235">
        <v>34500</v>
      </c>
      <c r="D44" s="235">
        <v>0</v>
      </c>
    </row>
    <row r="45" spans="1:4" x14ac:dyDescent="0.2">
      <c r="A45" s="234" t="s">
        <v>672</v>
      </c>
      <c r="B45" s="235">
        <v>59650</v>
      </c>
      <c r="C45" s="235">
        <v>36254</v>
      </c>
      <c r="D45" s="235">
        <v>0</v>
      </c>
    </row>
    <row r="46" spans="1:4" x14ac:dyDescent="0.2">
      <c r="A46" s="234" t="s">
        <v>673</v>
      </c>
      <c r="B46" s="235">
        <v>33500</v>
      </c>
      <c r="C46" s="235">
        <v>39800</v>
      </c>
      <c r="D46" s="235">
        <v>0</v>
      </c>
    </row>
    <row r="47" spans="1:4" x14ac:dyDescent="0.2">
      <c r="A47" s="234" t="s">
        <v>674</v>
      </c>
      <c r="B47" s="235">
        <v>68300</v>
      </c>
      <c r="C47" s="235">
        <v>47100</v>
      </c>
      <c r="D47" s="235">
        <v>0</v>
      </c>
    </row>
    <row r="48" spans="1:4" x14ac:dyDescent="0.2">
      <c r="A48" s="234" t="s">
        <v>675</v>
      </c>
      <c r="B48" s="235">
        <v>71600</v>
      </c>
      <c r="C48" s="235">
        <v>41600</v>
      </c>
      <c r="D48" s="235">
        <v>0</v>
      </c>
    </row>
    <row r="49" spans="1:4" x14ac:dyDescent="0.2">
      <c r="A49" s="234" t="s">
        <v>676</v>
      </c>
      <c r="B49" s="235">
        <v>83716</v>
      </c>
      <c r="C49" s="235">
        <v>37859</v>
      </c>
      <c r="D49" s="235">
        <v>0</v>
      </c>
    </row>
    <row r="50" spans="1:4" x14ac:dyDescent="0.2">
      <c r="A50" s="234" t="s">
        <v>677</v>
      </c>
      <c r="B50" s="235">
        <v>93724</v>
      </c>
      <c r="C50" s="235">
        <v>54916</v>
      </c>
      <c r="D50" s="235">
        <v>0</v>
      </c>
    </row>
    <row r="51" spans="1:4" x14ac:dyDescent="0.2">
      <c r="A51" s="234" t="s">
        <v>678</v>
      </c>
      <c r="B51" s="235">
        <v>90110</v>
      </c>
      <c r="C51" s="235">
        <v>44244</v>
      </c>
      <c r="D51" s="235">
        <v>0</v>
      </c>
    </row>
    <row r="52" spans="1:4" x14ac:dyDescent="0.2">
      <c r="A52" s="234" t="s">
        <v>679</v>
      </c>
      <c r="B52" s="235">
        <v>111905</v>
      </c>
      <c r="C52" s="235">
        <v>52964</v>
      </c>
      <c r="D52" s="235">
        <v>0</v>
      </c>
    </row>
    <row r="53" spans="1:4" x14ac:dyDescent="0.2">
      <c r="A53" s="234" t="s">
        <v>680</v>
      </c>
      <c r="B53" s="235">
        <v>94878</v>
      </c>
      <c r="C53" s="235">
        <v>50311</v>
      </c>
      <c r="D53" s="235">
        <v>0</v>
      </c>
    </row>
    <row r="54" spans="1:4" x14ac:dyDescent="0.2">
      <c r="A54" s="234" t="s">
        <v>681</v>
      </c>
      <c r="B54" s="235">
        <v>105517</v>
      </c>
      <c r="C54" s="235">
        <v>61802</v>
      </c>
      <c r="D54" s="235">
        <v>0</v>
      </c>
    </row>
    <row r="55" spans="1:4" x14ac:dyDescent="0.2">
      <c r="A55" s="234" t="s">
        <v>682</v>
      </c>
      <c r="B55" s="235">
        <v>109276</v>
      </c>
      <c r="C55" s="235">
        <v>72608</v>
      </c>
      <c r="D55" s="235">
        <v>0</v>
      </c>
    </row>
    <row r="56" spans="1:4" x14ac:dyDescent="0.2">
      <c r="A56" s="234" t="s">
        <v>683</v>
      </c>
      <c r="B56" s="235">
        <v>92532</v>
      </c>
      <c r="C56" s="235">
        <v>80291</v>
      </c>
      <c r="D56" s="235">
        <v>2</v>
      </c>
    </row>
    <row r="57" spans="1:4" x14ac:dyDescent="0.2">
      <c r="A57" s="234" t="s">
        <v>684</v>
      </c>
      <c r="B57" s="235">
        <v>95949</v>
      </c>
      <c r="C57" s="235">
        <v>70819</v>
      </c>
      <c r="D57" s="235">
        <v>4</v>
      </c>
    </row>
    <row r="58" spans="1:4" x14ac:dyDescent="0.2">
      <c r="A58" s="234" t="s">
        <v>685</v>
      </c>
      <c r="B58" s="235">
        <v>108655</v>
      </c>
      <c r="C58" s="235">
        <v>60373</v>
      </c>
      <c r="D58" s="235">
        <v>10</v>
      </c>
    </row>
    <row r="59" spans="1:4" x14ac:dyDescent="0.2">
      <c r="A59" s="234" t="s">
        <v>686</v>
      </c>
      <c r="B59" s="235">
        <v>112702</v>
      </c>
      <c r="C59" s="235">
        <v>52812</v>
      </c>
      <c r="D59" s="235">
        <v>150</v>
      </c>
    </row>
    <row r="60" spans="1:4" x14ac:dyDescent="0.2">
      <c r="A60" s="234" t="s">
        <v>687</v>
      </c>
      <c r="B60" s="235">
        <v>141721</v>
      </c>
      <c r="C60" s="235">
        <v>54868</v>
      </c>
      <c r="D60" s="235">
        <v>400</v>
      </c>
    </row>
    <row r="61" spans="1:4" x14ac:dyDescent="0.2">
      <c r="A61" s="234" t="s">
        <v>688</v>
      </c>
      <c r="B61" s="235">
        <v>146601</v>
      </c>
      <c r="C61" s="235">
        <v>58002</v>
      </c>
      <c r="D61" s="235">
        <v>400</v>
      </c>
    </row>
    <row r="62" spans="1:4" x14ac:dyDescent="0.2">
      <c r="A62" s="234" t="s">
        <v>689</v>
      </c>
      <c r="B62" s="235">
        <v>135604</v>
      </c>
      <c r="C62" s="235">
        <v>55703</v>
      </c>
      <c r="D62" s="235">
        <v>560</v>
      </c>
    </row>
    <row r="63" spans="1:4" x14ac:dyDescent="0.2">
      <c r="A63" s="234" t="s">
        <v>690</v>
      </c>
      <c r="B63" s="235">
        <v>134931</v>
      </c>
      <c r="C63" s="235">
        <v>49635</v>
      </c>
      <c r="D63" s="235">
        <v>450</v>
      </c>
    </row>
    <row r="64" spans="1:4" x14ac:dyDescent="0.2">
      <c r="A64" s="234" t="s">
        <v>691</v>
      </c>
      <c r="B64" s="235">
        <v>130500</v>
      </c>
      <c r="C64" s="235">
        <v>50000</v>
      </c>
      <c r="D64" s="235">
        <v>2384</v>
      </c>
    </row>
    <row r="65" spans="1:4" x14ac:dyDescent="0.2">
      <c r="A65" s="234" t="s">
        <v>692</v>
      </c>
      <c r="B65" s="235">
        <v>144197</v>
      </c>
      <c r="C65" s="235">
        <v>61760</v>
      </c>
      <c r="D65" s="235">
        <v>2694</v>
      </c>
    </row>
    <row r="66" spans="1:4" x14ac:dyDescent="0.2">
      <c r="A66" s="234" t="s">
        <v>693</v>
      </c>
      <c r="B66" s="235">
        <v>130883</v>
      </c>
      <c r="C66" s="235">
        <v>61883</v>
      </c>
      <c r="D66" s="235">
        <v>3070</v>
      </c>
    </row>
    <row r="67" spans="1:4" x14ac:dyDescent="0.2">
      <c r="A67" s="234" t="s">
        <v>694</v>
      </c>
      <c r="B67" s="235">
        <v>134347</v>
      </c>
      <c r="C67" s="235">
        <v>59198</v>
      </c>
      <c r="D67" s="235">
        <v>2667</v>
      </c>
    </row>
    <row r="68" spans="1:4" x14ac:dyDescent="0.2">
      <c r="A68" s="234" t="s">
        <v>695</v>
      </c>
      <c r="B68" s="235">
        <v>144789</v>
      </c>
      <c r="C68" s="235">
        <v>70000</v>
      </c>
      <c r="D68" s="235">
        <v>2866</v>
      </c>
    </row>
    <row r="69" spans="1:4" x14ac:dyDescent="0.2">
      <c r="A69" s="234" t="s">
        <v>696</v>
      </c>
      <c r="B69" s="235">
        <v>148467</v>
      </c>
      <c r="C69" s="235">
        <v>64413</v>
      </c>
      <c r="D69" s="235">
        <v>4218</v>
      </c>
    </row>
    <row r="70" spans="1:4" x14ac:dyDescent="0.2">
      <c r="A70" s="234" t="s">
        <v>697</v>
      </c>
      <c r="B70" s="235">
        <v>146990</v>
      </c>
      <c r="C70" s="235">
        <v>64194</v>
      </c>
      <c r="D70" s="235">
        <v>3981</v>
      </c>
    </row>
    <row r="71" spans="1:4" x14ac:dyDescent="0.2">
      <c r="A71" s="234" t="s">
        <v>698</v>
      </c>
      <c r="B71" s="235">
        <v>152129</v>
      </c>
      <c r="C71" s="235">
        <v>61962</v>
      </c>
      <c r="D71" s="235">
        <v>4087</v>
      </c>
    </row>
    <row r="72" spans="1:4" x14ac:dyDescent="0.2">
      <c r="A72" s="234" t="s">
        <v>699</v>
      </c>
      <c r="B72" s="235">
        <v>149650</v>
      </c>
      <c r="C72" s="235">
        <v>63350</v>
      </c>
      <c r="D72" s="235">
        <v>3400</v>
      </c>
    </row>
    <row r="73" spans="1:4" x14ac:dyDescent="0.2">
      <c r="A73" s="234" t="s">
        <v>700</v>
      </c>
      <c r="B73" s="235">
        <v>138500</v>
      </c>
      <c r="C73" s="235">
        <v>61500</v>
      </c>
      <c r="D73" s="235">
        <v>3550</v>
      </c>
    </row>
    <row r="74" spans="1:4" x14ac:dyDescent="0.2">
      <c r="A74" s="234" t="s">
        <v>701</v>
      </c>
      <c r="B74" s="235">
        <v>139000</v>
      </c>
      <c r="C74" s="235">
        <v>62500</v>
      </c>
      <c r="D74" s="235">
        <v>4065</v>
      </c>
    </row>
    <row r="75" spans="1:4" x14ac:dyDescent="0.2">
      <c r="A75" s="234" t="s">
        <v>702</v>
      </c>
      <c r="B75" s="235">
        <v>135500</v>
      </c>
      <c r="C75" s="235">
        <v>68000</v>
      </c>
      <c r="D75" s="235">
        <v>3329</v>
      </c>
    </row>
    <row r="76" spans="1:4" x14ac:dyDescent="0.2">
      <c r="A76" s="234" t="s">
        <v>703</v>
      </c>
      <c r="B76" s="235">
        <v>109040</v>
      </c>
      <c r="C76" s="235">
        <v>73220</v>
      </c>
      <c r="D76" s="235">
        <v>4570</v>
      </c>
    </row>
    <row r="77" spans="1:4" x14ac:dyDescent="0.2">
      <c r="A77" s="234" t="s">
        <v>704</v>
      </c>
      <c r="B77" s="235">
        <v>115284</v>
      </c>
      <c r="C77" s="235">
        <v>68698</v>
      </c>
      <c r="D77" s="235">
        <v>3367</v>
      </c>
    </row>
    <row r="78" spans="1:4" x14ac:dyDescent="0.2">
      <c r="A78" s="234" t="s">
        <v>705</v>
      </c>
      <c r="B78" s="235">
        <v>115905</v>
      </c>
      <c r="C78" s="235">
        <v>64650</v>
      </c>
      <c r="D78" s="235">
        <v>1700</v>
      </c>
    </row>
    <row r="79" spans="1:4" x14ac:dyDescent="0.2">
      <c r="A79" s="234" t="s">
        <v>706</v>
      </c>
      <c r="B79" s="235">
        <v>118660</v>
      </c>
      <c r="C79" s="235">
        <v>67780</v>
      </c>
      <c r="D79" s="235">
        <v>3570</v>
      </c>
    </row>
    <row r="80" spans="1:4" x14ac:dyDescent="0.2">
      <c r="A80" s="234" t="s">
        <v>707</v>
      </c>
      <c r="B80" s="235">
        <v>119400</v>
      </c>
      <c r="C80" s="235">
        <v>71220</v>
      </c>
      <c r="D80" s="235">
        <v>3850</v>
      </c>
    </row>
    <row r="81" spans="1:4" x14ac:dyDescent="0.2">
      <c r="A81" s="234" t="s">
        <v>708</v>
      </c>
      <c r="B81" s="235">
        <v>117150</v>
      </c>
      <c r="C81" s="235">
        <v>67500</v>
      </c>
      <c r="D81" s="235">
        <v>3464</v>
      </c>
    </row>
    <row r="82" spans="1:4" x14ac:dyDescent="0.2">
      <c r="A82" s="234" t="s">
        <v>709</v>
      </c>
      <c r="B82" s="235">
        <v>112760</v>
      </c>
      <c r="C82" s="235">
        <v>72760</v>
      </c>
      <c r="D82" s="235">
        <v>3360</v>
      </c>
    </row>
    <row r="83" spans="1:4" x14ac:dyDescent="0.2">
      <c r="A83" s="234" t="s">
        <v>47</v>
      </c>
      <c r="B83" s="235">
        <v>104938.8</v>
      </c>
      <c r="C83" s="235">
        <v>78526.3</v>
      </c>
      <c r="D83" s="235">
        <v>2679</v>
      </c>
    </row>
    <row r="84" spans="1:4" x14ac:dyDescent="0.2">
      <c r="A84" s="234" t="s">
        <v>710</v>
      </c>
      <c r="B84" s="235">
        <v>97719.5</v>
      </c>
      <c r="C84" s="235">
        <v>83043.7</v>
      </c>
      <c r="D84" s="235">
        <v>5534.4000000000087</v>
      </c>
    </row>
    <row r="85" spans="1:4" x14ac:dyDescent="0.2">
      <c r="A85" s="234" t="s">
        <v>711</v>
      </c>
      <c r="B85" s="235">
        <v>80649</v>
      </c>
      <c r="C85" s="235">
        <v>70339.399999999994</v>
      </c>
      <c r="D85" s="235">
        <v>2251.1000000000058</v>
      </c>
    </row>
    <row r="86" spans="1:4" x14ac:dyDescent="0.2">
      <c r="A86" s="234" t="s">
        <v>712</v>
      </c>
      <c r="B86" s="235">
        <v>78965.600000000006</v>
      </c>
      <c r="C86" s="235">
        <v>65021.1</v>
      </c>
      <c r="D86" s="235">
        <v>2445.7999999999956</v>
      </c>
    </row>
    <row r="87" spans="1:4" x14ac:dyDescent="0.2">
      <c r="A87" s="234" t="s">
        <v>713</v>
      </c>
      <c r="B87" s="235">
        <v>80353.3</v>
      </c>
      <c r="C87" s="235">
        <v>77138.3</v>
      </c>
      <c r="D87" s="235">
        <v>2071</v>
      </c>
    </row>
    <row r="88" spans="1:4" x14ac:dyDescent="0.2">
      <c r="A88" s="234" t="s">
        <v>48</v>
      </c>
      <c r="B88" s="235">
        <v>77510.5</v>
      </c>
      <c r="C88" s="235">
        <v>74138.2</v>
      </c>
      <c r="D88" s="235">
        <v>2868.0000000000146</v>
      </c>
    </row>
    <row r="89" spans="1:4" x14ac:dyDescent="0.2">
      <c r="A89" s="234" t="s">
        <v>714</v>
      </c>
      <c r="B89" s="235">
        <v>75166.8</v>
      </c>
      <c r="C89" s="235">
        <v>57633</v>
      </c>
      <c r="D89" s="235">
        <v>2767.4999999999854</v>
      </c>
    </row>
    <row r="90" spans="1:4" x14ac:dyDescent="0.2">
      <c r="A90" s="234" t="s">
        <v>715</v>
      </c>
      <c r="B90" s="235">
        <v>64882.400000000001</v>
      </c>
      <c r="C90" s="235">
        <v>56801.7</v>
      </c>
      <c r="D90" s="235">
        <v>2796.7999999999956</v>
      </c>
    </row>
    <row r="91" spans="1:4" x14ac:dyDescent="0.2">
      <c r="A91" s="234" t="s">
        <v>716</v>
      </c>
      <c r="B91" s="235">
        <v>77622.153999999995</v>
      </c>
      <c r="C91" s="235">
        <v>51619.603000000003</v>
      </c>
      <c r="D91" s="235">
        <v>2283.9570000000094</v>
      </c>
    </row>
    <row r="92" spans="1:4" x14ac:dyDescent="0.2">
      <c r="A92" s="234" t="s">
        <v>717</v>
      </c>
      <c r="B92" s="235">
        <v>84926.841</v>
      </c>
      <c r="C92" s="235">
        <v>52699.042000000001</v>
      </c>
      <c r="D92" s="235">
        <v>2812.1849999999977</v>
      </c>
    </row>
    <row r="93" spans="1:4" x14ac:dyDescent="0.2">
      <c r="A93" s="234" t="s">
        <v>49</v>
      </c>
      <c r="B93" s="235">
        <v>92946.637799999997</v>
      </c>
      <c r="C93" s="235">
        <v>48843.857600000003</v>
      </c>
      <c r="D93" s="235">
        <v>3339</v>
      </c>
    </row>
    <row r="94" spans="1:4" x14ac:dyDescent="0.2">
      <c r="A94" s="234" t="s">
        <v>50</v>
      </c>
      <c r="B94" s="235">
        <v>85947.096799999999</v>
      </c>
      <c r="C94" s="235">
        <v>60254.989699999998</v>
      </c>
      <c r="D94" s="235">
        <v>2014</v>
      </c>
    </row>
  </sheetData>
  <mergeCells count="3">
    <mergeCell ref="G1:I2"/>
    <mergeCell ref="A21:F21"/>
    <mergeCell ref="A1:E1"/>
  </mergeCells>
  <pageMargins left="0.6" right="0.79" top="0.79" bottom="1.06" header="0.3" footer="0.3"/>
  <pageSetup paperSize="9" fitToWidth="0" fitToHeight="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workbookViewId="0">
      <selection activeCell="A2" sqref="A2"/>
    </sheetView>
  </sheetViews>
  <sheetFormatPr baseColWidth="10" defaultColWidth="9.140625" defaultRowHeight="12.75" x14ac:dyDescent="0.2"/>
  <cols>
    <col min="2" max="2" width="10.28515625" bestFit="1" customWidth="1"/>
    <col min="3" max="5" width="9.28515625" bestFit="1" customWidth="1"/>
  </cols>
  <sheetData>
    <row r="1" spans="1:14" ht="44.25" customHeight="1" x14ac:dyDescent="0.2">
      <c r="A1" s="253" t="s">
        <v>725</v>
      </c>
      <c r="B1" s="254"/>
      <c r="C1" s="254"/>
      <c r="D1" s="254"/>
      <c r="E1" s="254"/>
      <c r="F1" s="254"/>
      <c r="G1" s="254"/>
      <c r="H1" s="254"/>
      <c r="I1" s="254"/>
      <c r="J1" s="254"/>
      <c r="L1" s="251" t="str">
        <f>HYPERLINK("#'sommaire'!A1", "Retour sommaire")</f>
        <v>Retour sommaire</v>
      </c>
      <c r="M1" s="252"/>
      <c r="N1" s="252"/>
    </row>
    <row r="20" spans="1:10" ht="117.75" customHeight="1" x14ac:dyDescent="0.2"/>
    <row r="21" spans="1:10" ht="12.75" customHeight="1" x14ac:dyDescent="0.2">
      <c r="A21" s="256" t="s">
        <v>603</v>
      </c>
      <c r="B21" s="254"/>
      <c r="C21" s="254"/>
      <c r="D21" s="254"/>
      <c r="E21" s="254"/>
      <c r="F21" s="254"/>
      <c r="G21" s="254"/>
      <c r="H21" s="254"/>
      <c r="I21" s="254"/>
      <c r="J21" s="254"/>
    </row>
    <row r="24" spans="1:10" ht="38.25" x14ac:dyDescent="0.2">
      <c r="A24" s="243" t="s">
        <v>650</v>
      </c>
      <c r="B24" s="243" t="s">
        <v>468</v>
      </c>
      <c r="C24" s="243" t="s">
        <v>469</v>
      </c>
      <c r="D24" s="243" t="s">
        <v>718</v>
      </c>
      <c r="E24" s="243" t="s">
        <v>719</v>
      </c>
    </row>
    <row r="25" spans="1:10" x14ac:dyDescent="0.2">
      <c r="A25" s="234" t="s">
        <v>652</v>
      </c>
      <c r="B25" s="235">
        <v>1500</v>
      </c>
      <c r="C25" s="235">
        <v>0</v>
      </c>
      <c r="D25" s="235">
        <v>0</v>
      </c>
      <c r="E25" s="235">
        <v>0</v>
      </c>
    </row>
    <row r="26" spans="1:10" x14ac:dyDescent="0.2">
      <c r="A26" s="234" t="s">
        <v>653</v>
      </c>
      <c r="B26" s="235">
        <v>1600</v>
      </c>
      <c r="C26" s="235">
        <v>0</v>
      </c>
      <c r="D26" s="235">
        <v>0</v>
      </c>
      <c r="E26" s="235">
        <v>0</v>
      </c>
    </row>
    <row r="27" spans="1:10" x14ac:dyDescent="0.2">
      <c r="A27" s="234" t="s">
        <v>654</v>
      </c>
      <c r="B27" s="235">
        <v>1800</v>
      </c>
      <c r="C27" s="235">
        <v>0</v>
      </c>
      <c r="D27" s="235">
        <v>0</v>
      </c>
      <c r="E27" s="235">
        <v>0</v>
      </c>
    </row>
    <row r="28" spans="1:10" x14ac:dyDescent="0.2">
      <c r="A28" s="234" t="s">
        <v>655</v>
      </c>
      <c r="B28" s="235">
        <v>2000</v>
      </c>
      <c r="C28" s="235">
        <v>0</v>
      </c>
      <c r="D28" s="235">
        <v>0</v>
      </c>
      <c r="E28" s="235">
        <v>0</v>
      </c>
    </row>
    <row r="29" spans="1:10" x14ac:dyDescent="0.2">
      <c r="A29" s="234" t="s">
        <v>656</v>
      </c>
      <c r="B29" s="235">
        <v>2100</v>
      </c>
      <c r="C29" s="235">
        <v>0</v>
      </c>
      <c r="D29" s="235">
        <v>0</v>
      </c>
      <c r="E29" s="235">
        <v>0</v>
      </c>
    </row>
    <row r="30" spans="1:10" x14ac:dyDescent="0.2">
      <c r="A30" s="234" t="s">
        <v>657</v>
      </c>
      <c r="B30" s="235">
        <v>2400</v>
      </c>
      <c r="C30" s="235">
        <v>0</v>
      </c>
      <c r="D30" s="235">
        <v>0</v>
      </c>
      <c r="E30" s="235">
        <v>0</v>
      </c>
    </row>
    <row r="31" spans="1:10" x14ac:dyDescent="0.2">
      <c r="A31" s="234" t="s">
        <v>658</v>
      </c>
      <c r="B31" s="235">
        <v>2500</v>
      </c>
      <c r="C31" s="235">
        <v>0</v>
      </c>
      <c r="D31" s="235">
        <v>0</v>
      </c>
      <c r="E31" s="235">
        <v>0</v>
      </c>
    </row>
    <row r="32" spans="1:10" x14ac:dyDescent="0.2">
      <c r="A32" s="234" t="s">
        <v>659</v>
      </c>
      <c r="B32" s="235">
        <v>2600</v>
      </c>
      <c r="C32" s="235">
        <v>0</v>
      </c>
      <c r="D32" s="235">
        <v>0</v>
      </c>
      <c r="E32" s="235">
        <v>0</v>
      </c>
    </row>
    <row r="33" spans="1:5" x14ac:dyDescent="0.2">
      <c r="A33" s="234" t="s">
        <v>660</v>
      </c>
      <c r="B33" s="235">
        <v>2800</v>
      </c>
      <c r="C33" s="235">
        <v>0</v>
      </c>
      <c r="D33" s="235">
        <v>0</v>
      </c>
      <c r="E33" s="235">
        <v>0</v>
      </c>
    </row>
    <row r="34" spans="1:5" x14ac:dyDescent="0.2">
      <c r="A34" s="234" t="s">
        <v>661</v>
      </c>
      <c r="B34" s="235">
        <v>3000</v>
      </c>
      <c r="C34" s="235">
        <v>0</v>
      </c>
      <c r="D34" s="235">
        <v>0</v>
      </c>
      <c r="E34" s="235">
        <v>0</v>
      </c>
    </row>
    <row r="35" spans="1:5" x14ac:dyDescent="0.2">
      <c r="A35" s="234" t="s">
        <v>662</v>
      </c>
      <c r="B35" s="235">
        <v>3200</v>
      </c>
      <c r="C35" s="235">
        <v>0</v>
      </c>
      <c r="D35" s="235">
        <v>0</v>
      </c>
      <c r="E35" s="235">
        <v>0</v>
      </c>
    </row>
    <row r="36" spans="1:5" x14ac:dyDescent="0.2">
      <c r="A36" s="234" t="s">
        <v>663</v>
      </c>
      <c r="B36" s="235">
        <v>3600</v>
      </c>
      <c r="C36" s="235">
        <v>0</v>
      </c>
      <c r="D36" s="235">
        <v>0</v>
      </c>
      <c r="E36" s="235">
        <v>0</v>
      </c>
    </row>
    <row r="37" spans="1:5" x14ac:dyDescent="0.2">
      <c r="A37" s="234" t="s">
        <v>664</v>
      </c>
      <c r="B37" s="235">
        <v>4000</v>
      </c>
      <c r="C37" s="235">
        <v>0</v>
      </c>
      <c r="D37" s="235">
        <v>0</v>
      </c>
      <c r="E37" s="235">
        <v>0</v>
      </c>
    </row>
    <row r="38" spans="1:5" x14ac:dyDescent="0.2">
      <c r="A38" s="234" t="s">
        <v>665</v>
      </c>
      <c r="B38" s="235">
        <v>4800</v>
      </c>
      <c r="C38" s="235">
        <v>0</v>
      </c>
      <c r="D38" s="235">
        <v>0</v>
      </c>
      <c r="E38" s="235">
        <v>0</v>
      </c>
    </row>
    <row r="39" spans="1:5" x14ac:dyDescent="0.2">
      <c r="A39" s="234" t="s">
        <v>666</v>
      </c>
      <c r="B39" s="235">
        <v>6400</v>
      </c>
      <c r="C39" s="235">
        <v>0</v>
      </c>
      <c r="D39" s="235">
        <v>0</v>
      </c>
      <c r="E39" s="235">
        <v>0</v>
      </c>
    </row>
    <row r="40" spans="1:5" x14ac:dyDescent="0.2">
      <c r="A40" s="234" t="s">
        <v>667</v>
      </c>
      <c r="B40" s="235">
        <v>9000</v>
      </c>
      <c r="C40" s="235">
        <v>0</v>
      </c>
      <c r="D40" s="235">
        <v>0</v>
      </c>
      <c r="E40" s="235">
        <v>0</v>
      </c>
    </row>
    <row r="41" spans="1:5" x14ac:dyDescent="0.2">
      <c r="A41" s="234" t="s">
        <v>668</v>
      </c>
      <c r="B41" s="235">
        <v>10000</v>
      </c>
      <c r="C41" s="235">
        <v>0</v>
      </c>
      <c r="D41" s="235">
        <v>0</v>
      </c>
      <c r="E41" s="235">
        <v>0</v>
      </c>
    </row>
    <row r="42" spans="1:5" x14ac:dyDescent="0.2">
      <c r="A42" s="234" t="s">
        <v>669</v>
      </c>
      <c r="B42" s="235">
        <v>11600</v>
      </c>
      <c r="C42" s="235">
        <v>0</v>
      </c>
      <c r="D42" s="235">
        <v>0</v>
      </c>
      <c r="E42" s="235">
        <v>0</v>
      </c>
    </row>
    <row r="43" spans="1:5" x14ac:dyDescent="0.2">
      <c r="A43" s="234" t="s">
        <v>670</v>
      </c>
      <c r="B43" s="235">
        <v>12000</v>
      </c>
      <c r="C43" s="235">
        <v>0</v>
      </c>
      <c r="D43" s="235">
        <v>0</v>
      </c>
      <c r="E43" s="235">
        <v>0</v>
      </c>
    </row>
    <row r="44" spans="1:5" x14ac:dyDescent="0.2">
      <c r="A44" s="234" t="s">
        <v>671</v>
      </c>
      <c r="B44" s="235">
        <v>9300</v>
      </c>
      <c r="C44" s="235">
        <v>0</v>
      </c>
      <c r="D44" s="235">
        <v>0</v>
      </c>
      <c r="E44" s="235">
        <v>0</v>
      </c>
    </row>
    <row r="45" spans="1:5" x14ac:dyDescent="0.2">
      <c r="A45" s="234" t="s">
        <v>672</v>
      </c>
      <c r="B45" s="235">
        <v>10500</v>
      </c>
      <c r="C45" s="235">
        <v>0</v>
      </c>
      <c r="D45" s="235">
        <v>0</v>
      </c>
      <c r="E45" s="235">
        <v>0</v>
      </c>
    </row>
    <row r="46" spans="1:5" x14ac:dyDescent="0.2">
      <c r="A46" s="234" t="s">
        <v>673</v>
      </c>
      <c r="B46" s="235">
        <v>11900</v>
      </c>
      <c r="C46" s="235">
        <v>0</v>
      </c>
      <c r="D46" s="235">
        <v>0</v>
      </c>
      <c r="E46" s="235">
        <v>0</v>
      </c>
    </row>
    <row r="47" spans="1:5" x14ac:dyDescent="0.2">
      <c r="A47" s="234" t="s">
        <v>674</v>
      </c>
      <c r="B47" s="235">
        <v>12808</v>
      </c>
      <c r="C47" s="235">
        <v>0</v>
      </c>
      <c r="D47" s="235">
        <v>0</v>
      </c>
      <c r="E47" s="235">
        <v>0</v>
      </c>
    </row>
    <row r="48" spans="1:5" x14ac:dyDescent="0.2">
      <c r="A48" s="234" t="s">
        <v>675</v>
      </c>
      <c r="B48" s="235">
        <v>14016</v>
      </c>
      <c r="C48" s="235">
        <v>0</v>
      </c>
      <c r="D48" s="235">
        <v>0</v>
      </c>
      <c r="E48" s="235">
        <v>0</v>
      </c>
    </row>
    <row r="49" spans="1:5" x14ac:dyDescent="0.2">
      <c r="A49" s="234" t="s">
        <v>676</v>
      </c>
      <c r="B49" s="235">
        <v>15225</v>
      </c>
      <c r="C49" s="235">
        <v>0</v>
      </c>
      <c r="D49" s="235">
        <v>10</v>
      </c>
      <c r="E49" s="235">
        <v>0</v>
      </c>
    </row>
    <row r="50" spans="1:5" x14ac:dyDescent="0.2">
      <c r="A50" s="234" t="s">
        <v>677</v>
      </c>
      <c r="B50" s="235">
        <v>16025</v>
      </c>
      <c r="C50" s="235">
        <v>0</v>
      </c>
      <c r="D50" s="235">
        <v>20</v>
      </c>
      <c r="E50" s="235">
        <v>0</v>
      </c>
    </row>
    <row r="51" spans="1:5" x14ac:dyDescent="0.2">
      <c r="A51" s="234" t="s">
        <v>678</v>
      </c>
      <c r="B51" s="235">
        <v>13916</v>
      </c>
      <c r="C51" s="235">
        <v>0</v>
      </c>
      <c r="D51" s="235">
        <v>35</v>
      </c>
      <c r="E51" s="235">
        <v>0</v>
      </c>
    </row>
    <row r="52" spans="1:5" x14ac:dyDescent="0.2">
      <c r="A52" s="234" t="s">
        <v>679</v>
      </c>
      <c r="B52" s="235">
        <v>15235</v>
      </c>
      <c r="C52" s="235">
        <v>0</v>
      </c>
      <c r="D52" s="235">
        <v>30</v>
      </c>
      <c r="E52" s="235">
        <v>0</v>
      </c>
    </row>
    <row r="53" spans="1:5" x14ac:dyDescent="0.2">
      <c r="A53" s="234" t="s">
        <v>680</v>
      </c>
      <c r="B53" s="235">
        <v>17765</v>
      </c>
      <c r="C53" s="235">
        <v>0</v>
      </c>
      <c r="D53" s="235">
        <v>40</v>
      </c>
      <c r="E53" s="235">
        <v>0</v>
      </c>
    </row>
    <row r="54" spans="1:5" x14ac:dyDescent="0.2">
      <c r="A54" s="234" t="s">
        <v>681</v>
      </c>
      <c r="B54" s="235">
        <v>20130</v>
      </c>
      <c r="C54" s="235">
        <v>0</v>
      </c>
      <c r="D54" s="235">
        <v>55</v>
      </c>
      <c r="E54" s="235">
        <v>0</v>
      </c>
    </row>
    <row r="55" spans="1:5" x14ac:dyDescent="0.2">
      <c r="A55" s="234" t="s">
        <v>682</v>
      </c>
      <c r="B55" s="235">
        <v>21875</v>
      </c>
      <c r="C55" s="235">
        <v>10</v>
      </c>
      <c r="D55" s="235">
        <v>95</v>
      </c>
      <c r="E55" s="235">
        <v>0</v>
      </c>
    </row>
    <row r="56" spans="1:5" x14ac:dyDescent="0.2">
      <c r="A56" s="234" t="s">
        <v>683</v>
      </c>
      <c r="B56" s="235">
        <v>25335</v>
      </c>
      <c r="C56" s="235">
        <v>15</v>
      </c>
      <c r="D56" s="235">
        <v>55</v>
      </c>
      <c r="E56" s="235">
        <v>0</v>
      </c>
    </row>
    <row r="57" spans="1:5" x14ac:dyDescent="0.2">
      <c r="A57" s="234" t="s">
        <v>684</v>
      </c>
      <c r="B57" s="235">
        <v>23840</v>
      </c>
      <c r="C57" s="235">
        <v>5</v>
      </c>
      <c r="D57" s="235">
        <v>70</v>
      </c>
      <c r="E57" s="235">
        <v>0</v>
      </c>
    </row>
    <row r="58" spans="1:5" x14ac:dyDescent="0.2">
      <c r="A58" s="234" t="s">
        <v>685</v>
      </c>
      <c r="B58" s="235">
        <v>25150</v>
      </c>
      <c r="C58" s="235">
        <v>10</v>
      </c>
      <c r="D58" s="235">
        <v>65</v>
      </c>
      <c r="E58" s="235">
        <v>0</v>
      </c>
    </row>
    <row r="59" spans="1:5" x14ac:dyDescent="0.2">
      <c r="A59" s="234" t="s">
        <v>686</v>
      </c>
      <c r="B59" s="235">
        <v>24750</v>
      </c>
      <c r="C59" s="235">
        <v>100</v>
      </c>
      <c r="D59" s="235">
        <v>50</v>
      </c>
      <c r="E59" s="235">
        <v>0</v>
      </c>
    </row>
    <row r="60" spans="1:5" x14ac:dyDescent="0.2">
      <c r="A60" s="234" t="s">
        <v>687</v>
      </c>
      <c r="B60" s="235">
        <v>24662</v>
      </c>
      <c r="C60" s="235">
        <v>300</v>
      </c>
      <c r="D60" s="235">
        <v>270</v>
      </c>
      <c r="E60" s="235">
        <v>0</v>
      </c>
    </row>
    <row r="61" spans="1:5" x14ac:dyDescent="0.2">
      <c r="A61" s="234" t="s">
        <v>688</v>
      </c>
      <c r="B61" s="235">
        <v>29095</v>
      </c>
      <c r="C61" s="235">
        <v>500</v>
      </c>
      <c r="D61" s="235">
        <v>630</v>
      </c>
      <c r="E61" s="235">
        <v>10</v>
      </c>
    </row>
    <row r="62" spans="1:5" x14ac:dyDescent="0.2">
      <c r="A62" s="234" t="s">
        <v>689</v>
      </c>
      <c r="B62" s="235">
        <v>30645</v>
      </c>
      <c r="C62" s="235">
        <v>500</v>
      </c>
      <c r="D62" s="235">
        <v>630</v>
      </c>
      <c r="E62" s="235">
        <v>10</v>
      </c>
    </row>
    <row r="63" spans="1:5" x14ac:dyDescent="0.2">
      <c r="A63" s="234" t="s">
        <v>690</v>
      </c>
      <c r="B63" s="235">
        <v>30925</v>
      </c>
      <c r="C63" s="235">
        <v>800</v>
      </c>
      <c r="D63" s="235">
        <v>1235</v>
      </c>
      <c r="E63" s="235">
        <v>10</v>
      </c>
    </row>
    <row r="64" spans="1:5" x14ac:dyDescent="0.2">
      <c r="A64" s="234" t="s">
        <v>691</v>
      </c>
      <c r="B64" s="235">
        <v>30820</v>
      </c>
      <c r="C64" s="235">
        <v>1000</v>
      </c>
      <c r="D64" s="235">
        <v>1435</v>
      </c>
      <c r="E64" s="235">
        <v>10</v>
      </c>
    </row>
    <row r="65" spans="1:5" x14ac:dyDescent="0.2">
      <c r="A65" s="234" t="s">
        <v>692</v>
      </c>
      <c r="B65" s="235">
        <v>36910</v>
      </c>
      <c r="C65" s="235">
        <v>1000</v>
      </c>
      <c r="D65" s="235">
        <v>1080</v>
      </c>
      <c r="E65" s="235">
        <v>10</v>
      </c>
    </row>
    <row r="66" spans="1:5" x14ac:dyDescent="0.2">
      <c r="A66" s="234" t="s">
        <v>693</v>
      </c>
      <c r="B66" s="235">
        <v>37900</v>
      </c>
      <c r="C66" s="235">
        <v>1200</v>
      </c>
      <c r="D66" s="235">
        <v>856</v>
      </c>
      <c r="E66" s="235">
        <v>10</v>
      </c>
    </row>
    <row r="67" spans="1:5" x14ac:dyDescent="0.2">
      <c r="A67" s="234" t="s">
        <v>694</v>
      </c>
      <c r="B67" s="235">
        <v>41380</v>
      </c>
      <c r="C67" s="235">
        <v>1300</v>
      </c>
      <c r="D67" s="235">
        <v>960</v>
      </c>
      <c r="E67" s="235">
        <v>20</v>
      </c>
    </row>
    <row r="68" spans="1:5" x14ac:dyDescent="0.2">
      <c r="A68" s="234" t="s">
        <v>695</v>
      </c>
      <c r="B68" s="235">
        <v>45800</v>
      </c>
      <c r="C68" s="235">
        <v>1300</v>
      </c>
      <c r="D68" s="235">
        <v>924</v>
      </c>
      <c r="E68" s="235">
        <v>140</v>
      </c>
    </row>
    <row r="69" spans="1:5" x14ac:dyDescent="0.2">
      <c r="A69" s="234" t="s">
        <v>696</v>
      </c>
      <c r="B69" s="235">
        <v>47454</v>
      </c>
      <c r="C69" s="235">
        <v>1300</v>
      </c>
      <c r="D69" s="235">
        <v>1216</v>
      </c>
      <c r="E69" s="235">
        <v>150</v>
      </c>
    </row>
    <row r="70" spans="1:5" x14ac:dyDescent="0.2">
      <c r="A70" s="234" t="s">
        <v>697</v>
      </c>
      <c r="B70" s="235">
        <v>48924</v>
      </c>
      <c r="C70" s="235">
        <v>1897</v>
      </c>
      <c r="D70" s="235">
        <v>1254</v>
      </c>
      <c r="E70" s="235">
        <v>160</v>
      </c>
    </row>
    <row r="71" spans="1:5" x14ac:dyDescent="0.2">
      <c r="A71" s="234" t="s">
        <v>698</v>
      </c>
      <c r="B71" s="235">
        <v>50625</v>
      </c>
      <c r="C71" s="235">
        <v>2118</v>
      </c>
      <c r="D71" s="235">
        <v>1342</v>
      </c>
      <c r="E71" s="235">
        <v>160</v>
      </c>
    </row>
    <row r="72" spans="1:5" x14ac:dyDescent="0.2">
      <c r="A72" s="234" t="s">
        <v>699</v>
      </c>
      <c r="B72" s="235">
        <v>50482</v>
      </c>
      <c r="C72" s="235">
        <v>2157</v>
      </c>
      <c r="D72" s="235">
        <v>1642</v>
      </c>
      <c r="E72" s="235">
        <v>190</v>
      </c>
    </row>
    <row r="73" spans="1:5" x14ac:dyDescent="0.2">
      <c r="A73" s="234" t="s">
        <v>700</v>
      </c>
      <c r="B73" s="235">
        <v>44498</v>
      </c>
      <c r="C73" s="235">
        <v>1868</v>
      </c>
      <c r="D73" s="235">
        <v>1158</v>
      </c>
      <c r="E73" s="235">
        <v>350</v>
      </c>
    </row>
    <row r="74" spans="1:5" x14ac:dyDescent="0.2">
      <c r="A74" s="234" t="s">
        <v>701</v>
      </c>
      <c r="B74" s="235">
        <v>38602</v>
      </c>
      <c r="C74" s="235">
        <v>2366</v>
      </c>
      <c r="D74" s="235">
        <v>1177</v>
      </c>
      <c r="E74" s="235">
        <v>109</v>
      </c>
    </row>
    <row r="75" spans="1:5" x14ac:dyDescent="0.2">
      <c r="A75" s="234" t="s">
        <v>702</v>
      </c>
      <c r="B75" s="235">
        <v>41143</v>
      </c>
      <c r="C75" s="235">
        <v>2128</v>
      </c>
      <c r="D75" s="235">
        <v>636</v>
      </c>
      <c r="E75" s="235">
        <v>90</v>
      </c>
    </row>
    <row r="76" spans="1:5" x14ac:dyDescent="0.2">
      <c r="A76" s="234" t="s">
        <v>703</v>
      </c>
      <c r="B76" s="235">
        <v>46462</v>
      </c>
      <c r="C76" s="235">
        <v>2070</v>
      </c>
      <c r="D76" s="235">
        <v>634</v>
      </c>
      <c r="E76" s="235">
        <v>103</v>
      </c>
    </row>
    <row r="77" spans="1:5" x14ac:dyDescent="0.2">
      <c r="A77" s="234" t="s">
        <v>704</v>
      </c>
      <c r="B77" s="235">
        <v>45246</v>
      </c>
      <c r="C77" s="235">
        <v>2097</v>
      </c>
      <c r="D77" s="235">
        <v>950</v>
      </c>
      <c r="E77" s="235">
        <v>112</v>
      </c>
    </row>
    <row r="78" spans="1:5" x14ac:dyDescent="0.2">
      <c r="A78" s="234" t="s">
        <v>705</v>
      </c>
      <c r="B78" s="235">
        <v>39365</v>
      </c>
      <c r="C78" s="235">
        <v>1685</v>
      </c>
      <c r="D78" s="235">
        <v>1019</v>
      </c>
      <c r="E78" s="235">
        <v>115</v>
      </c>
    </row>
    <row r="79" spans="1:5" x14ac:dyDescent="0.2">
      <c r="A79" s="234" t="s">
        <v>706</v>
      </c>
      <c r="B79" s="235">
        <v>35283</v>
      </c>
      <c r="C79" s="235">
        <v>1518</v>
      </c>
      <c r="D79" s="235">
        <v>1161</v>
      </c>
      <c r="E79" s="235">
        <v>173</v>
      </c>
    </row>
    <row r="80" spans="1:5" x14ac:dyDescent="0.2">
      <c r="A80" s="234" t="s">
        <v>707</v>
      </c>
      <c r="B80" s="235">
        <v>32412</v>
      </c>
      <c r="C80" s="235">
        <v>1399</v>
      </c>
      <c r="D80" s="235">
        <v>1582</v>
      </c>
      <c r="E80" s="235">
        <v>198</v>
      </c>
    </row>
    <row r="81" spans="1:5" x14ac:dyDescent="0.2">
      <c r="A81" s="234" t="s">
        <v>708</v>
      </c>
      <c r="B81" s="235">
        <v>33250</v>
      </c>
      <c r="C81" s="235">
        <v>0</v>
      </c>
      <c r="D81" s="235">
        <v>1410</v>
      </c>
      <c r="E81" s="235">
        <v>0</v>
      </c>
    </row>
    <row r="82" spans="1:5" x14ac:dyDescent="0.2">
      <c r="A82" s="234" t="s">
        <v>709</v>
      </c>
      <c r="B82" s="235">
        <v>32288</v>
      </c>
      <c r="C82" s="235">
        <v>705</v>
      </c>
      <c r="D82" s="235">
        <v>1401</v>
      </c>
      <c r="E82" s="235">
        <v>140</v>
      </c>
    </row>
    <row r="83" spans="1:5" x14ac:dyDescent="0.2">
      <c r="A83" s="234" t="s">
        <v>47</v>
      </c>
      <c r="B83" s="235">
        <v>34180.199999999997</v>
      </c>
      <c r="C83" s="235">
        <v>793.8</v>
      </c>
      <c r="D83" s="235">
        <v>1729.2</v>
      </c>
      <c r="E83" s="235">
        <v>247.5</v>
      </c>
    </row>
    <row r="84" spans="1:5" x14ac:dyDescent="0.2">
      <c r="A84" s="234" t="s">
        <v>710</v>
      </c>
      <c r="B84" s="235">
        <v>35159.5</v>
      </c>
      <c r="C84" s="235">
        <v>741.4</v>
      </c>
      <c r="D84" s="235">
        <v>241.90000000000293</v>
      </c>
      <c r="E84" s="235">
        <v>56.699999999999996</v>
      </c>
    </row>
    <row r="85" spans="1:5" x14ac:dyDescent="0.2">
      <c r="A85" s="234" t="s">
        <v>711</v>
      </c>
      <c r="B85" s="235">
        <v>34560.6</v>
      </c>
      <c r="C85" s="235">
        <v>831.5</v>
      </c>
      <c r="D85" s="235">
        <v>519.10000000000582</v>
      </c>
      <c r="E85" s="235">
        <v>223.2</v>
      </c>
    </row>
    <row r="86" spans="1:5" x14ac:dyDescent="0.2">
      <c r="A86" s="234" t="s">
        <v>712</v>
      </c>
      <c r="B86" s="235">
        <v>30806.3</v>
      </c>
      <c r="C86" s="235">
        <v>1078.9000000000001</v>
      </c>
      <c r="D86" s="235">
        <v>1006.9999999999977</v>
      </c>
      <c r="E86" s="235">
        <v>252.8</v>
      </c>
    </row>
    <row r="87" spans="1:5" x14ac:dyDescent="0.2">
      <c r="A87" s="234" t="s">
        <v>713</v>
      </c>
      <c r="B87" s="235">
        <v>30626.6</v>
      </c>
      <c r="C87" s="235">
        <v>1081.4000000000001</v>
      </c>
      <c r="D87" s="235">
        <v>644.60000000000355</v>
      </c>
      <c r="E87" s="235">
        <v>240.79999999999998</v>
      </c>
    </row>
    <row r="88" spans="1:5" x14ac:dyDescent="0.2">
      <c r="A88" s="234" t="s">
        <v>48</v>
      </c>
      <c r="B88" s="235">
        <v>30817.7</v>
      </c>
      <c r="C88" s="235">
        <v>946.3</v>
      </c>
      <c r="D88" s="235">
        <v>510.09999999999786</v>
      </c>
      <c r="E88" s="235">
        <v>357.4</v>
      </c>
    </row>
    <row r="89" spans="1:5" x14ac:dyDescent="0.2">
      <c r="A89" s="234" t="s">
        <v>714</v>
      </c>
      <c r="B89" s="235">
        <v>29900</v>
      </c>
      <c r="C89" s="235">
        <v>1200</v>
      </c>
      <c r="D89" s="235">
        <v>900</v>
      </c>
      <c r="E89" s="235">
        <v>423.40000000000003</v>
      </c>
    </row>
    <row r="90" spans="1:5" x14ac:dyDescent="0.2">
      <c r="A90" s="234" t="s">
        <v>715</v>
      </c>
      <c r="B90" s="235">
        <v>30200</v>
      </c>
      <c r="C90" s="235">
        <v>1100</v>
      </c>
      <c r="D90" s="235">
        <v>800</v>
      </c>
      <c r="E90" s="235">
        <v>466.8</v>
      </c>
    </row>
    <row r="91" spans="1:5" x14ac:dyDescent="0.2">
      <c r="A91" s="234" t="s">
        <v>716</v>
      </c>
      <c r="B91" s="235">
        <v>35754.224999999999</v>
      </c>
      <c r="C91" s="235">
        <v>657.78499999999997</v>
      </c>
      <c r="D91" s="235">
        <v>365.35000000000207</v>
      </c>
      <c r="E91" s="235">
        <v>286.53999999999996</v>
      </c>
    </row>
    <row r="92" spans="1:5" x14ac:dyDescent="0.2">
      <c r="A92" s="234" t="s">
        <v>717</v>
      </c>
      <c r="B92" s="235">
        <v>34970.552000000003</v>
      </c>
      <c r="C92" s="235">
        <v>697.06700000000001</v>
      </c>
      <c r="D92" s="235">
        <v>396.05599999999231</v>
      </c>
      <c r="E92" s="235">
        <v>357.52699999999999</v>
      </c>
    </row>
    <row r="93" spans="1:5" x14ac:dyDescent="0.2">
      <c r="A93" s="234" t="s">
        <v>49</v>
      </c>
      <c r="B93" s="235">
        <v>33150.096700000002</v>
      </c>
      <c r="C93" s="235">
        <v>991.85299999999995</v>
      </c>
      <c r="D93" s="235">
        <v>538.46200000000238</v>
      </c>
      <c r="E93" s="235">
        <v>328.89399999999995</v>
      </c>
    </row>
    <row r="94" spans="1:5" x14ac:dyDescent="0.2">
      <c r="A94" s="234" t="s">
        <v>50</v>
      </c>
      <c r="B94" s="235">
        <v>34533</v>
      </c>
      <c r="C94" s="235">
        <v>557</v>
      </c>
      <c r="D94" s="235">
        <v>427</v>
      </c>
      <c r="E94" s="235">
        <v>391</v>
      </c>
    </row>
  </sheetData>
  <mergeCells count="3">
    <mergeCell ref="L1:N1"/>
    <mergeCell ref="A1:J1"/>
    <mergeCell ref="A21:J21"/>
  </mergeCells>
  <pageMargins left="0.6" right="0.79" top="0.79" bottom="1.06" header="0.3" footer="0.3"/>
  <pageSetup paperSize="9" fitToWidth="0" fitToHeight="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workbookViewId="0">
      <selection activeCell="L1" sqref="L1:N2"/>
    </sheetView>
  </sheetViews>
  <sheetFormatPr baseColWidth="10" defaultColWidth="9.140625" defaultRowHeight="12.75" x14ac:dyDescent="0.2"/>
  <sheetData>
    <row r="1" spans="1:14" ht="30" customHeight="1" x14ac:dyDescent="0.2">
      <c r="A1" s="253" t="s">
        <v>727</v>
      </c>
      <c r="B1" s="254"/>
      <c r="C1" s="254"/>
      <c r="D1" s="254"/>
      <c r="E1" s="254"/>
      <c r="F1" s="254"/>
      <c r="G1" s="254"/>
      <c r="H1" s="254"/>
      <c r="I1" s="254"/>
      <c r="J1" s="254"/>
      <c r="L1" s="251" t="str">
        <f>HYPERLINK("#'sommaire'!A1", "Retour sommaire")</f>
        <v>Retour sommaire</v>
      </c>
      <c r="M1" s="252"/>
      <c r="N1" s="252"/>
    </row>
    <row r="2" spans="1:14" x14ac:dyDescent="0.2">
      <c r="L2" s="252"/>
      <c r="M2" s="252"/>
      <c r="N2" s="252"/>
    </row>
    <row r="24" spans="1:10" ht="27.75" customHeight="1" x14ac:dyDescent="0.2">
      <c r="A24" s="256" t="s">
        <v>68</v>
      </c>
      <c r="B24" s="254"/>
      <c r="C24" s="254"/>
      <c r="D24" s="254"/>
      <c r="E24" s="254"/>
      <c r="F24" s="254"/>
      <c r="G24" s="254"/>
      <c r="H24" s="254"/>
      <c r="I24" s="254"/>
      <c r="J24" s="254"/>
    </row>
    <row r="25" spans="1:10" ht="27.75" customHeight="1" x14ac:dyDescent="0.2"/>
    <row r="26" spans="1:10" x14ac:dyDescent="0.2">
      <c r="A26" s="256" t="s">
        <v>604</v>
      </c>
      <c r="B26" s="254"/>
      <c r="C26" s="254"/>
      <c r="D26" s="254"/>
      <c r="E26" s="254"/>
      <c r="F26" s="254"/>
      <c r="G26" s="254"/>
      <c r="H26" s="254"/>
      <c r="I26" s="254"/>
      <c r="J26" s="254"/>
    </row>
    <row r="28" spans="1:10" ht="51" x14ac:dyDescent="0.2">
      <c r="A28" s="243" t="s">
        <v>650</v>
      </c>
      <c r="B28" s="243" t="s">
        <v>720</v>
      </c>
      <c r="C28" s="243" t="s">
        <v>721</v>
      </c>
      <c r="D28" s="243" t="s">
        <v>484</v>
      </c>
      <c r="E28" s="243" t="s">
        <v>722</v>
      </c>
    </row>
    <row r="29" spans="1:10" x14ac:dyDescent="0.2">
      <c r="A29" s="234" t="s">
        <v>686</v>
      </c>
      <c r="B29" s="235">
        <v>0</v>
      </c>
      <c r="C29" s="235">
        <v>5</v>
      </c>
      <c r="D29" s="235">
        <v>0</v>
      </c>
      <c r="E29" s="235">
        <v>0</v>
      </c>
    </row>
    <row r="30" spans="1:10" x14ac:dyDescent="0.2">
      <c r="A30" s="234" t="s">
        <v>687</v>
      </c>
      <c r="B30" s="235">
        <v>70</v>
      </c>
      <c r="C30" s="235">
        <v>15</v>
      </c>
      <c r="D30" s="235">
        <v>0</v>
      </c>
      <c r="E30" s="235">
        <v>0</v>
      </c>
    </row>
    <row r="31" spans="1:10" x14ac:dyDescent="0.2">
      <c r="A31" s="234" t="s">
        <v>688</v>
      </c>
      <c r="B31" s="235">
        <v>90</v>
      </c>
      <c r="C31" s="235">
        <v>10</v>
      </c>
      <c r="D31" s="235">
        <v>0</v>
      </c>
      <c r="E31" s="235">
        <v>0</v>
      </c>
    </row>
    <row r="32" spans="1:10" x14ac:dyDescent="0.2">
      <c r="A32" s="234" t="s">
        <v>689</v>
      </c>
      <c r="B32" s="235">
        <v>140</v>
      </c>
      <c r="C32" s="235">
        <v>10</v>
      </c>
      <c r="D32" s="235">
        <v>0</v>
      </c>
      <c r="E32" s="235">
        <v>0</v>
      </c>
    </row>
    <row r="33" spans="1:5" x14ac:dyDescent="0.2">
      <c r="A33" s="234" t="s">
        <v>690</v>
      </c>
      <c r="B33" s="235">
        <v>145</v>
      </c>
      <c r="C33" s="235">
        <v>170</v>
      </c>
      <c r="D33" s="235">
        <v>0</v>
      </c>
      <c r="E33" s="235">
        <v>0</v>
      </c>
    </row>
    <row r="34" spans="1:5" x14ac:dyDescent="0.2">
      <c r="A34" s="234" t="s">
        <v>691</v>
      </c>
      <c r="B34" s="235">
        <v>250</v>
      </c>
      <c r="C34" s="235">
        <v>20</v>
      </c>
      <c r="D34" s="235">
        <v>0</v>
      </c>
      <c r="E34" s="235">
        <v>0</v>
      </c>
    </row>
    <row r="35" spans="1:5" x14ac:dyDescent="0.2">
      <c r="A35" s="234" t="s">
        <v>692</v>
      </c>
      <c r="B35" s="235">
        <v>300</v>
      </c>
      <c r="C35" s="235">
        <v>30</v>
      </c>
      <c r="D35" s="235">
        <v>0</v>
      </c>
      <c r="E35" s="235">
        <v>0</v>
      </c>
    </row>
    <row r="36" spans="1:5" x14ac:dyDescent="0.2">
      <c r="A36" s="234" t="s">
        <v>693</v>
      </c>
      <c r="B36" s="235">
        <v>414</v>
      </c>
      <c r="C36" s="235">
        <v>40</v>
      </c>
      <c r="D36" s="235">
        <v>0</v>
      </c>
      <c r="E36" s="235">
        <v>0</v>
      </c>
    </row>
    <row r="37" spans="1:5" x14ac:dyDescent="0.2">
      <c r="A37" s="234" t="s">
        <v>694</v>
      </c>
      <c r="B37" s="235">
        <v>550</v>
      </c>
      <c r="C37" s="235">
        <v>100</v>
      </c>
      <c r="D37" s="235">
        <v>0</v>
      </c>
      <c r="E37" s="235">
        <v>0</v>
      </c>
    </row>
    <row r="38" spans="1:5" x14ac:dyDescent="0.2">
      <c r="A38" s="234" t="s">
        <v>695</v>
      </c>
      <c r="B38" s="235">
        <v>1330</v>
      </c>
      <c r="C38" s="235">
        <v>329</v>
      </c>
      <c r="D38" s="235">
        <v>0</v>
      </c>
      <c r="E38" s="235">
        <v>0</v>
      </c>
    </row>
    <row r="39" spans="1:5" x14ac:dyDescent="0.2">
      <c r="A39" s="234" t="s">
        <v>696</v>
      </c>
      <c r="B39" s="235">
        <v>2138</v>
      </c>
      <c r="C39" s="235">
        <v>1153</v>
      </c>
      <c r="D39" s="235">
        <v>0</v>
      </c>
      <c r="E39" s="235">
        <v>0</v>
      </c>
    </row>
    <row r="40" spans="1:5" x14ac:dyDescent="0.2">
      <c r="A40" s="234" t="s">
        <v>697</v>
      </c>
      <c r="B40" s="235">
        <v>2656</v>
      </c>
      <c r="C40" s="235">
        <v>984</v>
      </c>
      <c r="D40" s="235">
        <v>0</v>
      </c>
      <c r="E40" s="235">
        <v>29</v>
      </c>
    </row>
    <row r="41" spans="1:5" x14ac:dyDescent="0.2">
      <c r="A41" s="234" t="s">
        <v>698</v>
      </c>
      <c r="B41" s="235">
        <v>1997</v>
      </c>
      <c r="C41" s="235">
        <v>486</v>
      </c>
      <c r="D41" s="235">
        <v>0</v>
      </c>
      <c r="E41" s="235">
        <v>20</v>
      </c>
    </row>
    <row r="42" spans="1:5" x14ac:dyDescent="0.2">
      <c r="A42" s="234" t="s">
        <v>699</v>
      </c>
      <c r="B42" s="235">
        <v>2114</v>
      </c>
      <c r="C42" s="235">
        <v>1312</v>
      </c>
      <c r="D42" s="235">
        <v>30</v>
      </c>
      <c r="E42" s="235">
        <v>0</v>
      </c>
    </row>
    <row r="43" spans="1:5" x14ac:dyDescent="0.2">
      <c r="A43" s="234" t="s">
        <v>700</v>
      </c>
      <c r="B43" s="235">
        <v>3100</v>
      </c>
      <c r="C43" s="235">
        <v>1500</v>
      </c>
      <c r="D43" s="235">
        <v>30</v>
      </c>
      <c r="E43" s="235">
        <v>0</v>
      </c>
    </row>
    <row r="44" spans="1:5" x14ac:dyDescent="0.2">
      <c r="A44" s="234" t="s">
        <v>701</v>
      </c>
      <c r="B44" s="235">
        <v>3225</v>
      </c>
      <c r="C44" s="235">
        <v>1193</v>
      </c>
      <c r="D44" s="235">
        <v>30</v>
      </c>
      <c r="E44" s="235">
        <v>0</v>
      </c>
    </row>
    <row r="45" spans="1:5" x14ac:dyDescent="0.2">
      <c r="A45" s="234" t="s">
        <v>702</v>
      </c>
      <c r="B45" s="235">
        <v>3020</v>
      </c>
      <c r="C45" s="235">
        <v>1180</v>
      </c>
      <c r="D45" s="235">
        <v>33</v>
      </c>
      <c r="E45" s="235">
        <v>0</v>
      </c>
    </row>
    <row r="46" spans="1:5" x14ac:dyDescent="0.2">
      <c r="A46" s="234" t="s">
        <v>703</v>
      </c>
      <c r="B46" s="235">
        <v>2721</v>
      </c>
      <c r="C46" s="235">
        <v>1643</v>
      </c>
      <c r="D46" s="235">
        <v>35</v>
      </c>
      <c r="E46" s="235">
        <v>0</v>
      </c>
    </row>
    <row r="47" spans="1:5" x14ac:dyDescent="0.2">
      <c r="A47" s="234" t="s">
        <v>704</v>
      </c>
      <c r="B47" s="235">
        <v>3536</v>
      </c>
      <c r="C47" s="235">
        <v>1361</v>
      </c>
      <c r="D47" s="235">
        <v>165</v>
      </c>
      <c r="E47" s="235">
        <v>0</v>
      </c>
    </row>
    <row r="48" spans="1:5" x14ac:dyDescent="0.2">
      <c r="A48" s="234" t="s">
        <v>705</v>
      </c>
      <c r="B48" s="235">
        <v>3876</v>
      </c>
      <c r="C48" s="235">
        <v>1139</v>
      </c>
      <c r="D48" s="235">
        <v>100</v>
      </c>
      <c r="E48" s="235">
        <v>0</v>
      </c>
    </row>
    <row r="49" spans="1:5" x14ac:dyDescent="0.2">
      <c r="A49" s="234" t="s">
        <v>706</v>
      </c>
      <c r="B49" s="235">
        <v>3438</v>
      </c>
      <c r="C49" s="235">
        <v>1379</v>
      </c>
      <c r="D49" s="235">
        <v>147</v>
      </c>
      <c r="E49" s="235">
        <v>0</v>
      </c>
    </row>
    <row r="50" spans="1:5" x14ac:dyDescent="0.2">
      <c r="A50" s="234" t="s">
        <v>707</v>
      </c>
      <c r="B50" s="235">
        <v>3913</v>
      </c>
      <c r="C50" s="235">
        <v>1778</v>
      </c>
      <c r="D50" s="235">
        <v>267</v>
      </c>
      <c r="E50" s="235">
        <v>0</v>
      </c>
    </row>
    <row r="51" spans="1:5" x14ac:dyDescent="0.2">
      <c r="A51" s="234" t="s">
        <v>708</v>
      </c>
      <c r="B51" s="235">
        <v>0</v>
      </c>
      <c r="C51" s="235">
        <v>0</v>
      </c>
      <c r="D51" s="235">
        <v>0</v>
      </c>
      <c r="E51" s="235">
        <v>6640</v>
      </c>
    </row>
    <row r="52" spans="1:5" x14ac:dyDescent="0.2">
      <c r="A52" s="234" t="s">
        <v>709</v>
      </c>
      <c r="B52" s="235">
        <v>3240</v>
      </c>
      <c r="C52" s="235">
        <v>1600</v>
      </c>
      <c r="D52" s="235">
        <v>282</v>
      </c>
      <c r="E52" s="235">
        <v>0</v>
      </c>
    </row>
    <row r="53" spans="1:5" x14ac:dyDescent="0.2">
      <c r="A53" s="234" t="s">
        <v>47</v>
      </c>
      <c r="B53" s="235">
        <v>4162.7</v>
      </c>
      <c r="C53" s="235">
        <v>1182.4000000000001</v>
      </c>
      <c r="D53" s="235">
        <v>555.1</v>
      </c>
      <c r="E53" s="235">
        <v>42.6</v>
      </c>
    </row>
    <row r="54" spans="1:5" x14ac:dyDescent="0.2">
      <c r="A54" s="234" t="s">
        <v>710</v>
      </c>
      <c r="B54" s="235">
        <v>2876.8</v>
      </c>
      <c r="C54" s="235">
        <v>1278.2</v>
      </c>
      <c r="D54" s="235">
        <v>307.39999999999998</v>
      </c>
      <c r="E54" s="235">
        <v>1237.2</v>
      </c>
    </row>
    <row r="55" spans="1:5" x14ac:dyDescent="0.2">
      <c r="A55" s="234" t="s">
        <v>711</v>
      </c>
      <c r="B55" s="235">
        <v>2336.8000000000002</v>
      </c>
      <c r="C55" s="235">
        <v>1239.2</v>
      </c>
      <c r="D55" s="235">
        <v>160.4</v>
      </c>
      <c r="E55" s="235">
        <v>1916</v>
      </c>
    </row>
    <row r="56" spans="1:5" x14ac:dyDescent="0.2">
      <c r="A56" s="234" t="s">
        <v>712</v>
      </c>
      <c r="B56" s="235">
        <v>2451.8000000000002</v>
      </c>
      <c r="C56" s="235">
        <v>1412.1</v>
      </c>
      <c r="D56" s="235">
        <v>472.4</v>
      </c>
      <c r="E56" s="235">
        <v>1751.8</v>
      </c>
    </row>
    <row r="57" spans="1:5" x14ac:dyDescent="0.2">
      <c r="A57" s="234" t="s">
        <v>713</v>
      </c>
      <c r="B57" s="235">
        <v>2321.1</v>
      </c>
      <c r="C57" s="235">
        <v>1316.2</v>
      </c>
      <c r="D57" s="235">
        <v>566.29999999999995</v>
      </c>
      <c r="E57" s="235">
        <v>742.9</v>
      </c>
    </row>
    <row r="58" spans="1:5" x14ac:dyDescent="0.2">
      <c r="A58" s="234" t="s">
        <v>48</v>
      </c>
      <c r="B58" s="235">
        <v>2428.1</v>
      </c>
      <c r="C58" s="235">
        <v>1635.6</v>
      </c>
      <c r="D58" s="235">
        <v>446.4</v>
      </c>
      <c r="E58" s="235">
        <v>705.1</v>
      </c>
    </row>
    <row r="59" spans="1:5" x14ac:dyDescent="0.2">
      <c r="A59" s="234" t="s">
        <v>714</v>
      </c>
      <c r="B59" s="235">
        <v>2244.3000000000002</v>
      </c>
      <c r="C59" s="235">
        <v>1379.2</v>
      </c>
      <c r="D59" s="235">
        <v>588.1</v>
      </c>
      <c r="E59" s="235">
        <v>592</v>
      </c>
    </row>
    <row r="60" spans="1:5" x14ac:dyDescent="0.2">
      <c r="A60" s="234" t="s">
        <v>715</v>
      </c>
      <c r="B60" s="235">
        <v>2156.1999999999998</v>
      </c>
      <c r="C60" s="235">
        <v>1381.2</v>
      </c>
      <c r="D60" s="235">
        <v>600.20000000000005</v>
      </c>
      <c r="E60" s="235">
        <v>692.4</v>
      </c>
    </row>
    <row r="61" spans="1:5" x14ac:dyDescent="0.2">
      <c r="A61" s="234" t="s">
        <v>716</v>
      </c>
      <c r="B61" s="235">
        <v>1748.0440000000001</v>
      </c>
      <c r="C61" s="235">
        <v>1584</v>
      </c>
      <c r="D61" s="235">
        <v>256.005</v>
      </c>
      <c r="E61" s="235">
        <v>600.58399999999995</v>
      </c>
    </row>
    <row r="62" spans="1:5" x14ac:dyDescent="0.2">
      <c r="A62" s="234" t="s">
        <v>717</v>
      </c>
      <c r="B62" s="235">
        <v>1412.83</v>
      </c>
      <c r="C62" s="235">
        <v>1533.77</v>
      </c>
      <c r="D62" s="235">
        <v>0</v>
      </c>
      <c r="E62" s="235">
        <v>878.255</v>
      </c>
    </row>
    <row r="63" spans="1:5" x14ac:dyDescent="0.2">
      <c r="A63" s="234" t="s">
        <v>49</v>
      </c>
      <c r="B63" s="235">
        <v>1721.5340000000001</v>
      </c>
      <c r="C63" s="235">
        <v>1607.961</v>
      </c>
      <c r="D63" s="235">
        <v>251.34399999999999</v>
      </c>
      <c r="E63" s="235">
        <v>861.58500000000004</v>
      </c>
    </row>
    <row r="64" spans="1:5" x14ac:dyDescent="0.2">
      <c r="A64" s="234" t="s">
        <v>50</v>
      </c>
      <c r="B64" s="235">
        <v>2202</v>
      </c>
      <c r="C64" s="235">
        <v>2027</v>
      </c>
      <c r="D64" s="235">
        <v>394</v>
      </c>
      <c r="E64" s="235">
        <v>1083.635</v>
      </c>
    </row>
  </sheetData>
  <mergeCells count="4">
    <mergeCell ref="L1:N2"/>
    <mergeCell ref="A1:J1"/>
    <mergeCell ref="A26:J26"/>
    <mergeCell ref="A24:J24"/>
  </mergeCells>
  <pageMargins left="0.6" right="0.79" top="0.79" bottom="1.06" header="0.3" footer="0.3"/>
  <pageSetup paperSize="9" fitToWidth="0" fitToHeight="0"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H1" sqref="H1:J2"/>
    </sheetView>
  </sheetViews>
  <sheetFormatPr baseColWidth="10" defaultColWidth="9.140625" defaultRowHeight="12.75" x14ac:dyDescent="0.2"/>
  <cols>
    <col min="1" max="1" width="21.7109375" customWidth="1"/>
    <col min="2" max="2" width="15.7109375" customWidth="1"/>
    <col min="3" max="5" width="11.7109375" customWidth="1"/>
    <col min="6" max="6" width="14.7109375" customWidth="1"/>
  </cols>
  <sheetData>
    <row r="1" spans="1:10" ht="39" customHeight="1" x14ac:dyDescent="0.2">
      <c r="A1" s="253" t="s">
        <v>633</v>
      </c>
      <c r="B1" s="254"/>
      <c r="C1" s="254"/>
      <c r="D1" s="254"/>
      <c r="E1" s="254"/>
      <c r="F1" s="254"/>
      <c r="H1" s="263" t="str">
        <f>HYPERLINK("#'sommaire'!A1", "Retour sommaire")</f>
        <v>Retour sommaire</v>
      </c>
      <c r="I1" s="263"/>
      <c r="J1" s="263"/>
    </row>
    <row r="2" spans="1:10" x14ac:dyDescent="0.2">
      <c r="H2" s="263"/>
      <c r="I2" s="263"/>
      <c r="J2" s="263"/>
    </row>
    <row r="3" spans="1:10" x14ac:dyDescent="0.2">
      <c r="A3" s="264" t="s">
        <v>69</v>
      </c>
      <c r="B3" s="254"/>
      <c r="C3" s="254"/>
      <c r="D3" s="254"/>
      <c r="E3" s="254"/>
      <c r="F3" s="254"/>
    </row>
    <row r="4" spans="1:10" ht="51" x14ac:dyDescent="0.2">
      <c r="A4" s="243" t="s">
        <v>70</v>
      </c>
      <c r="B4" s="243" t="s">
        <v>71</v>
      </c>
      <c r="C4" s="243" t="s">
        <v>72</v>
      </c>
      <c r="D4" s="243" t="s">
        <v>73</v>
      </c>
      <c r="E4" s="243" t="s">
        <v>74</v>
      </c>
      <c r="F4" s="243" t="s">
        <v>63</v>
      </c>
    </row>
    <row r="5" spans="1:10" x14ac:dyDescent="0.2">
      <c r="A5" s="8" t="s">
        <v>75</v>
      </c>
      <c r="B5" s="23">
        <v>52</v>
      </c>
      <c r="C5" s="24">
        <v>7</v>
      </c>
      <c r="D5" s="25">
        <v>65</v>
      </c>
      <c r="E5" s="265">
        <v>4</v>
      </c>
      <c r="F5" s="27">
        <v>26</v>
      </c>
    </row>
    <row r="6" spans="1:10" x14ac:dyDescent="0.2">
      <c r="A6" s="8" t="s">
        <v>76</v>
      </c>
      <c r="B6" s="23">
        <v>41</v>
      </c>
      <c r="C6" s="24">
        <v>12</v>
      </c>
      <c r="D6" s="25">
        <v>22</v>
      </c>
      <c r="E6" s="265" t="s">
        <v>77</v>
      </c>
      <c r="F6" s="27">
        <v>14</v>
      </c>
    </row>
    <row r="7" spans="1:10" x14ac:dyDescent="0.2">
      <c r="A7" s="8" t="s">
        <v>78</v>
      </c>
      <c r="B7" s="23">
        <v>113</v>
      </c>
      <c r="C7" s="24">
        <v>11</v>
      </c>
      <c r="D7" s="25">
        <v>18</v>
      </c>
      <c r="E7" s="265" t="s">
        <v>77</v>
      </c>
      <c r="F7" s="27">
        <v>38</v>
      </c>
    </row>
    <row r="8" spans="1:10" x14ac:dyDescent="0.2">
      <c r="A8" s="8" t="s">
        <v>79</v>
      </c>
      <c r="B8" s="23">
        <v>127</v>
      </c>
      <c r="C8" s="24">
        <v>18</v>
      </c>
      <c r="D8" s="25">
        <v>10</v>
      </c>
      <c r="E8" s="265" t="s">
        <v>77</v>
      </c>
      <c r="F8" s="27">
        <v>18</v>
      </c>
    </row>
    <row r="9" spans="1:10" x14ac:dyDescent="0.2">
      <c r="A9" s="8" t="s">
        <v>80</v>
      </c>
      <c r="B9" s="23">
        <v>120</v>
      </c>
      <c r="C9" s="24">
        <v>20</v>
      </c>
      <c r="D9" s="25">
        <v>7</v>
      </c>
      <c r="E9" s="265" t="s">
        <v>77</v>
      </c>
      <c r="F9" s="27">
        <v>11</v>
      </c>
    </row>
    <row r="10" spans="1:10" x14ac:dyDescent="0.2">
      <c r="A10" s="8" t="s">
        <v>81</v>
      </c>
      <c r="B10" s="23">
        <v>116</v>
      </c>
      <c r="C10" s="24">
        <v>10</v>
      </c>
      <c r="D10" s="265">
        <v>7</v>
      </c>
      <c r="E10" s="26"/>
      <c r="F10" s="27">
        <v>20</v>
      </c>
    </row>
    <row r="11" spans="1:10" x14ac:dyDescent="0.2">
      <c r="A11" s="8" t="s">
        <v>82</v>
      </c>
      <c r="B11" s="23">
        <v>98</v>
      </c>
      <c r="C11" s="24">
        <v>16</v>
      </c>
      <c r="D11" s="265" t="s">
        <v>77</v>
      </c>
      <c r="E11" s="26"/>
      <c r="F11" s="27">
        <v>12</v>
      </c>
    </row>
    <row r="12" spans="1:10" x14ac:dyDescent="0.2">
      <c r="A12" s="8" t="s">
        <v>83</v>
      </c>
      <c r="B12" s="23">
        <v>83</v>
      </c>
      <c r="C12" s="24">
        <v>19</v>
      </c>
      <c r="D12" s="25">
        <v>11</v>
      </c>
      <c r="E12" s="26"/>
      <c r="F12" s="27">
        <v>4</v>
      </c>
    </row>
    <row r="13" spans="1:10" x14ac:dyDescent="0.2">
      <c r="A13" s="8" t="s">
        <v>84</v>
      </c>
      <c r="B13" s="23">
        <v>90</v>
      </c>
      <c r="C13" s="24">
        <v>16</v>
      </c>
      <c r="D13" s="265">
        <v>7</v>
      </c>
      <c r="E13" s="265">
        <v>3</v>
      </c>
      <c r="F13" s="27">
        <v>6</v>
      </c>
    </row>
    <row r="14" spans="1:10" x14ac:dyDescent="0.2">
      <c r="A14" s="8" t="s">
        <v>85</v>
      </c>
      <c r="B14" s="23">
        <v>74</v>
      </c>
      <c r="C14" s="24">
        <v>7</v>
      </c>
      <c r="D14" s="265" t="s">
        <v>77</v>
      </c>
      <c r="E14" s="265" t="s">
        <v>77</v>
      </c>
      <c r="F14" s="27">
        <v>6</v>
      </c>
    </row>
    <row r="15" spans="1:10" x14ac:dyDescent="0.2">
      <c r="A15" s="8" t="s">
        <v>86</v>
      </c>
      <c r="B15" s="23">
        <v>77</v>
      </c>
      <c r="C15" s="24">
        <v>4</v>
      </c>
      <c r="D15" s="265" t="s">
        <v>77</v>
      </c>
      <c r="E15" s="265" t="s">
        <v>77</v>
      </c>
      <c r="F15" s="27">
        <v>3</v>
      </c>
    </row>
    <row r="16" spans="1:10" x14ac:dyDescent="0.2">
      <c r="A16" s="8" t="s">
        <v>87</v>
      </c>
      <c r="B16" s="23">
        <v>112</v>
      </c>
      <c r="C16" s="24">
        <v>20</v>
      </c>
      <c r="D16" s="25">
        <v>4</v>
      </c>
      <c r="E16" s="265" t="s">
        <v>77</v>
      </c>
      <c r="F16" s="265">
        <v>6</v>
      </c>
    </row>
    <row r="17" spans="1:6" x14ac:dyDescent="0.2">
      <c r="A17" s="8" t="s">
        <v>88</v>
      </c>
      <c r="B17" s="23">
        <v>150</v>
      </c>
      <c r="C17" s="24">
        <v>15</v>
      </c>
      <c r="D17" s="265">
        <v>3</v>
      </c>
      <c r="E17" s="265" t="s">
        <v>77</v>
      </c>
      <c r="F17" s="265" t="s">
        <v>77</v>
      </c>
    </row>
    <row r="18" spans="1:6" x14ac:dyDescent="0.2">
      <c r="A18" s="8" t="s">
        <v>89</v>
      </c>
      <c r="B18" s="23">
        <v>218</v>
      </c>
      <c r="C18" s="24">
        <v>17</v>
      </c>
      <c r="D18" s="265" t="s">
        <v>77</v>
      </c>
      <c r="E18" s="265" t="s">
        <v>77</v>
      </c>
      <c r="F18" s="27">
        <v>3</v>
      </c>
    </row>
    <row r="19" spans="1:6" x14ac:dyDescent="0.2">
      <c r="A19" s="8" t="s">
        <v>90</v>
      </c>
      <c r="B19" s="23">
        <v>119</v>
      </c>
      <c r="C19" s="24">
        <v>13</v>
      </c>
      <c r="D19" s="25">
        <v>10</v>
      </c>
      <c r="E19" s="26">
        <v>3</v>
      </c>
      <c r="F19" s="27">
        <v>4</v>
      </c>
    </row>
    <row r="20" spans="1:6" x14ac:dyDescent="0.2">
      <c r="A20" s="8" t="s">
        <v>91</v>
      </c>
      <c r="B20" s="23">
        <v>115</v>
      </c>
      <c r="C20" s="24">
        <v>21</v>
      </c>
      <c r="D20" s="265">
        <v>8</v>
      </c>
      <c r="E20" s="265">
        <v>3</v>
      </c>
      <c r="F20" s="265">
        <v>5</v>
      </c>
    </row>
    <row r="21" spans="1:6" x14ac:dyDescent="0.2">
      <c r="A21" s="8" t="s">
        <v>92</v>
      </c>
      <c r="B21" s="23">
        <v>140</v>
      </c>
      <c r="C21" s="24">
        <v>14</v>
      </c>
      <c r="D21" s="265" t="s">
        <v>77</v>
      </c>
      <c r="E21" s="265" t="s">
        <v>77</v>
      </c>
      <c r="F21" s="265" t="s">
        <v>77</v>
      </c>
    </row>
    <row r="22" spans="1:6" x14ac:dyDescent="0.2">
      <c r="A22" s="8" t="s">
        <v>93</v>
      </c>
      <c r="B22" s="23">
        <v>81</v>
      </c>
      <c r="C22" s="24">
        <v>15</v>
      </c>
      <c r="D22" s="265" t="s">
        <v>77</v>
      </c>
      <c r="E22" s="26"/>
      <c r="F22" s="265" t="s">
        <v>77</v>
      </c>
    </row>
    <row r="23" spans="1:6" x14ac:dyDescent="0.2">
      <c r="A23" s="8" t="s">
        <v>94</v>
      </c>
      <c r="B23" s="23">
        <v>147</v>
      </c>
      <c r="C23" s="24">
        <v>27</v>
      </c>
      <c r="D23" s="25">
        <v>5</v>
      </c>
      <c r="E23" s="265">
        <v>5</v>
      </c>
      <c r="F23" s="265" t="s">
        <v>77</v>
      </c>
    </row>
    <row r="24" spans="1:6" x14ac:dyDescent="0.2">
      <c r="A24" s="8" t="s">
        <v>95</v>
      </c>
      <c r="B24" s="23">
        <v>69</v>
      </c>
      <c r="C24" s="24">
        <v>11</v>
      </c>
      <c r="D24" s="265">
        <v>3</v>
      </c>
      <c r="E24" s="265" t="s">
        <v>77</v>
      </c>
      <c r="F24" s="27"/>
    </row>
    <row r="25" spans="1:6" x14ac:dyDescent="0.2">
      <c r="A25" s="8" t="s">
        <v>96</v>
      </c>
      <c r="B25" s="23">
        <v>51</v>
      </c>
      <c r="C25" s="24">
        <v>17</v>
      </c>
      <c r="D25" s="265" t="s">
        <v>77</v>
      </c>
      <c r="E25" s="265">
        <v>3</v>
      </c>
      <c r="F25" s="27"/>
    </row>
    <row r="26" spans="1:6" x14ac:dyDescent="0.2">
      <c r="A26" s="8" t="s">
        <v>97</v>
      </c>
      <c r="B26" s="23">
        <v>55</v>
      </c>
      <c r="C26" s="24">
        <v>14</v>
      </c>
      <c r="D26" s="265" t="s">
        <v>77</v>
      </c>
      <c r="E26" s="265" t="s">
        <v>77</v>
      </c>
      <c r="F26" s="27"/>
    </row>
    <row r="27" spans="1:6" x14ac:dyDescent="0.2">
      <c r="A27" s="8" t="s">
        <v>98</v>
      </c>
      <c r="B27" s="23">
        <v>33</v>
      </c>
      <c r="C27" s="24">
        <v>11</v>
      </c>
      <c r="D27" s="25"/>
      <c r="E27" s="26">
        <v>7</v>
      </c>
      <c r="F27" s="27"/>
    </row>
    <row r="28" spans="1:6" x14ac:dyDescent="0.2">
      <c r="A28" s="247" t="s">
        <v>99</v>
      </c>
      <c r="B28" s="248">
        <v>2281</v>
      </c>
      <c r="C28" s="248">
        <v>335</v>
      </c>
      <c r="D28" s="248">
        <v>180</v>
      </c>
      <c r="E28" s="248">
        <v>28</v>
      </c>
      <c r="F28" s="248">
        <v>176</v>
      </c>
    </row>
    <row r="29" spans="1:6" ht="33" customHeight="1" x14ac:dyDescent="0.2">
      <c r="A29" s="255" t="s">
        <v>100</v>
      </c>
      <c r="B29" s="254"/>
      <c r="C29" s="254"/>
      <c r="D29" s="254"/>
      <c r="E29" s="254"/>
      <c r="F29" s="254"/>
    </row>
    <row r="30" spans="1:6" ht="30" customHeight="1" x14ac:dyDescent="0.2">
      <c r="A30" s="255" t="s">
        <v>101</v>
      </c>
      <c r="B30" s="254"/>
      <c r="C30" s="254"/>
      <c r="D30" s="254"/>
      <c r="E30" s="254"/>
      <c r="F30" s="254"/>
    </row>
    <row r="31" spans="1:6" ht="33.75" customHeight="1" x14ac:dyDescent="0.2">
      <c r="A31" s="255" t="s">
        <v>631</v>
      </c>
      <c r="B31" s="254"/>
      <c r="C31" s="254"/>
      <c r="D31" s="254"/>
      <c r="E31" s="254"/>
      <c r="F31" s="254"/>
    </row>
    <row r="32" spans="1:6" x14ac:dyDescent="0.2">
      <c r="A32" s="255" t="s">
        <v>38</v>
      </c>
      <c r="B32" s="254"/>
      <c r="C32" s="254"/>
      <c r="D32" s="254"/>
      <c r="E32" s="254"/>
      <c r="F32" s="254"/>
    </row>
    <row r="33" spans="1:6" ht="34.5" customHeight="1" x14ac:dyDescent="0.2">
      <c r="A33" s="255" t="s">
        <v>102</v>
      </c>
      <c r="B33" s="254"/>
      <c r="C33" s="254"/>
      <c r="D33" s="254"/>
      <c r="E33" s="254"/>
      <c r="F33" s="254"/>
    </row>
    <row r="34" spans="1:6" x14ac:dyDescent="0.2">
      <c r="A34" s="256" t="s">
        <v>44</v>
      </c>
      <c r="B34" s="254"/>
      <c r="C34" s="254"/>
      <c r="D34" s="254"/>
      <c r="E34" s="254"/>
      <c r="F34" s="254"/>
    </row>
  </sheetData>
  <mergeCells count="21">
    <mergeCell ref="A31:F31"/>
    <mergeCell ref="A32:F32"/>
    <mergeCell ref="A33:F33"/>
    <mergeCell ref="A34:F34"/>
    <mergeCell ref="F16:F17"/>
    <mergeCell ref="F20:F23"/>
    <mergeCell ref="D17:D18"/>
    <mergeCell ref="D20:D22"/>
    <mergeCell ref="D24:D26"/>
    <mergeCell ref="E13:E18"/>
    <mergeCell ref="E20:E21"/>
    <mergeCell ref="E23:E24"/>
    <mergeCell ref="E25:E26"/>
    <mergeCell ref="H1:J2"/>
    <mergeCell ref="A1:F1"/>
    <mergeCell ref="A3:F3"/>
    <mergeCell ref="A29:F29"/>
    <mergeCell ref="A30:F30"/>
    <mergeCell ref="D10:D11"/>
    <mergeCell ref="D13:D15"/>
    <mergeCell ref="E5:E9"/>
  </mergeCells>
  <pageMargins left="0.6" right="0.79" top="0.79" bottom="1.06" header="0.3" footer="0.3"/>
  <pageSetup paperSize="9" fitToWidth="0" fitToHeight="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6" workbookViewId="0">
      <selection activeCell="A48" activeCellId="4" sqref="A15:E15 A26:E26 A34:E34 A40:E40 A48:E48"/>
    </sheetView>
  </sheetViews>
  <sheetFormatPr baseColWidth="10" defaultColWidth="9.140625" defaultRowHeight="12.75" x14ac:dyDescent="0.2"/>
  <cols>
    <col min="1" max="1" width="31.7109375" customWidth="1"/>
    <col min="2" max="4" width="12.7109375" customWidth="1"/>
    <col min="5" max="5" width="16.7109375" customWidth="1"/>
  </cols>
  <sheetData>
    <row r="1" spans="1:9" ht="39" customHeight="1" x14ac:dyDescent="0.2">
      <c r="A1" s="253" t="s">
        <v>632</v>
      </c>
      <c r="B1" s="254"/>
      <c r="C1" s="254"/>
      <c r="D1" s="254"/>
      <c r="E1" s="254"/>
      <c r="G1" s="251" t="str">
        <f>HYPERLINK("#'sommaire'!A1", "Retour sommaire")</f>
        <v>Retour sommaire</v>
      </c>
      <c r="H1" s="252"/>
      <c r="I1" s="252"/>
    </row>
    <row r="2" spans="1:9" x14ac:dyDescent="0.2">
      <c r="G2" s="252"/>
      <c r="H2" s="252"/>
      <c r="I2" s="252"/>
    </row>
    <row r="3" spans="1:9" ht="25.5" x14ac:dyDescent="0.2">
      <c r="A3" s="243" t="s">
        <v>103</v>
      </c>
      <c r="B3" s="243" t="s">
        <v>104</v>
      </c>
      <c r="C3" s="243" t="s">
        <v>105</v>
      </c>
      <c r="D3" s="243" t="s">
        <v>106</v>
      </c>
      <c r="E3" s="243" t="s">
        <v>107</v>
      </c>
    </row>
    <row r="4" spans="1:9" ht="38.25" x14ac:dyDescent="0.2">
      <c r="A4" s="2"/>
      <c r="B4" s="2"/>
      <c r="C4" s="2" t="s">
        <v>108</v>
      </c>
      <c r="D4" s="2" t="s">
        <v>109</v>
      </c>
      <c r="E4" s="2" t="s">
        <v>110</v>
      </c>
    </row>
    <row r="5" spans="1:9" x14ac:dyDescent="0.2">
      <c r="A5" s="266" t="s">
        <v>71</v>
      </c>
      <c r="B5" s="267"/>
      <c r="C5" s="267"/>
      <c r="D5" s="267"/>
      <c r="E5" s="267"/>
    </row>
    <row r="6" spans="1:9" x14ac:dyDescent="0.2">
      <c r="A6" s="8" t="s">
        <v>111</v>
      </c>
      <c r="B6" s="28">
        <v>159</v>
      </c>
      <c r="C6" s="29">
        <v>223</v>
      </c>
      <c r="D6" s="30">
        <v>71.743391684901496</v>
      </c>
      <c r="E6" s="31">
        <v>5148.6279999999997</v>
      </c>
    </row>
    <row r="7" spans="1:9" x14ac:dyDescent="0.2">
      <c r="A7" s="8" t="s">
        <v>112</v>
      </c>
      <c r="B7" s="28">
        <v>696</v>
      </c>
      <c r="C7" s="29">
        <v>1386</v>
      </c>
      <c r="D7" s="30">
        <v>792.63962800875299</v>
      </c>
      <c r="E7" s="31">
        <v>51954.709473506402</v>
      </c>
    </row>
    <row r="8" spans="1:9" x14ac:dyDescent="0.2">
      <c r="A8" s="8" t="s">
        <v>113</v>
      </c>
      <c r="B8" s="28">
        <v>456</v>
      </c>
      <c r="C8" s="29">
        <v>1730</v>
      </c>
      <c r="D8" s="30">
        <v>1016.76811816193</v>
      </c>
      <c r="E8" s="31">
        <v>60675.290999999997</v>
      </c>
    </row>
    <row r="9" spans="1:9" x14ac:dyDescent="0.2">
      <c r="A9" s="8" t="s">
        <v>114</v>
      </c>
      <c r="B9" s="28">
        <v>283</v>
      </c>
      <c r="C9" s="29">
        <v>1726</v>
      </c>
      <c r="D9" s="30">
        <v>921.26824945295402</v>
      </c>
      <c r="E9" s="31">
        <v>71803.6153434265</v>
      </c>
    </row>
    <row r="10" spans="1:9" x14ac:dyDescent="0.2">
      <c r="A10" s="8" t="s">
        <v>115</v>
      </c>
      <c r="B10" s="28">
        <v>210</v>
      </c>
      <c r="C10" s="29">
        <v>1526</v>
      </c>
      <c r="D10" s="30">
        <v>887.98628008752701</v>
      </c>
      <c r="E10" s="31">
        <v>67308.38</v>
      </c>
    </row>
    <row r="11" spans="1:9" x14ac:dyDescent="0.2">
      <c r="A11" s="8" t="s">
        <v>116</v>
      </c>
      <c r="B11" s="28">
        <v>347</v>
      </c>
      <c r="C11" s="29">
        <v>3891</v>
      </c>
      <c r="D11" s="30">
        <v>2267.0114004376401</v>
      </c>
      <c r="E11" s="31">
        <v>217117.668277057</v>
      </c>
    </row>
    <row r="12" spans="1:9" x14ac:dyDescent="0.2">
      <c r="A12" s="8" t="s">
        <v>117</v>
      </c>
      <c r="B12" s="28">
        <v>100</v>
      </c>
      <c r="C12" s="29">
        <v>3295</v>
      </c>
      <c r="D12" s="30">
        <v>1298.69223194748</v>
      </c>
      <c r="E12" s="31">
        <v>148092.349095068</v>
      </c>
    </row>
    <row r="13" spans="1:9" x14ac:dyDescent="0.2">
      <c r="A13" s="8" t="s">
        <v>118</v>
      </c>
      <c r="B13" s="28">
        <v>20</v>
      </c>
      <c r="C13" s="29">
        <v>1201</v>
      </c>
      <c r="D13" s="30">
        <v>493.67275711159698</v>
      </c>
      <c r="E13" s="31">
        <v>64238.283799999997</v>
      </c>
    </row>
    <row r="14" spans="1:9" x14ac:dyDescent="0.2">
      <c r="A14" s="8" t="s">
        <v>119</v>
      </c>
      <c r="B14" s="28">
        <v>10</v>
      </c>
      <c r="C14" s="29">
        <v>1303</v>
      </c>
      <c r="D14" s="30">
        <v>670.92428884026299</v>
      </c>
      <c r="E14" s="31">
        <v>91413.974627737203</v>
      </c>
    </row>
    <row r="15" spans="1:9" x14ac:dyDescent="0.2">
      <c r="A15" s="244" t="s">
        <v>120</v>
      </c>
      <c r="B15" s="245">
        <v>2281</v>
      </c>
      <c r="C15" s="245">
        <v>16281</v>
      </c>
      <c r="D15" s="245">
        <v>8420.7063457330405</v>
      </c>
      <c r="E15" s="245">
        <v>777752.89961679501</v>
      </c>
    </row>
    <row r="16" spans="1:9" x14ac:dyDescent="0.2">
      <c r="A16" s="266" t="s">
        <v>72</v>
      </c>
      <c r="B16" s="267"/>
      <c r="C16" s="267"/>
      <c r="D16" s="267"/>
      <c r="E16" s="267"/>
    </row>
    <row r="17" spans="1:5" x14ac:dyDescent="0.2">
      <c r="A17" s="8" t="s">
        <v>111</v>
      </c>
      <c r="B17" s="28">
        <v>24</v>
      </c>
      <c r="C17" s="29">
        <v>27</v>
      </c>
      <c r="D17" s="30">
        <v>10.24</v>
      </c>
      <c r="E17" s="31">
        <v>933.87699999999995</v>
      </c>
    </row>
    <row r="18" spans="1:5" x14ac:dyDescent="0.2">
      <c r="A18" s="8" t="s">
        <v>112</v>
      </c>
      <c r="B18" s="28">
        <v>112</v>
      </c>
      <c r="C18" s="29">
        <v>180</v>
      </c>
      <c r="D18" s="30">
        <v>126.246761487965</v>
      </c>
      <c r="E18" s="31">
        <v>8183.3819999999996</v>
      </c>
    </row>
    <row r="19" spans="1:5" x14ac:dyDescent="0.2">
      <c r="A19" s="8" t="s">
        <v>113</v>
      </c>
      <c r="B19" s="28">
        <v>61</v>
      </c>
      <c r="C19" s="29">
        <v>190</v>
      </c>
      <c r="D19" s="30">
        <v>133.616061269147</v>
      </c>
      <c r="E19" s="31">
        <v>13484.2548022338</v>
      </c>
    </row>
    <row r="20" spans="1:5" x14ac:dyDescent="0.2">
      <c r="A20" s="8" t="s">
        <v>114</v>
      </c>
      <c r="B20" s="28">
        <v>40</v>
      </c>
      <c r="C20" s="29">
        <v>165</v>
      </c>
      <c r="D20" s="30">
        <v>127.463129102845</v>
      </c>
      <c r="E20" s="31">
        <v>15553.813395467399</v>
      </c>
    </row>
    <row r="21" spans="1:5" x14ac:dyDescent="0.2">
      <c r="A21" s="8" t="s">
        <v>115</v>
      </c>
      <c r="B21" s="28">
        <v>25</v>
      </c>
      <c r="C21" s="29">
        <v>136</v>
      </c>
      <c r="D21" s="30">
        <v>106.108074398249</v>
      </c>
      <c r="E21" s="31">
        <v>11757.6258697216</v>
      </c>
    </row>
    <row r="22" spans="1:5" x14ac:dyDescent="0.2">
      <c r="A22" s="8" t="s">
        <v>116</v>
      </c>
      <c r="B22" s="28">
        <v>52</v>
      </c>
      <c r="C22" s="29">
        <v>419</v>
      </c>
      <c r="D22" s="30">
        <v>326.52013129102801</v>
      </c>
      <c r="E22" s="31">
        <v>49103.201949356</v>
      </c>
    </row>
    <row r="23" spans="1:5" x14ac:dyDescent="0.2">
      <c r="A23" s="8" t="s">
        <v>117</v>
      </c>
      <c r="B23" s="28">
        <v>11</v>
      </c>
      <c r="C23" s="29">
        <v>214</v>
      </c>
      <c r="D23" s="30">
        <v>147.038730853392</v>
      </c>
      <c r="E23" s="31">
        <v>20419.683000000001</v>
      </c>
    </row>
    <row r="24" spans="1:5" x14ac:dyDescent="0.2">
      <c r="A24" s="8" t="s">
        <v>118</v>
      </c>
      <c r="B24" s="28">
        <v>7</v>
      </c>
      <c r="C24" s="29">
        <v>194</v>
      </c>
      <c r="D24" s="30">
        <v>174.95185995623601</v>
      </c>
      <c r="E24" s="31">
        <v>31571.344084688099</v>
      </c>
    </row>
    <row r="25" spans="1:5" x14ac:dyDescent="0.2">
      <c r="A25" s="8" t="s">
        <v>119</v>
      </c>
      <c r="B25" s="28">
        <v>3</v>
      </c>
      <c r="C25" s="29">
        <v>180</v>
      </c>
      <c r="D25" s="30">
        <v>201.06039387308499</v>
      </c>
      <c r="E25" s="31">
        <v>26935.235963153598</v>
      </c>
    </row>
    <row r="26" spans="1:5" ht="25.5" x14ac:dyDescent="0.2">
      <c r="A26" s="244" t="s">
        <v>121</v>
      </c>
      <c r="B26" s="245">
        <v>335</v>
      </c>
      <c r="C26" s="245">
        <v>1705</v>
      </c>
      <c r="D26" s="245">
        <v>1353.24514223195</v>
      </c>
      <c r="E26" s="245">
        <v>177942.41806462099</v>
      </c>
    </row>
    <row r="27" spans="1:5" x14ac:dyDescent="0.2">
      <c r="A27" s="266" t="s">
        <v>73</v>
      </c>
      <c r="B27" s="267"/>
      <c r="C27" s="267"/>
      <c r="D27" s="267"/>
      <c r="E27" s="267"/>
    </row>
    <row r="28" spans="1:5" x14ac:dyDescent="0.2">
      <c r="A28" s="8" t="s">
        <v>111</v>
      </c>
      <c r="B28" s="28">
        <v>72</v>
      </c>
      <c r="C28" s="29">
        <v>105</v>
      </c>
      <c r="D28" s="30">
        <v>17.75</v>
      </c>
      <c r="E28" s="31">
        <v>472.444728313604</v>
      </c>
    </row>
    <row r="29" spans="1:5" x14ac:dyDescent="0.2">
      <c r="A29" s="8" t="s">
        <v>112</v>
      </c>
      <c r="B29" s="28">
        <v>68</v>
      </c>
      <c r="C29" s="29">
        <v>133</v>
      </c>
      <c r="D29" s="30">
        <v>76.742713347921196</v>
      </c>
      <c r="E29" s="31">
        <v>2976.8545684067499</v>
      </c>
    </row>
    <row r="30" spans="1:5" x14ac:dyDescent="0.2">
      <c r="A30" s="8" t="s">
        <v>113</v>
      </c>
      <c r="B30" s="28">
        <v>15</v>
      </c>
      <c r="C30" s="29">
        <v>38</v>
      </c>
      <c r="D30" s="30">
        <v>30.9</v>
      </c>
      <c r="E30" s="31">
        <v>2154.0230861634</v>
      </c>
    </row>
    <row r="31" spans="1:5" x14ac:dyDescent="0.2">
      <c r="A31" s="8" t="s">
        <v>114</v>
      </c>
      <c r="B31" s="28">
        <v>7</v>
      </c>
      <c r="C31" s="29">
        <v>27</v>
      </c>
      <c r="D31" s="30">
        <v>22.5</v>
      </c>
      <c r="E31" s="31">
        <v>3090.989</v>
      </c>
    </row>
    <row r="32" spans="1:5" x14ac:dyDescent="0.2">
      <c r="A32" s="8" t="s">
        <v>115</v>
      </c>
      <c r="B32" s="28">
        <v>9</v>
      </c>
      <c r="C32" s="29">
        <v>43</v>
      </c>
      <c r="D32" s="30">
        <v>36.6</v>
      </c>
      <c r="E32" s="31">
        <v>2928.7514616728099</v>
      </c>
    </row>
    <row r="33" spans="1:5" x14ac:dyDescent="0.2">
      <c r="A33" s="8" t="s">
        <v>122</v>
      </c>
      <c r="B33" s="28">
        <v>9</v>
      </c>
      <c r="C33" s="29">
        <v>76</v>
      </c>
      <c r="D33" s="30">
        <v>68.2516411378556</v>
      </c>
      <c r="E33" s="31">
        <v>3265.134</v>
      </c>
    </row>
    <row r="34" spans="1:5" x14ac:dyDescent="0.2">
      <c r="A34" s="244" t="s">
        <v>123</v>
      </c>
      <c r="B34" s="245">
        <v>180</v>
      </c>
      <c r="C34" s="245">
        <v>422</v>
      </c>
      <c r="D34" s="245">
        <v>252.744354485777</v>
      </c>
      <c r="E34" s="245">
        <v>14888.1968445566</v>
      </c>
    </row>
    <row r="35" spans="1:5" x14ac:dyDescent="0.2">
      <c r="A35" s="266" t="s">
        <v>74</v>
      </c>
      <c r="B35" s="267"/>
      <c r="C35" s="267"/>
      <c r="D35" s="267"/>
      <c r="E35" s="267"/>
    </row>
    <row r="36" spans="1:5" x14ac:dyDescent="0.2">
      <c r="A36" s="8" t="s">
        <v>124</v>
      </c>
      <c r="B36" s="28">
        <v>11</v>
      </c>
      <c r="C36" s="29">
        <v>33</v>
      </c>
      <c r="D36" s="30">
        <v>21.65</v>
      </c>
      <c r="E36" s="31">
        <v>9783.7754999999997</v>
      </c>
    </row>
    <row r="37" spans="1:5" x14ac:dyDescent="0.2">
      <c r="A37" s="8" t="s">
        <v>116</v>
      </c>
      <c r="B37" s="28">
        <v>9</v>
      </c>
      <c r="C37" s="29">
        <v>89</v>
      </c>
      <c r="D37" s="30">
        <v>57.8603938730853</v>
      </c>
      <c r="E37" s="31">
        <v>11956.447</v>
      </c>
    </row>
    <row r="38" spans="1:5" x14ac:dyDescent="0.2">
      <c r="A38" s="8" t="s">
        <v>117</v>
      </c>
      <c r="B38" s="28">
        <v>3</v>
      </c>
      <c r="C38" s="29">
        <v>49</v>
      </c>
      <c r="D38" s="30">
        <v>41.115164113785603</v>
      </c>
      <c r="E38" s="31">
        <v>9239.3459999999995</v>
      </c>
    </row>
    <row r="39" spans="1:5" x14ac:dyDescent="0.2">
      <c r="A39" s="8" t="s">
        <v>125</v>
      </c>
      <c r="B39" s="28">
        <v>5</v>
      </c>
      <c r="C39" s="29">
        <v>496</v>
      </c>
      <c r="D39" s="30">
        <v>268.64332603938698</v>
      </c>
      <c r="E39" s="31">
        <v>46702.057000000001</v>
      </c>
    </row>
    <row r="40" spans="1:5" x14ac:dyDescent="0.2">
      <c r="A40" s="244" t="s">
        <v>126</v>
      </c>
      <c r="B40" s="245">
        <v>28</v>
      </c>
      <c r="C40" s="245">
        <v>667</v>
      </c>
      <c r="D40" s="245">
        <v>389.26888402625798</v>
      </c>
      <c r="E40" s="245">
        <v>77681.625499999995</v>
      </c>
    </row>
    <row r="41" spans="1:5" x14ac:dyDescent="0.2">
      <c r="A41" s="266" t="s">
        <v>63</v>
      </c>
      <c r="B41" s="267"/>
      <c r="C41" s="267"/>
      <c r="D41" s="267"/>
      <c r="E41" s="267"/>
    </row>
    <row r="42" spans="1:5" x14ac:dyDescent="0.2">
      <c r="A42" s="8" t="s">
        <v>111</v>
      </c>
      <c r="B42" s="28">
        <v>16</v>
      </c>
      <c r="C42" s="29">
        <v>17</v>
      </c>
      <c r="D42" s="30">
        <v>8.6550547045951909</v>
      </c>
      <c r="E42" s="31">
        <v>255.17320000000001</v>
      </c>
    </row>
    <row r="43" spans="1:5" x14ac:dyDescent="0.2">
      <c r="A43" s="8" t="s">
        <v>112</v>
      </c>
      <c r="B43" s="28">
        <v>100</v>
      </c>
      <c r="C43" s="29">
        <v>129</v>
      </c>
      <c r="D43" s="30">
        <v>105.957833698031</v>
      </c>
      <c r="E43" s="31">
        <v>2721.6199000000001</v>
      </c>
    </row>
    <row r="44" spans="1:5" x14ac:dyDescent="0.2">
      <c r="A44" s="8" t="s">
        <v>113</v>
      </c>
      <c r="B44" s="28">
        <v>35</v>
      </c>
      <c r="C44" s="29">
        <v>97</v>
      </c>
      <c r="D44" s="30">
        <v>72.685995623632394</v>
      </c>
      <c r="E44" s="31">
        <v>2800.0708599999998</v>
      </c>
    </row>
    <row r="45" spans="1:5" x14ac:dyDescent="0.2">
      <c r="A45" s="8" t="s">
        <v>114</v>
      </c>
      <c r="B45" s="28">
        <v>14</v>
      </c>
      <c r="C45" s="29">
        <v>60</v>
      </c>
      <c r="D45" s="30">
        <v>45.785557986870899</v>
      </c>
      <c r="E45" s="31">
        <v>1535.4529230000001</v>
      </c>
    </row>
    <row r="46" spans="1:5" x14ac:dyDescent="0.2">
      <c r="A46" s="8" t="s">
        <v>115</v>
      </c>
      <c r="B46" s="28">
        <v>4</v>
      </c>
      <c r="C46" s="29">
        <v>21</v>
      </c>
      <c r="D46" s="30">
        <v>17.3027352297593</v>
      </c>
      <c r="E46" s="31">
        <v>199.26499999999999</v>
      </c>
    </row>
    <row r="47" spans="1:5" x14ac:dyDescent="0.2">
      <c r="A47" s="8" t="s">
        <v>122</v>
      </c>
      <c r="B47" s="28">
        <v>7</v>
      </c>
      <c r="C47" s="29">
        <v>77</v>
      </c>
      <c r="D47" s="30">
        <v>61.684026258205698</v>
      </c>
      <c r="E47" s="31">
        <v>1213.4490000000001</v>
      </c>
    </row>
    <row r="48" spans="1:5" ht="25.5" x14ac:dyDescent="0.2">
      <c r="A48" s="244" t="s">
        <v>127</v>
      </c>
      <c r="B48" s="245">
        <v>176</v>
      </c>
      <c r="C48" s="245">
        <v>401</v>
      </c>
      <c r="D48" s="245">
        <v>312.07120350109398</v>
      </c>
      <c r="E48" s="245">
        <v>8725.0308915999994</v>
      </c>
    </row>
    <row r="49" spans="1:5" ht="34.5" customHeight="1" x14ac:dyDescent="0.2">
      <c r="A49" s="255" t="s">
        <v>100</v>
      </c>
      <c r="B49" s="254"/>
      <c r="C49" s="254"/>
      <c r="D49" s="254"/>
      <c r="E49" s="254"/>
    </row>
    <row r="50" spans="1:5" ht="37.5" customHeight="1" x14ac:dyDescent="0.2">
      <c r="A50" s="255" t="s">
        <v>128</v>
      </c>
      <c r="B50" s="254"/>
      <c r="C50" s="254"/>
      <c r="D50" s="254"/>
      <c r="E50" s="254"/>
    </row>
    <row r="51" spans="1:5" x14ac:dyDescent="0.2">
      <c r="A51" s="255" t="s">
        <v>38</v>
      </c>
      <c r="B51" s="254"/>
      <c r="C51" s="254"/>
      <c r="D51" s="254"/>
      <c r="E51" s="254"/>
    </row>
    <row r="52" spans="1:5" ht="39.75" customHeight="1" x14ac:dyDescent="0.2">
      <c r="A52" s="255" t="s">
        <v>129</v>
      </c>
      <c r="B52" s="254"/>
      <c r="C52" s="254"/>
      <c r="D52" s="254"/>
      <c r="E52" s="254"/>
    </row>
    <row r="53" spans="1:5" x14ac:dyDescent="0.2">
      <c r="A53" s="256" t="s">
        <v>44</v>
      </c>
      <c r="B53" s="254"/>
      <c r="C53" s="254"/>
      <c r="D53" s="254"/>
      <c r="E53" s="254"/>
    </row>
  </sheetData>
  <mergeCells count="12">
    <mergeCell ref="A52:E52"/>
    <mergeCell ref="A53:E53"/>
    <mergeCell ref="A5:E5"/>
    <mergeCell ref="A16:E16"/>
    <mergeCell ref="A27:E27"/>
    <mergeCell ref="A35:E35"/>
    <mergeCell ref="A41:E41"/>
    <mergeCell ref="G1:I2"/>
    <mergeCell ref="A1:E1"/>
    <mergeCell ref="A49:E49"/>
    <mergeCell ref="A50:E50"/>
    <mergeCell ref="A51:E51"/>
  </mergeCells>
  <pageMargins left="0.6" right="0.79" top="0.79" bottom="1.06" header="0.3" footer="0.3"/>
  <pageSetup paperSize="9" fitToWidth="0" fitToHeight="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F11" sqref="A11:F11"/>
    </sheetView>
  </sheetViews>
  <sheetFormatPr baseColWidth="10" defaultColWidth="9.140625" defaultRowHeight="12.75" x14ac:dyDescent="0.2"/>
  <cols>
    <col min="1" max="1" width="16.7109375" customWidth="1"/>
    <col min="2" max="2" width="14.7109375" customWidth="1"/>
    <col min="3" max="5" width="13.7109375" customWidth="1"/>
    <col min="6" max="6" width="14.7109375" customWidth="1"/>
  </cols>
  <sheetData>
    <row r="1" spans="1:10" ht="39" customHeight="1" x14ac:dyDescent="0.2">
      <c r="A1" s="253" t="s">
        <v>130</v>
      </c>
      <c r="B1" s="254"/>
      <c r="C1" s="254"/>
      <c r="D1" s="254"/>
      <c r="E1" s="254"/>
      <c r="F1" s="254"/>
      <c r="H1" s="251" t="str">
        <f>HYPERLINK("#'sommaire'!A1", "Retour sommaire")</f>
        <v>Retour sommaire</v>
      </c>
      <c r="I1" s="252"/>
      <c r="J1" s="252"/>
    </row>
    <row r="2" spans="1:10" x14ac:dyDescent="0.2">
      <c r="H2" s="252"/>
      <c r="I2" s="252"/>
      <c r="J2" s="252"/>
    </row>
    <row r="3" spans="1:10" x14ac:dyDescent="0.2">
      <c r="A3" s="264" t="s">
        <v>69</v>
      </c>
      <c r="B3" s="254"/>
      <c r="C3" s="254"/>
      <c r="D3" s="254"/>
      <c r="E3" s="254"/>
      <c r="F3" s="254"/>
    </row>
    <row r="4" spans="1:10" ht="38.25" x14ac:dyDescent="0.2">
      <c r="A4" s="243" t="s">
        <v>131</v>
      </c>
      <c r="B4" s="243" t="s">
        <v>71</v>
      </c>
      <c r="C4" s="243" t="s">
        <v>72</v>
      </c>
      <c r="D4" s="243" t="s">
        <v>73</v>
      </c>
      <c r="E4" s="243" t="s">
        <v>74</v>
      </c>
      <c r="F4" s="243" t="s">
        <v>63</v>
      </c>
    </row>
    <row r="5" spans="1:10" x14ac:dyDescent="0.2">
      <c r="A5" s="8" t="s">
        <v>132</v>
      </c>
      <c r="B5" s="32">
        <v>1108</v>
      </c>
      <c r="C5" s="33">
        <v>142</v>
      </c>
      <c r="D5" s="34">
        <v>101</v>
      </c>
      <c r="E5" s="35">
        <v>15</v>
      </c>
      <c r="F5" s="36">
        <v>108</v>
      </c>
    </row>
    <row r="6" spans="1:10" ht="25.5" x14ac:dyDescent="0.2">
      <c r="A6" s="8" t="s">
        <v>133</v>
      </c>
      <c r="B6" s="32">
        <v>216</v>
      </c>
      <c r="C6" s="33">
        <v>34</v>
      </c>
      <c r="D6" s="34">
        <v>22</v>
      </c>
      <c r="E6" s="35">
        <v>3</v>
      </c>
      <c r="F6" s="36">
        <v>18</v>
      </c>
    </row>
    <row r="7" spans="1:10" ht="38.25" x14ac:dyDescent="0.2">
      <c r="A7" s="8" t="s">
        <v>134</v>
      </c>
      <c r="B7" s="32">
        <v>173</v>
      </c>
      <c r="C7" s="33">
        <v>38</v>
      </c>
      <c r="D7" s="34">
        <v>11</v>
      </c>
      <c r="E7" s="35">
        <v>1</v>
      </c>
      <c r="F7" s="36">
        <v>7</v>
      </c>
    </row>
    <row r="8" spans="1:10" ht="38.25" x14ac:dyDescent="0.2">
      <c r="A8" s="8" t="s">
        <v>135</v>
      </c>
      <c r="B8" s="32">
        <v>84</v>
      </c>
      <c r="C8" s="33">
        <v>11</v>
      </c>
      <c r="D8" s="34">
        <v>7</v>
      </c>
      <c r="E8" s="35"/>
      <c r="F8" s="36">
        <v>5</v>
      </c>
    </row>
    <row r="9" spans="1:10" ht="25.5" x14ac:dyDescent="0.2">
      <c r="A9" s="8" t="s">
        <v>136</v>
      </c>
      <c r="B9" s="32">
        <v>38</v>
      </c>
      <c r="C9" s="33">
        <v>2</v>
      </c>
      <c r="D9" s="34">
        <v>4</v>
      </c>
      <c r="E9" s="35"/>
      <c r="F9" s="36">
        <v>2</v>
      </c>
    </row>
    <row r="10" spans="1:10" x14ac:dyDescent="0.2">
      <c r="A10" s="8" t="s">
        <v>137</v>
      </c>
      <c r="B10" s="32">
        <v>662</v>
      </c>
      <c r="C10" s="33">
        <v>108</v>
      </c>
      <c r="D10" s="34">
        <v>35</v>
      </c>
      <c r="E10" s="35">
        <v>9</v>
      </c>
      <c r="F10" s="36">
        <v>36</v>
      </c>
    </row>
    <row r="11" spans="1:10" x14ac:dyDescent="0.2">
      <c r="A11" s="247" t="s">
        <v>99</v>
      </c>
      <c r="B11" s="248">
        <v>2281</v>
      </c>
      <c r="C11" s="248">
        <v>335</v>
      </c>
      <c r="D11" s="248">
        <v>180</v>
      </c>
      <c r="E11" s="248">
        <v>28</v>
      </c>
      <c r="F11" s="248">
        <v>176</v>
      </c>
    </row>
    <row r="12" spans="1:10" ht="45.75" customHeight="1" x14ac:dyDescent="0.2">
      <c r="A12" s="255" t="s">
        <v>138</v>
      </c>
      <c r="B12" s="254"/>
      <c r="C12" s="254"/>
      <c r="D12" s="254"/>
      <c r="E12" s="254"/>
      <c r="F12" s="254"/>
    </row>
    <row r="13" spans="1:10" x14ac:dyDescent="0.2">
      <c r="A13" s="256" t="s">
        <v>139</v>
      </c>
      <c r="B13" s="254"/>
      <c r="C13" s="254"/>
      <c r="D13" s="254"/>
      <c r="E13" s="254"/>
      <c r="F13" s="254"/>
    </row>
  </sheetData>
  <mergeCells count="5">
    <mergeCell ref="H1:J2"/>
    <mergeCell ref="A1:F1"/>
    <mergeCell ref="A3:F3"/>
    <mergeCell ref="A12:F12"/>
    <mergeCell ref="A13:F13"/>
  </mergeCells>
  <pageMargins left="0.6" right="0.79" top="0.79" bottom="1.06" header="0.3" footer="0.3"/>
  <pageSetup paperSize="9" fitToWidth="0" fitToHeight="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E11" sqref="A11:E11"/>
    </sheetView>
  </sheetViews>
  <sheetFormatPr baseColWidth="10" defaultColWidth="9.140625" defaultRowHeight="12.75" x14ac:dyDescent="0.2"/>
  <cols>
    <col min="1" max="1" width="23.7109375" customWidth="1"/>
    <col min="2" max="5" width="15.7109375" customWidth="1"/>
  </cols>
  <sheetData>
    <row r="1" spans="1:9" ht="39" customHeight="1" x14ac:dyDescent="0.2">
      <c r="A1" s="253" t="s">
        <v>140</v>
      </c>
      <c r="B1" s="254"/>
      <c r="C1" s="254"/>
      <c r="D1" s="254"/>
      <c r="E1" s="254"/>
      <c r="G1" s="251" t="str">
        <f>HYPERLINK("#'sommaire'!A1", "Retour sommaire")</f>
        <v>Retour sommaire</v>
      </c>
      <c r="H1" s="252"/>
      <c r="I1" s="252"/>
    </row>
    <row r="2" spans="1:9" x14ac:dyDescent="0.2">
      <c r="G2" s="252"/>
      <c r="H2" s="252"/>
      <c r="I2" s="252"/>
    </row>
    <row r="3" spans="1:9" x14ac:dyDescent="0.2">
      <c r="A3" s="264" t="s">
        <v>69</v>
      </c>
      <c r="B3" s="254"/>
      <c r="C3" s="254"/>
      <c r="D3" s="254"/>
      <c r="E3" s="254"/>
    </row>
    <row r="4" spans="1:9" x14ac:dyDescent="0.2">
      <c r="A4" s="243" t="s">
        <v>131</v>
      </c>
      <c r="B4" s="243" t="s">
        <v>141</v>
      </c>
      <c r="C4" s="243" t="s">
        <v>142</v>
      </c>
      <c r="D4" s="243" t="s">
        <v>143</v>
      </c>
      <c r="E4" s="243" t="s">
        <v>137</v>
      </c>
    </row>
    <row r="5" spans="1:9" x14ac:dyDescent="0.2">
      <c r="A5" s="8" t="s">
        <v>132</v>
      </c>
      <c r="B5" s="37">
        <v>317</v>
      </c>
      <c r="C5" s="38">
        <v>585</v>
      </c>
      <c r="D5" s="39">
        <v>205</v>
      </c>
      <c r="E5" s="40">
        <v>1</v>
      </c>
    </row>
    <row r="6" spans="1:9" x14ac:dyDescent="0.2">
      <c r="A6" s="8" t="s">
        <v>133</v>
      </c>
      <c r="B6" s="37">
        <v>14</v>
      </c>
      <c r="C6" s="38">
        <v>107</v>
      </c>
      <c r="D6" s="39">
        <v>95</v>
      </c>
      <c r="E6" s="40"/>
    </row>
    <row r="7" spans="1:9" ht="25.5" x14ac:dyDescent="0.2">
      <c r="A7" s="8" t="s">
        <v>134</v>
      </c>
      <c r="B7" s="37">
        <v>4</v>
      </c>
      <c r="C7" s="38">
        <v>74</v>
      </c>
      <c r="D7" s="39">
        <v>95</v>
      </c>
      <c r="E7" s="40"/>
    </row>
    <row r="8" spans="1:9" ht="25.5" x14ac:dyDescent="0.2">
      <c r="A8" s="8" t="s">
        <v>135</v>
      </c>
      <c r="B8" s="37">
        <v>7</v>
      </c>
      <c r="C8" s="38">
        <v>24</v>
      </c>
      <c r="D8" s="39">
        <v>53</v>
      </c>
      <c r="E8" s="40"/>
    </row>
    <row r="9" spans="1:9" ht="25.5" x14ac:dyDescent="0.2">
      <c r="A9" s="8" t="s">
        <v>136</v>
      </c>
      <c r="B9" s="37">
        <v>3</v>
      </c>
      <c r="C9" s="38">
        <v>13</v>
      </c>
      <c r="D9" s="39">
        <v>22</v>
      </c>
      <c r="E9" s="40"/>
    </row>
    <row r="10" spans="1:9" x14ac:dyDescent="0.2">
      <c r="A10" s="8" t="s">
        <v>137</v>
      </c>
      <c r="B10" s="37">
        <v>10</v>
      </c>
      <c r="C10" s="38">
        <v>26</v>
      </c>
      <c r="D10" s="39">
        <v>34</v>
      </c>
      <c r="E10" s="40">
        <v>592</v>
      </c>
    </row>
    <row r="11" spans="1:9" x14ac:dyDescent="0.2">
      <c r="A11" s="247" t="s">
        <v>99</v>
      </c>
      <c r="B11" s="248">
        <v>355</v>
      </c>
      <c r="C11" s="248">
        <v>829</v>
      </c>
      <c r="D11" s="248">
        <v>504</v>
      </c>
      <c r="E11" s="248">
        <v>593</v>
      </c>
    </row>
    <row r="12" spans="1:9" x14ac:dyDescent="0.2">
      <c r="A12" s="256" t="s">
        <v>139</v>
      </c>
      <c r="B12" s="254"/>
      <c r="C12" s="254"/>
      <c r="D12" s="254"/>
      <c r="E12" s="254"/>
    </row>
  </sheetData>
  <mergeCells count="4">
    <mergeCell ref="G1:I2"/>
    <mergeCell ref="A1:E1"/>
    <mergeCell ref="A3:E3"/>
    <mergeCell ref="A12:E12"/>
  </mergeCells>
  <pageMargins left="0.6" right="0.79" top="0.79" bottom="1.06" header="0.3" footer="0.3"/>
  <pageSetup paperSize="9" fitToWidth="0" fitToHeight="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J1" activeCellId="1" sqref="A3:H3 J1:L2"/>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253" t="s">
        <v>144</v>
      </c>
      <c r="B1" s="254"/>
      <c r="C1" s="254"/>
      <c r="D1" s="254"/>
      <c r="E1" s="254"/>
      <c r="F1" s="254"/>
      <c r="G1" s="254"/>
      <c r="H1" s="254"/>
      <c r="J1" s="251" t="str">
        <f>HYPERLINK("#'sommaire'!A1", "Retour sommaire")</f>
        <v>Retour sommaire</v>
      </c>
      <c r="K1" s="252"/>
      <c r="L1" s="252"/>
    </row>
    <row r="2" spans="1:12" x14ac:dyDescent="0.2">
      <c r="J2" s="252"/>
      <c r="K2" s="252"/>
      <c r="L2" s="252"/>
    </row>
    <row r="3" spans="1:12" ht="51" x14ac:dyDescent="0.2">
      <c r="A3" s="243" t="s">
        <v>145</v>
      </c>
      <c r="B3" s="243" t="s">
        <v>104</v>
      </c>
      <c r="C3" s="243" t="s">
        <v>146</v>
      </c>
      <c r="D3" s="243" t="s">
        <v>147</v>
      </c>
      <c r="E3" s="243" t="s">
        <v>148</v>
      </c>
      <c r="F3" s="243" t="s">
        <v>149</v>
      </c>
      <c r="G3" s="243" t="s">
        <v>150</v>
      </c>
      <c r="H3" s="243" t="s">
        <v>151</v>
      </c>
    </row>
    <row r="4" spans="1:12" ht="25.5" x14ac:dyDescent="0.2">
      <c r="A4" s="2"/>
      <c r="B4" s="2" t="s">
        <v>17</v>
      </c>
      <c r="C4" s="257" t="s">
        <v>108</v>
      </c>
      <c r="D4" s="257" t="s">
        <v>108</v>
      </c>
      <c r="E4" s="257" t="s">
        <v>108</v>
      </c>
      <c r="F4" s="257" t="s">
        <v>109</v>
      </c>
      <c r="G4" s="257" t="s">
        <v>152</v>
      </c>
      <c r="H4" s="257" t="s">
        <v>152</v>
      </c>
    </row>
    <row r="5" spans="1:12" ht="38.25" x14ac:dyDescent="0.2">
      <c r="A5" s="8" t="s">
        <v>71</v>
      </c>
      <c r="B5" s="41">
        <v>2281</v>
      </c>
      <c r="C5" s="42">
        <v>8640</v>
      </c>
      <c r="D5" s="43">
        <v>7641</v>
      </c>
      <c r="E5" s="44">
        <v>16281</v>
      </c>
      <c r="F5" s="45">
        <v>8420.7063457330405</v>
      </c>
      <c r="G5" s="46">
        <v>3.69167310203115</v>
      </c>
      <c r="H5" s="47">
        <v>2.25</v>
      </c>
    </row>
    <row r="6" spans="1:12" ht="38.25" x14ac:dyDescent="0.2">
      <c r="A6" s="8" t="s">
        <v>72</v>
      </c>
      <c r="B6" s="41">
        <v>335</v>
      </c>
      <c r="C6" s="42">
        <v>1415</v>
      </c>
      <c r="D6" s="43">
        <v>290</v>
      </c>
      <c r="E6" s="44">
        <v>1705</v>
      </c>
      <c r="F6" s="45">
        <v>1353.24514223195</v>
      </c>
      <c r="G6" s="46">
        <v>4.0395377380058104</v>
      </c>
      <c r="H6" s="47">
        <v>2</v>
      </c>
    </row>
    <row r="7" spans="1:12" ht="25.5" x14ac:dyDescent="0.2">
      <c r="A7" s="8" t="s">
        <v>74</v>
      </c>
      <c r="B7" s="41">
        <v>28</v>
      </c>
      <c r="C7" s="42">
        <v>403</v>
      </c>
      <c r="D7" s="43">
        <v>264</v>
      </c>
      <c r="E7" s="44">
        <v>667</v>
      </c>
      <c r="F7" s="45">
        <v>389.26888402625798</v>
      </c>
      <c r="G7" s="46">
        <v>13.902460143794899</v>
      </c>
      <c r="H7" s="47">
        <v>5.4375273522975904</v>
      </c>
    </row>
    <row r="8" spans="1:12" ht="25.5" x14ac:dyDescent="0.2">
      <c r="A8" s="8" t="s">
        <v>73</v>
      </c>
      <c r="B8" s="41">
        <v>180</v>
      </c>
      <c r="C8" s="42">
        <v>380</v>
      </c>
      <c r="D8" s="43">
        <v>42</v>
      </c>
      <c r="E8" s="44">
        <v>422</v>
      </c>
      <c r="F8" s="45">
        <v>252.744354485777</v>
      </c>
      <c r="G8" s="46">
        <v>1.40413530269876</v>
      </c>
      <c r="H8" s="47">
        <v>1</v>
      </c>
    </row>
    <row r="9" spans="1:12" ht="25.5" x14ac:dyDescent="0.2">
      <c r="A9" s="8" t="s">
        <v>153</v>
      </c>
      <c r="B9" s="41">
        <v>160</v>
      </c>
      <c r="C9" s="42">
        <v>274</v>
      </c>
      <c r="D9" s="43">
        <v>36</v>
      </c>
      <c r="E9" s="44">
        <v>310</v>
      </c>
      <c r="F9" s="45">
        <v>245.76577680525199</v>
      </c>
      <c r="G9" s="46">
        <v>1.53603610503282</v>
      </c>
      <c r="H9" s="47">
        <v>1</v>
      </c>
    </row>
    <row r="10" spans="1:12" ht="25.5" x14ac:dyDescent="0.2">
      <c r="A10" s="8" t="s">
        <v>154</v>
      </c>
      <c r="B10" s="41">
        <v>9</v>
      </c>
      <c r="C10" s="42">
        <v>51</v>
      </c>
      <c r="D10" s="43">
        <v>8</v>
      </c>
      <c r="E10" s="44">
        <v>59</v>
      </c>
      <c r="F10" s="45">
        <v>41.9378118161926</v>
      </c>
      <c r="G10" s="46">
        <v>4.6597568684658404</v>
      </c>
      <c r="H10" s="47">
        <v>3</v>
      </c>
    </row>
    <row r="11" spans="1:12" ht="25.5" x14ac:dyDescent="0.2">
      <c r="A11" s="8" t="s">
        <v>155</v>
      </c>
      <c r="B11" s="41">
        <v>7</v>
      </c>
      <c r="C11" s="42">
        <v>29</v>
      </c>
      <c r="D11" s="43">
        <v>3</v>
      </c>
      <c r="E11" s="44">
        <v>32</v>
      </c>
      <c r="F11" s="45">
        <v>24.367614879649899</v>
      </c>
      <c r="G11" s="46">
        <v>3.4810878399499798</v>
      </c>
      <c r="H11" s="47">
        <v>2</v>
      </c>
    </row>
    <row r="12" spans="1:12" x14ac:dyDescent="0.2">
      <c r="A12" s="247" t="s">
        <v>99</v>
      </c>
      <c r="B12" s="248">
        <v>3000</v>
      </c>
      <c r="C12" s="248">
        <v>11192</v>
      </c>
      <c r="D12" s="248">
        <v>8284</v>
      </c>
      <c r="E12" s="248">
        <v>19476</v>
      </c>
      <c r="F12" s="248">
        <v>10728.035929978099</v>
      </c>
      <c r="G12" s="249">
        <v>3.5760119766593701</v>
      </c>
      <c r="H12" s="249">
        <v>2</v>
      </c>
    </row>
    <row r="13" spans="1:12" ht="78.75" customHeight="1" x14ac:dyDescent="0.2">
      <c r="A13" s="255" t="s">
        <v>634</v>
      </c>
      <c r="B13" s="254"/>
      <c r="C13" s="254"/>
      <c r="D13" s="254"/>
      <c r="E13" s="254"/>
      <c r="F13" s="254"/>
      <c r="G13" s="254"/>
      <c r="H13" s="254"/>
    </row>
    <row r="14" spans="1:12" ht="33.75" customHeight="1" x14ac:dyDescent="0.2">
      <c r="A14" s="255" t="s">
        <v>156</v>
      </c>
      <c r="B14" s="254"/>
      <c r="C14" s="254"/>
      <c r="D14" s="254"/>
      <c r="E14" s="254"/>
      <c r="F14" s="254"/>
      <c r="G14" s="254"/>
      <c r="H14" s="254"/>
    </row>
    <row r="15" spans="1:12" ht="33.75" customHeight="1" x14ac:dyDescent="0.2">
      <c r="A15" s="255" t="s">
        <v>157</v>
      </c>
      <c r="B15" s="254"/>
      <c r="C15" s="254"/>
      <c r="D15" s="254"/>
      <c r="E15" s="254"/>
      <c r="F15" s="254"/>
      <c r="G15" s="254"/>
      <c r="H15" s="254"/>
    </row>
    <row r="16" spans="1:12" x14ac:dyDescent="0.2">
      <c r="A16" s="256" t="s">
        <v>44</v>
      </c>
      <c r="B16" s="254"/>
      <c r="C16" s="254"/>
      <c r="D16" s="254"/>
      <c r="E16" s="254"/>
      <c r="F16" s="254"/>
      <c r="G16" s="254"/>
      <c r="H16" s="254"/>
    </row>
  </sheetData>
  <mergeCells count="8">
    <mergeCell ref="A16:H16"/>
    <mergeCell ref="C4:E4"/>
    <mergeCell ref="F4:H4"/>
    <mergeCell ref="J1:L2"/>
    <mergeCell ref="A1:H1"/>
    <mergeCell ref="A13:H13"/>
    <mergeCell ref="A14:H14"/>
    <mergeCell ref="A15:H15"/>
  </mergeCells>
  <pageMargins left="0.6" right="0.79" top="0.79" bottom="1.06" header="0.3" footer="0.3"/>
  <pageSetup paperSize="9" fitToWidth="0" fitToHeight="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J9" sqref="J9"/>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253" t="s">
        <v>158</v>
      </c>
      <c r="B1" s="254"/>
      <c r="C1" s="254"/>
      <c r="D1" s="254"/>
      <c r="E1" s="254"/>
      <c r="F1" s="254"/>
      <c r="G1" s="254"/>
      <c r="H1" s="254"/>
      <c r="J1" s="251" t="str">
        <f>HYPERLINK("#'sommaire'!A1", "Retour sommaire")</f>
        <v>Retour sommaire</v>
      </c>
      <c r="K1" s="252"/>
      <c r="L1" s="252"/>
    </row>
    <row r="2" spans="1:12" x14ac:dyDescent="0.2">
      <c r="J2" s="252"/>
      <c r="K2" s="252"/>
      <c r="L2" s="252"/>
    </row>
    <row r="3" spans="1:12" ht="51" x14ac:dyDescent="0.2">
      <c r="A3" s="243" t="s">
        <v>159</v>
      </c>
      <c r="B3" s="243" t="s">
        <v>104</v>
      </c>
      <c r="C3" s="243" t="s">
        <v>146</v>
      </c>
      <c r="D3" s="243" t="s">
        <v>147</v>
      </c>
      <c r="E3" s="243" t="s">
        <v>148</v>
      </c>
      <c r="F3" s="243" t="s">
        <v>149</v>
      </c>
      <c r="G3" s="243" t="s">
        <v>150</v>
      </c>
      <c r="H3" s="243" t="s">
        <v>151</v>
      </c>
    </row>
    <row r="4" spans="1:12" ht="25.5" customHeight="1" x14ac:dyDescent="0.2">
      <c r="A4" s="2"/>
      <c r="B4" s="2" t="s">
        <v>17</v>
      </c>
      <c r="C4" s="257" t="s">
        <v>108</v>
      </c>
      <c r="D4" s="257" t="s">
        <v>108</v>
      </c>
      <c r="E4" s="257" t="s">
        <v>108</v>
      </c>
      <c r="F4" s="257" t="s">
        <v>109</v>
      </c>
      <c r="G4" s="257" t="s">
        <v>152</v>
      </c>
      <c r="H4" s="257" t="s">
        <v>152</v>
      </c>
    </row>
    <row r="5" spans="1:12" ht="25.5" x14ac:dyDescent="0.2">
      <c r="A5" s="8" t="s">
        <v>160</v>
      </c>
      <c r="B5" s="48">
        <v>279</v>
      </c>
      <c r="C5" s="49">
        <v>1324</v>
      </c>
      <c r="D5" s="50">
        <v>1485</v>
      </c>
      <c r="E5" s="51">
        <v>2809</v>
      </c>
      <c r="F5" s="52">
        <v>1268.9084682713301</v>
      </c>
      <c r="G5" s="53">
        <v>4.5480590260621296</v>
      </c>
      <c r="H5" s="54">
        <v>3.2063457330415801</v>
      </c>
    </row>
    <row r="6" spans="1:12" x14ac:dyDescent="0.2">
      <c r="A6" s="8" t="s">
        <v>161</v>
      </c>
      <c r="B6" s="48">
        <v>208</v>
      </c>
      <c r="C6" s="49">
        <v>1134</v>
      </c>
      <c r="D6" s="50">
        <v>1531</v>
      </c>
      <c r="E6" s="51">
        <v>2665</v>
      </c>
      <c r="F6" s="52">
        <v>1137.57925601751</v>
      </c>
      <c r="G6" s="53">
        <v>5.4691310385456999</v>
      </c>
      <c r="H6" s="54">
        <v>4.0350109409190402</v>
      </c>
    </row>
    <row r="7" spans="1:12" x14ac:dyDescent="0.2">
      <c r="A7" s="8" t="s">
        <v>162</v>
      </c>
      <c r="B7" s="48">
        <v>209</v>
      </c>
      <c r="C7" s="49">
        <v>835</v>
      </c>
      <c r="D7" s="50">
        <v>509</v>
      </c>
      <c r="E7" s="51">
        <v>1344</v>
      </c>
      <c r="F7" s="52">
        <v>799.71824945295396</v>
      </c>
      <c r="G7" s="53">
        <v>3.8264031074304001</v>
      </c>
      <c r="H7" s="54">
        <v>2.5499999999999998</v>
      </c>
    </row>
    <row r="8" spans="1:12" x14ac:dyDescent="0.2">
      <c r="A8" s="8" t="s">
        <v>163</v>
      </c>
      <c r="B8" s="48">
        <v>346</v>
      </c>
      <c r="C8" s="49">
        <v>1157</v>
      </c>
      <c r="D8" s="50">
        <v>562</v>
      </c>
      <c r="E8" s="51">
        <v>1719</v>
      </c>
      <c r="F8" s="52">
        <v>1109.8224288840299</v>
      </c>
      <c r="G8" s="53">
        <v>3.2075792742312901</v>
      </c>
      <c r="H8" s="54">
        <v>2</v>
      </c>
    </row>
    <row r="9" spans="1:12" ht="25.5" x14ac:dyDescent="0.2">
      <c r="A9" s="8" t="s">
        <v>164</v>
      </c>
      <c r="B9" s="48">
        <v>643</v>
      </c>
      <c r="C9" s="49">
        <v>2623</v>
      </c>
      <c r="D9" s="50">
        <v>2859</v>
      </c>
      <c r="E9" s="51">
        <v>5482</v>
      </c>
      <c r="F9" s="52">
        <v>2582.16221006565</v>
      </c>
      <c r="G9" s="53">
        <v>4.0158043702420603</v>
      </c>
      <c r="H9" s="54">
        <v>2.5</v>
      </c>
    </row>
    <row r="10" spans="1:12" ht="25.5" x14ac:dyDescent="0.2">
      <c r="A10" s="8" t="s">
        <v>165</v>
      </c>
      <c r="B10" s="48">
        <v>215</v>
      </c>
      <c r="C10" s="49">
        <v>605</v>
      </c>
      <c r="D10" s="50">
        <v>317</v>
      </c>
      <c r="E10" s="51">
        <v>922</v>
      </c>
      <c r="F10" s="52">
        <v>600.59949671772404</v>
      </c>
      <c r="G10" s="53">
        <v>2.7934860312452301</v>
      </c>
      <c r="H10" s="54">
        <v>2</v>
      </c>
    </row>
    <row r="11" spans="1:12" x14ac:dyDescent="0.2">
      <c r="A11" s="8" t="s">
        <v>166</v>
      </c>
      <c r="B11" s="48">
        <v>381</v>
      </c>
      <c r="C11" s="49">
        <v>962</v>
      </c>
      <c r="D11" s="50">
        <v>378</v>
      </c>
      <c r="E11" s="51">
        <v>1340</v>
      </c>
      <c r="F11" s="52">
        <v>921.91623632385097</v>
      </c>
      <c r="G11" s="53">
        <v>2.4197276543933102</v>
      </c>
      <c r="H11" s="54">
        <v>1</v>
      </c>
    </row>
    <row r="12" spans="1:12" x14ac:dyDescent="0.2">
      <c r="A12" s="247" t="s">
        <v>99</v>
      </c>
      <c r="B12" s="248">
        <v>2281</v>
      </c>
      <c r="C12" s="248">
        <v>8640</v>
      </c>
      <c r="D12" s="248">
        <v>7641</v>
      </c>
      <c r="E12" s="248">
        <v>16281</v>
      </c>
      <c r="F12" s="248">
        <v>8420.7063457330405</v>
      </c>
      <c r="G12" s="249">
        <v>3.69167310203115</v>
      </c>
      <c r="H12" s="249">
        <v>2.25</v>
      </c>
    </row>
    <row r="13" spans="1:12" ht="81.75" customHeight="1" x14ac:dyDescent="0.2">
      <c r="A13" s="255" t="s">
        <v>635</v>
      </c>
      <c r="B13" s="254"/>
      <c r="C13" s="254"/>
      <c r="D13" s="254"/>
      <c r="E13" s="254"/>
      <c r="F13" s="254"/>
      <c r="G13" s="254"/>
      <c r="H13" s="254"/>
    </row>
    <row r="14" spans="1:12" ht="36.75" customHeight="1" x14ac:dyDescent="0.2">
      <c r="A14" s="255" t="s">
        <v>167</v>
      </c>
      <c r="B14" s="254"/>
      <c r="C14" s="254"/>
      <c r="D14" s="254"/>
      <c r="E14" s="254"/>
      <c r="F14" s="254"/>
      <c r="G14" s="254"/>
      <c r="H14" s="254"/>
    </row>
    <row r="15" spans="1:12" x14ac:dyDescent="0.2">
      <c r="A15" s="256" t="s">
        <v>44</v>
      </c>
      <c r="B15" s="254"/>
      <c r="C15" s="254"/>
      <c r="D15" s="254"/>
      <c r="E15" s="254"/>
      <c r="F15" s="254"/>
      <c r="G15" s="254"/>
      <c r="H15" s="254"/>
    </row>
  </sheetData>
  <mergeCells count="7">
    <mergeCell ref="J1:L2"/>
    <mergeCell ref="A1:H1"/>
    <mergeCell ref="A13:H13"/>
    <mergeCell ref="A14:H14"/>
    <mergeCell ref="A15:H15"/>
    <mergeCell ref="C4:E4"/>
    <mergeCell ref="F4:H4"/>
  </mergeCells>
  <pageMargins left="0.6" right="0.79" top="0.79" bottom="1.06" header="0.3" footer="0.3"/>
  <pageSetup paperSize="9" fitToWidth="0" fitToHeight="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J20" sqref="J20:J21"/>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253" t="s">
        <v>636</v>
      </c>
      <c r="B1" s="254"/>
      <c r="C1" s="254"/>
      <c r="D1" s="254"/>
      <c r="E1" s="254"/>
      <c r="F1" s="254"/>
      <c r="G1" s="254"/>
      <c r="H1" s="254"/>
      <c r="J1" s="251" t="str">
        <f>HYPERLINK("#'sommaire'!A1", "Retour sommaire")</f>
        <v>Retour sommaire</v>
      </c>
      <c r="K1" s="252"/>
      <c r="L1" s="252"/>
    </row>
    <row r="2" spans="1:12" x14ac:dyDescent="0.2">
      <c r="J2" s="252"/>
      <c r="K2" s="252"/>
      <c r="L2" s="252"/>
    </row>
    <row r="3" spans="1:12" ht="51" x14ac:dyDescent="0.2">
      <c r="A3" s="243" t="s">
        <v>159</v>
      </c>
      <c r="B3" s="243" t="s">
        <v>104</v>
      </c>
      <c r="C3" s="243" t="s">
        <v>146</v>
      </c>
      <c r="D3" s="243" t="s">
        <v>147</v>
      </c>
      <c r="E3" s="243" t="s">
        <v>148</v>
      </c>
      <c r="F3" s="243" t="s">
        <v>149</v>
      </c>
      <c r="G3" s="243" t="s">
        <v>150</v>
      </c>
      <c r="H3" s="243" t="s">
        <v>151</v>
      </c>
    </row>
    <row r="4" spans="1:12" ht="25.5" x14ac:dyDescent="0.2">
      <c r="A4" s="2"/>
      <c r="B4" s="2" t="s">
        <v>17</v>
      </c>
      <c r="C4" s="257" t="s">
        <v>108</v>
      </c>
      <c r="D4" s="257" t="s">
        <v>108</v>
      </c>
      <c r="E4" s="257" t="s">
        <v>108</v>
      </c>
      <c r="F4" s="257" t="s">
        <v>152</v>
      </c>
      <c r="G4" s="257" t="s">
        <v>152</v>
      </c>
      <c r="H4" s="257" t="s">
        <v>152</v>
      </c>
    </row>
    <row r="5" spans="1:12" ht="25.5" x14ac:dyDescent="0.2">
      <c r="A5" s="8" t="s">
        <v>168</v>
      </c>
      <c r="B5" s="55">
        <v>81</v>
      </c>
      <c r="C5" s="56">
        <v>265</v>
      </c>
      <c r="D5" s="57">
        <v>47</v>
      </c>
      <c r="E5" s="58">
        <v>312</v>
      </c>
      <c r="F5" s="59">
        <v>211.031466083151</v>
      </c>
      <c r="G5" s="60">
        <v>2.6053267417672998</v>
      </c>
      <c r="H5" s="61">
        <v>1</v>
      </c>
    </row>
    <row r="6" spans="1:12" ht="25.5" x14ac:dyDescent="0.2">
      <c r="A6" s="8" t="s">
        <v>169</v>
      </c>
      <c r="B6" s="55">
        <v>41</v>
      </c>
      <c r="C6" s="56">
        <v>89</v>
      </c>
      <c r="D6" s="57">
        <v>15</v>
      </c>
      <c r="E6" s="58">
        <v>104</v>
      </c>
      <c r="F6" s="59">
        <v>78.935448577680503</v>
      </c>
      <c r="G6" s="60">
        <v>1.9252548433580601</v>
      </c>
      <c r="H6" s="61">
        <v>1.2</v>
      </c>
    </row>
    <row r="7" spans="1:12" x14ac:dyDescent="0.2">
      <c r="A7" s="8" t="s">
        <v>170</v>
      </c>
      <c r="B7" s="55">
        <v>34</v>
      </c>
      <c r="C7" s="56">
        <v>152</v>
      </c>
      <c r="D7" s="57">
        <v>39</v>
      </c>
      <c r="E7" s="58">
        <v>191</v>
      </c>
      <c r="F7" s="59">
        <v>140.957658643326</v>
      </c>
      <c r="G7" s="60">
        <v>4.1458134895095897</v>
      </c>
      <c r="H7" s="61">
        <v>3.125</v>
      </c>
    </row>
    <row r="8" spans="1:12" ht="25.5" x14ac:dyDescent="0.2">
      <c r="A8" s="8" t="s">
        <v>171</v>
      </c>
      <c r="B8" s="55">
        <v>39</v>
      </c>
      <c r="C8" s="56">
        <v>93</v>
      </c>
      <c r="D8" s="57">
        <v>8</v>
      </c>
      <c r="E8" s="58">
        <v>101</v>
      </c>
      <c r="F8" s="59">
        <v>71.55</v>
      </c>
      <c r="G8" s="60">
        <v>1.8346153846153801</v>
      </c>
      <c r="H8" s="61">
        <v>1</v>
      </c>
    </row>
    <row r="9" spans="1:12" x14ac:dyDescent="0.2">
      <c r="A9" s="8" t="s">
        <v>172</v>
      </c>
      <c r="B9" s="55">
        <v>7</v>
      </c>
      <c r="C9" s="56">
        <v>17</v>
      </c>
      <c r="D9" s="57">
        <v>1</v>
      </c>
      <c r="E9" s="58">
        <v>18</v>
      </c>
      <c r="F9" s="59">
        <v>13.4</v>
      </c>
      <c r="G9" s="60">
        <v>1.9142857142857099</v>
      </c>
      <c r="H9" s="61">
        <v>2.5</v>
      </c>
    </row>
    <row r="10" spans="1:12" x14ac:dyDescent="0.2">
      <c r="A10" s="8" t="s">
        <v>173</v>
      </c>
      <c r="B10" s="55">
        <v>69</v>
      </c>
      <c r="C10" s="56">
        <v>184</v>
      </c>
      <c r="D10" s="57">
        <v>8</v>
      </c>
      <c r="E10" s="58">
        <v>192</v>
      </c>
      <c r="F10" s="59">
        <v>139.40420131291</v>
      </c>
      <c r="G10" s="60">
        <v>2.0203507436653698</v>
      </c>
      <c r="H10" s="61">
        <v>1.75</v>
      </c>
    </row>
    <row r="11" spans="1:12" x14ac:dyDescent="0.2">
      <c r="A11" s="8" t="s">
        <v>174</v>
      </c>
      <c r="B11" s="55">
        <v>30</v>
      </c>
      <c r="C11" s="56">
        <v>268</v>
      </c>
      <c r="D11" s="57">
        <v>175</v>
      </c>
      <c r="E11" s="58">
        <v>443</v>
      </c>
      <c r="F11" s="59">
        <v>237.997264770241</v>
      </c>
      <c r="G11" s="60">
        <v>7.93324215900802</v>
      </c>
      <c r="H11" s="61">
        <v>3.375</v>
      </c>
    </row>
    <row r="12" spans="1:12" x14ac:dyDescent="0.2">
      <c r="A12" s="8" t="s">
        <v>175</v>
      </c>
      <c r="B12" s="55">
        <v>3</v>
      </c>
      <c r="C12" s="56">
        <v>13</v>
      </c>
      <c r="D12" s="57">
        <v>0</v>
      </c>
      <c r="E12" s="58">
        <v>13</v>
      </c>
      <c r="F12" s="59">
        <v>12</v>
      </c>
      <c r="G12" s="60">
        <v>4</v>
      </c>
      <c r="H12" s="61">
        <v>2</v>
      </c>
    </row>
    <row r="13" spans="1:12" x14ac:dyDescent="0.2">
      <c r="A13" s="8" t="s">
        <v>176</v>
      </c>
      <c r="B13" s="55">
        <v>32</v>
      </c>
      <c r="C13" s="56">
        <v>140</v>
      </c>
      <c r="D13" s="57">
        <v>34</v>
      </c>
      <c r="E13" s="58">
        <v>174</v>
      </c>
      <c r="F13" s="59">
        <v>132.79853391684901</v>
      </c>
      <c r="G13" s="60">
        <v>4.1499541849015298</v>
      </c>
      <c r="H13" s="61">
        <v>2.2538293216630199</v>
      </c>
    </row>
    <row r="14" spans="1:12" ht="25.5" x14ac:dyDescent="0.2">
      <c r="A14" s="8" t="s">
        <v>177</v>
      </c>
      <c r="B14" s="55">
        <v>112</v>
      </c>
      <c r="C14" s="56">
        <v>605</v>
      </c>
      <c r="D14" s="57">
        <v>135</v>
      </c>
      <c r="E14" s="58">
        <v>740</v>
      </c>
      <c r="F14" s="59">
        <v>622.62039387308505</v>
      </c>
      <c r="G14" s="60">
        <v>5.5591106595811199</v>
      </c>
      <c r="H14" s="61">
        <v>1.825</v>
      </c>
    </row>
    <row r="15" spans="1:12" x14ac:dyDescent="0.2">
      <c r="A15" s="8" t="s">
        <v>178</v>
      </c>
      <c r="B15" s="55">
        <v>57</v>
      </c>
      <c r="C15" s="56">
        <v>235</v>
      </c>
      <c r="D15" s="57">
        <v>28</v>
      </c>
      <c r="E15" s="58">
        <v>263</v>
      </c>
      <c r="F15" s="59">
        <v>203.44833698030601</v>
      </c>
      <c r="G15" s="60">
        <v>3.5692690698299399</v>
      </c>
      <c r="H15" s="61">
        <v>1.5</v>
      </c>
    </row>
    <row r="16" spans="1:12" x14ac:dyDescent="0.2">
      <c r="A16" s="8" t="s">
        <v>162</v>
      </c>
      <c r="B16" s="55">
        <v>20</v>
      </c>
      <c r="C16" s="56">
        <v>71</v>
      </c>
      <c r="D16" s="57">
        <v>98</v>
      </c>
      <c r="E16" s="58">
        <v>169</v>
      </c>
      <c r="F16" s="59">
        <v>71.905010940918999</v>
      </c>
      <c r="G16" s="60">
        <v>3.5952505470459499</v>
      </c>
      <c r="H16" s="61">
        <v>1.34</v>
      </c>
    </row>
    <row r="17" spans="1:8" ht="25.5" x14ac:dyDescent="0.2">
      <c r="A17" s="8" t="s">
        <v>179</v>
      </c>
      <c r="B17" s="55">
        <v>18</v>
      </c>
      <c r="C17" s="56">
        <v>66</v>
      </c>
      <c r="D17" s="57">
        <v>8</v>
      </c>
      <c r="E17" s="58">
        <v>74</v>
      </c>
      <c r="F17" s="59">
        <v>59.210065645514199</v>
      </c>
      <c r="G17" s="60">
        <v>3.28944809141746</v>
      </c>
      <c r="H17" s="61">
        <v>2</v>
      </c>
    </row>
    <row r="18" spans="1:8" x14ac:dyDescent="0.2">
      <c r="A18" s="247" t="s">
        <v>99</v>
      </c>
      <c r="B18" s="248">
        <v>543</v>
      </c>
      <c r="C18" s="248">
        <v>2198</v>
      </c>
      <c r="D18" s="248">
        <v>596</v>
      </c>
      <c r="E18" s="248">
        <v>2794</v>
      </c>
      <c r="F18" s="248">
        <v>1995.2583807439801</v>
      </c>
      <c r="G18" s="249">
        <v>3.6745089884787898</v>
      </c>
      <c r="H18" s="249">
        <v>1.75</v>
      </c>
    </row>
    <row r="19" spans="1:8" ht="72.75" customHeight="1" x14ac:dyDescent="0.2">
      <c r="A19" s="255" t="s">
        <v>600</v>
      </c>
      <c r="B19" s="254"/>
      <c r="C19" s="254"/>
      <c r="D19" s="254"/>
      <c r="E19" s="254"/>
      <c r="F19" s="254"/>
      <c r="G19" s="254"/>
      <c r="H19" s="254"/>
    </row>
    <row r="20" spans="1:8" ht="41.25" customHeight="1" x14ac:dyDescent="0.2">
      <c r="A20" s="255" t="s">
        <v>157</v>
      </c>
      <c r="B20" s="254"/>
      <c r="C20" s="254"/>
      <c r="D20" s="254"/>
      <c r="E20" s="254"/>
      <c r="F20" s="254"/>
      <c r="G20" s="254"/>
      <c r="H20" s="254"/>
    </row>
    <row r="21" spans="1:8" ht="30.75" customHeight="1" x14ac:dyDescent="0.2">
      <c r="A21" s="255" t="s">
        <v>180</v>
      </c>
      <c r="B21" s="254"/>
      <c r="C21" s="254"/>
      <c r="D21" s="254"/>
      <c r="E21" s="254"/>
      <c r="F21" s="254"/>
      <c r="G21" s="254"/>
      <c r="H21" s="254"/>
    </row>
    <row r="22" spans="1:8" ht="30.75" customHeight="1" x14ac:dyDescent="0.2">
      <c r="A22" s="256" t="s">
        <v>44</v>
      </c>
      <c r="B22" s="254"/>
      <c r="C22" s="254"/>
      <c r="D22" s="254"/>
      <c r="E22" s="254"/>
      <c r="F22" s="254"/>
      <c r="G22" s="254"/>
      <c r="H22" s="254"/>
    </row>
    <row r="23" spans="1:8" ht="30.75" customHeight="1" x14ac:dyDescent="0.2"/>
  </sheetData>
  <mergeCells count="8">
    <mergeCell ref="A22:H22"/>
    <mergeCell ref="C4:E4"/>
    <mergeCell ref="F4:H4"/>
    <mergeCell ref="J1:L2"/>
    <mergeCell ref="A1:H1"/>
    <mergeCell ref="A19:H19"/>
    <mergeCell ref="A20:H20"/>
    <mergeCell ref="A21:H21"/>
  </mergeCells>
  <pageMargins left="0.6" right="0.79" top="0.79" bottom="1.06" header="0.3" footer="0.3"/>
  <pageSetup paperSize="9" fitToWidth="0" fitToHeight="0"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J1" activeCellId="1" sqref="A3:H3 J1:L2"/>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253" t="s">
        <v>637</v>
      </c>
      <c r="B1" s="254"/>
      <c r="C1" s="254"/>
      <c r="D1" s="254"/>
      <c r="E1" s="254"/>
      <c r="F1" s="254"/>
      <c r="G1" s="254"/>
      <c r="H1" s="254"/>
      <c r="J1" s="251" t="str">
        <f>HYPERLINK("#'sommaire'!A1", "Retour sommaire")</f>
        <v>Retour sommaire</v>
      </c>
      <c r="K1" s="252"/>
      <c r="L1" s="252"/>
    </row>
    <row r="2" spans="1:12" x14ac:dyDescent="0.2">
      <c r="J2" s="252"/>
      <c r="K2" s="252"/>
      <c r="L2" s="252"/>
    </row>
    <row r="3" spans="1:12" ht="51" x14ac:dyDescent="0.2">
      <c r="A3" s="243" t="s">
        <v>159</v>
      </c>
      <c r="B3" s="243" t="s">
        <v>104</v>
      </c>
      <c r="C3" s="243" t="s">
        <v>146</v>
      </c>
      <c r="D3" s="243" t="s">
        <v>147</v>
      </c>
      <c r="E3" s="243" t="s">
        <v>148</v>
      </c>
      <c r="F3" s="243" t="s">
        <v>149</v>
      </c>
      <c r="G3" s="243" t="s">
        <v>150</v>
      </c>
      <c r="H3" s="243" t="s">
        <v>151</v>
      </c>
    </row>
    <row r="4" spans="1:12" ht="25.5" x14ac:dyDescent="0.2">
      <c r="A4" s="2"/>
      <c r="B4" s="2" t="s">
        <v>17</v>
      </c>
      <c r="C4" s="257" t="s">
        <v>108</v>
      </c>
      <c r="D4" s="257" t="s">
        <v>108</v>
      </c>
      <c r="E4" s="257" t="s">
        <v>108</v>
      </c>
      <c r="F4" s="257" t="s">
        <v>152</v>
      </c>
      <c r="G4" s="257" t="s">
        <v>152</v>
      </c>
      <c r="H4" s="257" t="s">
        <v>152</v>
      </c>
    </row>
    <row r="5" spans="1:12" ht="25.5" x14ac:dyDescent="0.2">
      <c r="A5" s="8" t="s">
        <v>168</v>
      </c>
      <c r="B5" s="62">
        <v>22</v>
      </c>
      <c r="C5" s="63">
        <v>35</v>
      </c>
      <c r="D5" s="64">
        <v>4</v>
      </c>
      <c r="E5" s="65">
        <v>39</v>
      </c>
      <c r="F5" s="66">
        <v>35.375164113785601</v>
      </c>
      <c r="G5" s="67">
        <v>1.60796200517207</v>
      </c>
      <c r="H5" s="68">
        <v>1.425</v>
      </c>
    </row>
    <row r="6" spans="1:12" x14ac:dyDescent="0.2">
      <c r="A6" s="8" t="s">
        <v>170</v>
      </c>
      <c r="B6" s="62">
        <v>17</v>
      </c>
      <c r="C6" s="63">
        <v>80</v>
      </c>
      <c r="D6" s="64">
        <v>13</v>
      </c>
      <c r="E6" s="65">
        <v>93</v>
      </c>
      <c r="F6" s="66">
        <v>61.005426695842502</v>
      </c>
      <c r="G6" s="67">
        <v>3.5885545115201398</v>
      </c>
      <c r="H6" s="68">
        <v>2</v>
      </c>
    </row>
    <row r="7" spans="1:12" ht="38.25" x14ac:dyDescent="0.2">
      <c r="A7" s="8" t="s">
        <v>181</v>
      </c>
      <c r="B7" s="62">
        <v>4</v>
      </c>
      <c r="C7" s="63">
        <v>8</v>
      </c>
      <c r="D7" s="64">
        <v>5</v>
      </c>
      <c r="E7" s="65">
        <v>13</v>
      </c>
      <c r="F7" s="66">
        <v>8.1750547045951905</v>
      </c>
      <c r="G7" s="67">
        <v>2.0437636761487998</v>
      </c>
      <c r="H7" s="68">
        <v>1.5875273522975899</v>
      </c>
    </row>
    <row r="8" spans="1:12" ht="25.5" x14ac:dyDescent="0.2">
      <c r="A8" s="8" t="s">
        <v>182</v>
      </c>
      <c r="B8" s="62">
        <v>9</v>
      </c>
      <c r="C8" s="63">
        <v>19</v>
      </c>
      <c r="D8" s="64">
        <v>2</v>
      </c>
      <c r="E8" s="65">
        <v>21</v>
      </c>
      <c r="F8" s="66">
        <v>16.578008752735201</v>
      </c>
      <c r="G8" s="67">
        <v>1.8420009725261399</v>
      </c>
      <c r="H8" s="68">
        <v>1.8752735229759301</v>
      </c>
    </row>
    <row r="9" spans="1:12" ht="25.5" x14ac:dyDescent="0.2">
      <c r="A9" s="8" t="s">
        <v>177</v>
      </c>
      <c r="B9" s="62">
        <v>23</v>
      </c>
      <c r="C9" s="63">
        <v>36</v>
      </c>
      <c r="D9" s="64">
        <v>2</v>
      </c>
      <c r="E9" s="65">
        <v>38</v>
      </c>
      <c r="F9" s="66">
        <v>34.942560175054702</v>
      </c>
      <c r="G9" s="67">
        <v>1.51924174674151</v>
      </c>
      <c r="H9" s="68">
        <v>1</v>
      </c>
    </row>
    <row r="10" spans="1:12" x14ac:dyDescent="0.2">
      <c r="A10" s="8" t="s">
        <v>178</v>
      </c>
      <c r="B10" s="62">
        <v>39</v>
      </c>
      <c r="C10" s="63">
        <v>51</v>
      </c>
      <c r="D10" s="64">
        <v>5</v>
      </c>
      <c r="E10" s="65">
        <v>56</v>
      </c>
      <c r="F10" s="66">
        <v>46.1</v>
      </c>
      <c r="G10" s="67">
        <v>1.1820512820512801</v>
      </c>
      <c r="H10" s="68">
        <v>1</v>
      </c>
    </row>
    <row r="11" spans="1:12" ht="38.25" x14ac:dyDescent="0.2">
      <c r="A11" s="8" t="s">
        <v>183</v>
      </c>
      <c r="B11" s="62">
        <v>16</v>
      </c>
      <c r="C11" s="63">
        <v>42</v>
      </c>
      <c r="D11" s="64">
        <v>5</v>
      </c>
      <c r="E11" s="65">
        <v>47</v>
      </c>
      <c r="F11" s="66">
        <v>31.0515317286652</v>
      </c>
      <c r="G11" s="67">
        <v>1.9407207330415801</v>
      </c>
      <c r="H11" s="68">
        <v>1.5</v>
      </c>
    </row>
    <row r="12" spans="1:12" ht="38.25" x14ac:dyDescent="0.2">
      <c r="A12" s="8" t="s">
        <v>184</v>
      </c>
      <c r="B12" s="62">
        <v>46</v>
      </c>
      <c r="C12" s="63">
        <v>83</v>
      </c>
      <c r="D12" s="64">
        <v>11</v>
      </c>
      <c r="E12" s="65">
        <v>94</v>
      </c>
      <c r="F12" s="66">
        <v>78.843457330415802</v>
      </c>
      <c r="G12" s="67">
        <v>1.7139882028351301</v>
      </c>
      <c r="H12" s="68">
        <v>1</v>
      </c>
    </row>
    <row r="13" spans="1:12" x14ac:dyDescent="0.2">
      <c r="A13" s="247" t="s">
        <v>99</v>
      </c>
      <c r="B13" s="248">
        <v>176</v>
      </c>
      <c r="C13" s="248">
        <v>354</v>
      </c>
      <c r="D13" s="248">
        <v>47</v>
      </c>
      <c r="E13" s="248">
        <v>401</v>
      </c>
      <c r="F13" s="248">
        <v>312.07120350109398</v>
      </c>
      <c r="G13" s="249">
        <v>1.7731318380743999</v>
      </c>
      <c r="H13" s="249">
        <v>1</v>
      </c>
    </row>
    <row r="14" spans="1:12" ht="63.75" customHeight="1" x14ac:dyDescent="0.2">
      <c r="A14" s="255" t="s">
        <v>185</v>
      </c>
      <c r="B14" s="254"/>
      <c r="C14" s="254"/>
      <c r="D14" s="254"/>
      <c r="E14" s="254"/>
      <c r="F14" s="254"/>
      <c r="G14" s="254"/>
      <c r="H14" s="254"/>
    </row>
    <row r="15" spans="1:12" ht="36" customHeight="1" x14ac:dyDescent="0.2">
      <c r="A15" s="255" t="s">
        <v>186</v>
      </c>
      <c r="B15" s="254"/>
      <c r="C15" s="254"/>
      <c r="D15" s="254"/>
      <c r="E15" s="254"/>
      <c r="F15" s="254"/>
      <c r="G15" s="254"/>
      <c r="H15" s="254"/>
    </row>
    <row r="16" spans="1:12" x14ac:dyDescent="0.2">
      <c r="A16" s="256" t="s">
        <v>44</v>
      </c>
      <c r="B16" s="254"/>
      <c r="C16" s="254"/>
      <c r="D16" s="254"/>
      <c r="E16" s="254"/>
      <c r="F16" s="254"/>
      <c r="G16" s="254"/>
      <c r="H16" s="254"/>
    </row>
  </sheetData>
  <mergeCells count="7">
    <mergeCell ref="J1:L2"/>
    <mergeCell ref="A1:H1"/>
    <mergeCell ref="A14:H14"/>
    <mergeCell ref="A15:H15"/>
    <mergeCell ref="A16:H16"/>
    <mergeCell ref="C4:E4"/>
    <mergeCell ref="F4:H4"/>
  </mergeCells>
  <pageMargins left="0.6" right="0.79" top="0.79" bottom="1.06" header="0.3" footer="0.3"/>
  <pageSetup paperSize="9" fitToWidth="0" fitToHeight="0"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G1" activeCellId="1" sqref="A4:E4 G1:I2"/>
    </sheetView>
  </sheetViews>
  <sheetFormatPr baseColWidth="10" defaultColWidth="9.140625" defaultRowHeight="12.75" x14ac:dyDescent="0.2"/>
  <cols>
    <col min="1" max="1" width="23.7109375" customWidth="1"/>
    <col min="2" max="5" width="15.7109375" customWidth="1"/>
  </cols>
  <sheetData>
    <row r="1" spans="1:9" ht="15" customHeight="1" x14ac:dyDescent="0.2">
      <c r="A1" s="253" t="s">
        <v>187</v>
      </c>
      <c r="B1" s="254"/>
      <c r="C1" s="254"/>
      <c r="D1" s="254"/>
      <c r="E1" s="254"/>
      <c r="G1" s="251" t="str">
        <f>HYPERLINK("#'sommaire'!A1", "Retour sommaire")</f>
        <v>Retour sommaire</v>
      </c>
      <c r="H1" s="252"/>
      <c r="I1" s="252"/>
    </row>
    <row r="2" spans="1:9" x14ac:dyDescent="0.2">
      <c r="G2" s="252"/>
      <c r="H2" s="252"/>
      <c r="I2" s="252"/>
    </row>
    <row r="3" spans="1:9" x14ac:dyDescent="0.2">
      <c r="A3" s="264" t="s">
        <v>188</v>
      </c>
      <c r="B3" s="254"/>
      <c r="C3" s="254"/>
      <c r="D3" s="254"/>
      <c r="E3" s="254"/>
    </row>
    <row r="4" spans="1:9" ht="51" x14ac:dyDescent="0.2">
      <c r="A4" s="243" t="s">
        <v>145</v>
      </c>
      <c r="B4" s="243" t="s">
        <v>189</v>
      </c>
      <c r="C4" s="243" t="s">
        <v>190</v>
      </c>
      <c r="D4" s="243" t="s">
        <v>191</v>
      </c>
      <c r="E4" s="243" t="s">
        <v>192</v>
      </c>
    </row>
    <row r="5" spans="1:9" ht="25.5" x14ac:dyDescent="0.2">
      <c r="A5" s="8" t="s">
        <v>71</v>
      </c>
      <c r="B5" s="69">
        <v>16.2612035851472</v>
      </c>
      <c r="C5" s="70">
        <v>32.124728063814402</v>
      </c>
      <c r="D5" s="71">
        <v>38.254155215285998</v>
      </c>
      <c r="E5" s="72">
        <v>27.096814437932899</v>
      </c>
    </row>
    <row r="6" spans="1:9" ht="25.5" x14ac:dyDescent="0.2">
      <c r="A6" s="8" t="s">
        <v>72</v>
      </c>
      <c r="B6" s="69">
        <v>20.9677419354839</v>
      </c>
      <c r="C6" s="70">
        <v>23.649337410805298</v>
      </c>
      <c r="D6" s="71">
        <v>34.827586206896498</v>
      </c>
      <c r="E6" s="72">
        <v>22.8833314417246</v>
      </c>
    </row>
    <row r="7" spans="1:9" x14ac:dyDescent="0.2">
      <c r="A7" s="8" t="s">
        <v>73</v>
      </c>
      <c r="B7" s="69">
        <v>16</v>
      </c>
      <c r="C7" s="70">
        <v>18.064516129032299</v>
      </c>
      <c r="D7" s="71">
        <v>9.5238095238095202</v>
      </c>
      <c r="E7" s="72">
        <v>16.323679049856</v>
      </c>
    </row>
    <row r="8" spans="1:9" x14ac:dyDescent="0.2">
      <c r="A8" s="8" t="s">
        <v>74</v>
      </c>
      <c r="B8" s="69">
        <v>23.684210526315798</v>
      </c>
      <c r="C8" s="70">
        <v>28.7671232876712</v>
      </c>
      <c r="D8" s="71">
        <v>31.060606060606101</v>
      </c>
      <c r="E8" s="72">
        <v>27.735184198757199</v>
      </c>
    </row>
    <row r="9" spans="1:9" x14ac:dyDescent="0.2">
      <c r="A9" s="8" t="s">
        <v>154</v>
      </c>
      <c r="B9" s="69">
        <v>28.571428571428601</v>
      </c>
      <c r="C9" s="70">
        <v>48.648648648648702</v>
      </c>
      <c r="D9" s="71">
        <v>37.5</v>
      </c>
      <c r="E9" s="72">
        <v>46.327896155503801</v>
      </c>
    </row>
    <row r="10" spans="1:9" x14ac:dyDescent="0.2">
      <c r="A10" s="8" t="s">
        <v>155</v>
      </c>
      <c r="B10" s="69">
        <v>11.1111111111111</v>
      </c>
      <c r="C10" s="70">
        <v>35</v>
      </c>
      <c r="D10" s="71">
        <v>33.3333333333333</v>
      </c>
      <c r="E10" s="72">
        <v>25.171964798850599</v>
      </c>
    </row>
    <row r="11" spans="1:9" x14ac:dyDescent="0.2">
      <c r="A11" s="8" t="s">
        <v>153</v>
      </c>
      <c r="B11" s="69">
        <v>29.702970297029701</v>
      </c>
      <c r="C11" s="70">
        <v>34.7222222222222</v>
      </c>
      <c r="D11" s="71">
        <v>33.3333333333333</v>
      </c>
      <c r="E11" s="72">
        <v>31.8363644522511</v>
      </c>
    </row>
    <row r="12" spans="1:9" x14ac:dyDescent="0.2">
      <c r="A12" s="256" t="s">
        <v>44</v>
      </c>
      <c r="B12" s="254"/>
      <c r="C12" s="254"/>
      <c r="D12" s="254"/>
      <c r="E12" s="254"/>
    </row>
  </sheetData>
  <mergeCells count="4">
    <mergeCell ref="G1:I2"/>
    <mergeCell ref="A1:E1"/>
    <mergeCell ref="A3:E3"/>
    <mergeCell ref="A12:E12"/>
  </mergeCells>
  <pageMargins left="0.6" right="0.79" top="0.79" bottom="1.06" header="0.3" footer="0.3"/>
  <pageSetup paperSize="9" fitToWidth="0" fitToHeight="0"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A18" sqref="A18:F18"/>
    </sheetView>
  </sheetViews>
  <sheetFormatPr baseColWidth="10" defaultColWidth="9.140625" defaultRowHeight="12.75" x14ac:dyDescent="0.2"/>
  <cols>
    <col min="1" max="1" width="14.7109375" customWidth="1"/>
    <col min="2" max="2" width="15.7109375" customWidth="1"/>
    <col min="3" max="3" width="13.7109375" customWidth="1"/>
    <col min="4" max="5" width="12.7109375" customWidth="1"/>
    <col min="6" max="6" width="14.7109375" customWidth="1"/>
  </cols>
  <sheetData>
    <row r="1" spans="1:10" ht="39" customHeight="1" x14ac:dyDescent="0.2">
      <c r="A1" s="253" t="s">
        <v>619</v>
      </c>
      <c r="B1" s="254"/>
      <c r="C1" s="254"/>
      <c r="D1" s="254"/>
      <c r="E1" s="254"/>
      <c r="F1" s="254"/>
      <c r="H1" s="251" t="str">
        <f>HYPERLINK("#'sommaire'!A1", "Retour sommaire")</f>
        <v>Retour sommaire</v>
      </c>
      <c r="I1" s="252"/>
      <c r="J1" s="252"/>
    </row>
    <row r="2" spans="1:10" x14ac:dyDescent="0.2">
      <c r="H2" s="252"/>
      <c r="I2" s="252"/>
      <c r="J2" s="252"/>
    </row>
    <row r="3" spans="1:10" x14ac:dyDescent="0.2">
      <c r="A3" s="264" t="s">
        <v>193</v>
      </c>
      <c r="B3" s="254"/>
      <c r="C3" s="254"/>
      <c r="D3" s="254"/>
      <c r="E3" s="254"/>
      <c r="F3" s="254"/>
    </row>
    <row r="4" spans="1:10" ht="38.25" x14ac:dyDescent="0.2">
      <c r="A4" s="243" t="s">
        <v>194</v>
      </c>
      <c r="B4" s="243" t="s">
        <v>71</v>
      </c>
      <c r="C4" s="243" t="s">
        <v>72</v>
      </c>
      <c r="D4" s="243" t="s">
        <v>73</v>
      </c>
      <c r="E4" s="243" t="s">
        <v>74</v>
      </c>
      <c r="F4" s="243" t="s">
        <v>63</v>
      </c>
    </row>
    <row r="5" spans="1:10" x14ac:dyDescent="0.2">
      <c r="A5" s="8" t="s">
        <v>195</v>
      </c>
      <c r="B5" s="73">
        <v>4</v>
      </c>
      <c r="C5" s="74"/>
      <c r="D5" s="75"/>
      <c r="E5" s="76"/>
      <c r="F5" s="77"/>
    </row>
    <row r="6" spans="1:10" x14ac:dyDescent="0.2">
      <c r="A6" s="8" t="s">
        <v>196</v>
      </c>
      <c r="B6" s="73">
        <v>32</v>
      </c>
      <c r="C6" s="74">
        <v>4</v>
      </c>
      <c r="D6" s="75">
        <v>2</v>
      </c>
      <c r="E6" s="76"/>
      <c r="F6" s="77"/>
    </row>
    <row r="7" spans="1:10" x14ac:dyDescent="0.2">
      <c r="A7" s="8" t="s">
        <v>197</v>
      </c>
      <c r="B7" s="73">
        <v>100</v>
      </c>
      <c r="C7" s="74">
        <v>7</v>
      </c>
      <c r="D7" s="75">
        <v>3</v>
      </c>
      <c r="E7" s="76"/>
      <c r="F7" s="77">
        <v>6</v>
      </c>
    </row>
    <row r="8" spans="1:10" x14ac:dyDescent="0.2">
      <c r="A8" s="8" t="s">
        <v>198</v>
      </c>
      <c r="B8" s="73">
        <v>213</v>
      </c>
      <c r="C8" s="74">
        <v>23</v>
      </c>
      <c r="D8" s="75">
        <v>6</v>
      </c>
      <c r="E8" s="76">
        <v>2</v>
      </c>
      <c r="F8" s="77">
        <v>31</v>
      </c>
    </row>
    <row r="9" spans="1:10" x14ac:dyDescent="0.2">
      <c r="A9" s="8" t="s">
        <v>199</v>
      </c>
      <c r="B9" s="73">
        <v>222</v>
      </c>
      <c r="C9" s="74">
        <v>40</v>
      </c>
      <c r="D9" s="75">
        <v>12</v>
      </c>
      <c r="E9" s="76">
        <v>2</v>
      </c>
      <c r="F9" s="77">
        <v>30</v>
      </c>
    </row>
    <row r="10" spans="1:10" x14ac:dyDescent="0.2">
      <c r="A10" s="8" t="s">
        <v>200</v>
      </c>
      <c r="B10" s="73">
        <v>240</v>
      </c>
      <c r="C10" s="74">
        <v>36</v>
      </c>
      <c r="D10" s="75">
        <v>17</v>
      </c>
      <c r="E10" s="76">
        <v>1</v>
      </c>
      <c r="F10" s="77">
        <v>35</v>
      </c>
    </row>
    <row r="11" spans="1:10" x14ac:dyDescent="0.2">
      <c r="A11" s="8" t="s">
        <v>201</v>
      </c>
      <c r="B11" s="73">
        <v>398</v>
      </c>
      <c r="C11" s="74">
        <v>44</v>
      </c>
      <c r="D11" s="75">
        <v>27</v>
      </c>
      <c r="E11" s="76">
        <v>5</v>
      </c>
      <c r="F11" s="77">
        <v>23</v>
      </c>
    </row>
    <row r="12" spans="1:10" x14ac:dyDescent="0.2">
      <c r="A12" s="8" t="s">
        <v>202</v>
      </c>
      <c r="B12" s="73">
        <v>431</v>
      </c>
      <c r="C12" s="74">
        <v>48</v>
      </c>
      <c r="D12" s="75">
        <v>28</v>
      </c>
      <c r="E12" s="76">
        <v>3</v>
      </c>
      <c r="F12" s="77">
        <v>24</v>
      </c>
    </row>
    <row r="13" spans="1:10" x14ac:dyDescent="0.2">
      <c r="A13" s="8" t="s">
        <v>203</v>
      </c>
      <c r="B13" s="73">
        <v>333</v>
      </c>
      <c r="C13" s="74">
        <v>59</v>
      </c>
      <c r="D13" s="75">
        <v>34</v>
      </c>
      <c r="E13" s="76">
        <v>5</v>
      </c>
      <c r="F13" s="77">
        <v>22</v>
      </c>
    </row>
    <row r="14" spans="1:10" x14ac:dyDescent="0.2">
      <c r="A14" s="8" t="s">
        <v>204</v>
      </c>
      <c r="B14" s="73">
        <v>194</v>
      </c>
      <c r="C14" s="74">
        <v>32</v>
      </c>
      <c r="D14" s="75">
        <v>25</v>
      </c>
      <c r="E14" s="76">
        <v>4</v>
      </c>
      <c r="F14" s="77">
        <v>16</v>
      </c>
    </row>
    <row r="15" spans="1:10" x14ac:dyDescent="0.2">
      <c r="A15" s="8" t="s">
        <v>205</v>
      </c>
      <c r="B15" s="73">
        <v>92</v>
      </c>
      <c r="C15" s="74">
        <v>18</v>
      </c>
      <c r="D15" s="75">
        <v>12</v>
      </c>
      <c r="E15" s="76">
        <v>1</v>
      </c>
      <c r="F15" s="77">
        <v>2</v>
      </c>
    </row>
    <row r="16" spans="1:10" x14ac:dyDescent="0.2">
      <c r="A16" s="8" t="s">
        <v>206</v>
      </c>
      <c r="B16" s="73">
        <v>53</v>
      </c>
      <c r="C16" s="74">
        <v>14</v>
      </c>
      <c r="D16" s="75">
        <v>28</v>
      </c>
      <c r="E16" s="76">
        <v>1</v>
      </c>
      <c r="F16" s="77">
        <v>5</v>
      </c>
    </row>
    <row r="17" spans="1:6" ht="25.5" x14ac:dyDescent="0.2">
      <c r="A17" s="8" t="s">
        <v>207</v>
      </c>
      <c r="B17" s="73">
        <v>817</v>
      </c>
      <c r="C17" s="74">
        <v>109</v>
      </c>
      <c r="D17" s="75">
        <v>31</v>
      </c>
      <c r="E17" s="76">
        <v>14</v>
      </c>
      <c r="F17" s="77">
        <v>31</v>
      </c>
    </row>
    <row r="18" spans="1:6" x14ac:dyDescent="0.2">
      <c r="A18" s="247" t="s">
        <v>99</v>
      </c>
      <c r="B18" s="248">
        <v>3129</v>
      </c>
      <c r="C18" s="248">
        <v>434</v>
      </c>
      <c r="D18" s="248">
        <v>225</v>
      </c>
      <c r="E18" s="248">
        <v>38</v>
      </c>
      <c r="F18" s="248">
        <v>225</v>
      </c>
    </row>
    <row r="19" spans="1:6" ht="43.5" customHeight="1" x14ac:dyDescent="0.2">
      <c r="A19" s="255" t="s">
        <v>138</v>
      </c>
      <c r="B19" s="254"/>
      <c r="C19" s="254"/>
      <c r="D19" s="254"/>
      <c r="E19" s="254"/>
      <c r="F19" s="254"/>
    </row>
    <row r="20" spans="1:6" x14ac:dyDescent="0.2">
      <c r="A20" s="256" t="s">
        <v>44</v>
      </c>
      <c r="B20" s="254"/>
      <c r="C20" s="254"/>
      <c r="D20" s="254"/>
      <c r="E20" s="254"/>
      <c r="F20" s="254"/>
    </row>
  </sheetData>
  <mergeCells count="5">
    <mergeCell ref="H1:J2"/>
    <mergeCell ref="A1:F1"/>
    <mergeCell ref="A3:F3"/>
    <mergeCell ref="A19:F19"/>
    <mergeCell ref="A20:F20"/>
  </mergeCells>
  <pageMargins left="0.6" right="0.79" top="0.79" bottom="1.06" header="0.3" footer="0.3"/>
  <pageSetup paperSize="9" fitToWidth="0" fitToHeight="0"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H1" activeCellId="1" sqref="A4:F5 H1:J2"/>
    </sheetView>
  </sheetViews>
  <sheetFormatPr baseColWidth="10" defaultColWidth="9.140625" defaultRowHeight="12.75" x14ac:dyDescent="0.2"/>
  <cols>
    <col min="1" max="2" width="15.7109375" customWidth="1"/>
    <col min="3" max="3" width="13.7109375" customWidth="1"/>
    <col min="4" max="5" width="12.7109375" customWidth="1"/>
    <col min="6" max="6" width="14.7109375" customWidth="1"/>
  </cols>
  <sheetData>
    <row r="1" spans="1:10" ht="39" customHeight="1" x14ac:dyDescent="0.2">
      <c r="A1" s="253" t="s">
        <v>620</v>
      </c>
      <c r="B1" s="254"/>
      <c r="C1" s="254"/>
      <c r="D1" s="254"/>
      <c r="E1" s="254"/>
      <c r="F1" s="254"/>
      <c r="H1" s="251" t="str">
        <f>HYPERLINK("#'sommaire'!A1", "Retour sommaire")</f>
        <v>Retour sommaire</v>
      </c>
      <c r="I1" s="252"/>
      <c r="J1" s="252"/>
    </row>
    <row r="2" spans="1:10" x14ac:dyDescent="0.2">
      <c r="H2" s="252"/>
      <c r="I2" s="252"/>
      <c r="J2" s="252"/>
    </row>
    <row r="3" spans="1:10" x14ac:dyDescent="0.2">
      <c r="A3" s="264" t="s">
        <v>193</v>
      </c>
      <c r="B3" s="254"/>
      <c r="C3" s="254"/>
      <c r="D3" s="254"/>
      <c r="E3" s="254"/>
      <c r="F3" s="254"/>
    </row>
    <row r="4" spans="1:10" ht="38.25" x14ac:dyDescent="0.2">
      <c r="A4" s="243" t="s">
        <v>208</v>
      </c>
      <c r="B4" s="243" t="s">
        <v>71</v>
      </c>
      <c r="C4" s="243" t="s">
        <v>72</v>
      </c>
      <c r="D4" s="243" t="s">
        <v>73</v>
      </c>
      <c r="E4" s="243" t="s">
        <v>74</v>
      </c>
      <c r="F4" s="243" t="s">
        <v>63</v>
      </c>
    </row>
    <row r="5" spans="1:10" x14ac:dyDescent="0.2">
      <c r="A5" s="266" t="s">
        <v>209</v>
      </c>
      <c r="B5" s="267"/>
      <c r="C5" s="267"/>
      <c r="D5" s="267"/>
      <c r="E5" s="267"/>
      <c r="F5" s="267"/>
    </row>
    <row r="6" spans="1:10" x14ac:dyDescent="0.2">
      <c r="A6" s="8" t="s">
        <v>210</v>
      </c>
      <c r="B6" s="78">
        <v>400</v>
      </c>
      <c r="C6" s="79">
        <v>43</v>
      </c>
      <c r="D6" s="80">
        <v>24</v>
      </c>
      <c r="E6" s="81">
        <v>0</v>
      </c>
      <c r="F6" s="82">
        <v>10</v>
      </c>
    </row>
    <row r="7" spans="1:10" x14ac:dyDescent="0.2">
      <c r="A7" s="8" t="s">
        <v>211</v>
      </c>
      <c r="B7" s="78">
        <v>771</v>
      </c>
      <c r="C7" s="79">
        <v>62</v>
      </c>
      <c r="D7" s="80">
        <v>35</v>
      </c>
      <c r="E7" s="81">
        <v>2</v>
      </c>
      <c r="F7" s="82">
        <v>20</v>
      </c>
    </row>
    <row r="8" spans="1:10" x14ac:dyDescent="0.2">
      <c r="A8" s="8" t="s">
        <v>212</v>
      </c>
      <c r="B8" s="78">
        <v>701</v>
      </c>
      <c r="C8" s="79">
        <v>56</v>
      </c>
      <c r="D8" s="80">
        <v>37</v>
      </c>
      <c r="E8" s="81">
        <v>5</v>
      </c>
      <c r="F8" s="82">
        <v>31</v>
      </c>
    </row>
    <row r="9" spans="1:10" x14ac:dyDescent="0.2">
      <c r="A9" s="8" t="s">
        <v>213</v>
      </c>
      <c r="B9" s="78">
        <v>248</v>
      </c>
      <c r="C9" s="79">
        <v>82</v>
      </c>
      <c r="D9" s="80">
        <v>44</v>
      </c>
      <c r="E9" s="81">
        <v>4</v>
      </c>
      <c r="F9" s="82">
        <v>53</v>
      </c>
    </row>
    <row r="10" spans="1:10" x14ac:dyDescent="0.2">
      <c r="A10" s="8" t="s">
        <v>214</v>
      </c>
      <c r="B10" s="78">
        <v>187</v>
      </c>
      <c r="C10" s="79">
        <v>82</v>
      </c>
      <c r="D10" s="80">
        <v>54</v>
      </c>
      <c r="E10" s="81">
        <v>13</v>
      </c>
      <c r="F10" s="82">
        <v>80</v>
      </c>
    </row>
    <row r="11" spans="1:10" x14ac:dyDescent="0.2">
      <c r="A11" s="8" t="s">
        <v>137</v>
      </c>
      <c r="B11" s="78">
        <v>822</v>
      </c>
      <c r="C11" s="79">
        <v>109</v>
      </c>
      <c r="D11" s="80">
        <v>31</v>
      </c>
      <c r="E11" s="81">
        <v>14</v>
      </c>
      <c r="F11" s="82">
        <v>31</v>
      </c>
    </row>
    <row r="12" spans="1:10" x14ac:dyDescent="0.2">
      <c r="A12" s="247" t="s">
        <v>99</v>
      </c>
      <c r="B12" s="248">
        <v>3129</v>
      </c>
      <c r="C12" s="248">
        <v>434</v>
      </c>
      <c r="D12" s="248">
        <v>225</v>
      </c>
      <c r="E12" s="248">
        <v>38</v>
      </c>
      <c r="F12" s="248">
        <v>225</v>
      </c>
    </row>
    <row r="13" spans="1:10" ht="49.5" customHeight="1" x14ac:dyDescent="0.2">
      <c r="A13" s="255" t="s">
        <v>138</v>
      </c>
      <c r="B13" s="254"/>
      <c r="C13" s="254"/>
      <c r="D13" s="254"/>
      <c r="E13" s="254"/>
      <c r="F13" s="254"/>
    </row>
    <row r="14" spans="1:10" x14ac:dyDescent="0.2">
      <c r="A14" s="256" t="s">
        <v>44</v>
      </c>
      <c r="B14" s="254"/>
      <c r="C14" s="254"/>
      <c r="D14" s="254"/>
      <c r="E14" s="254"/>
      <c r="F14" s="254"/>
    </row>
  </sheetData>
  <mergeCells count="6">
    <mergeCell ref="H1:J2"/>
    <mergeCell ref="A1:F1"/>
    <mergeCell ref="A3:F3"/>
    <mergeCell ref="A13:F13"/>
    <mergeCell ref="A14:F14"/>
    <mergeCell ref="A5:F5"/>
  </mergeCells>
  <pageMargins left="0.6" right="0.79" top="0.79" bottom="1.06" header="0.3" footer="0.3"/>
  <pageSetup paperSize="9" fitToWidth="0" fitToHeight="0"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A12" sqref="A12:H12"/>
    </sheetView>
  </sheetViews>
  <sheetFormatPr baseColWidth="10" defaultColWidth="9.140625" defaultRowHeight="12.75" x14ac:dyDescent="0.2"/>
  <cols>
    <col min="1" max="1" width="10.7109375" customWidth="1"/>
    <col min="2" max="3" width="9.7109375" customWidth="1"/>
    <col min="4" max="8" width="11.7109375" customWidth="1"/>
  </cols>
  <sheetData>
    <row r="1" spans="1:12" ht="15" customHeight="1" x14ac:dyDescent="0.2">
      <c r="A1" s="253" t="s">
        <v>215</v>
      </c>
      <c r="B1" s="254"/>
      <c r="C1" s="254"/>
      <c r="D1" s="254"/>
      <c r="E1" s="254"/>
      <c r="F1" s="254"/>
      <c r="G1" s="254"/>
      <c r="H1" s="254"/>
      <c r="J1" s="251" t="str">
        <f>HYPERLINK("#'sommaire'!A1", "Retour sommaire")</f>
        <v>Retour sommaire</v>
      </c>
      <c r="K1" s="252"/>
      <c r="L1" s="252"/>
    </row>
    <row r="2" spans="1:12" x14ac:dyDescent="0.2">
      <c r="J2" s="252"/>
      <c r="K2" s="252"/>
      <c r="L2" s="252"/>
    </row>
    <row r="3" spans="1:12" x14ac:dyDescent="0.2">
      <c r="A3" s="264" t="s">
        <v>193</v>
      </c>
      <c r="B3" s="254"/>
      <c r="C3" s="254"/>
      <c r="D3" s="254"/>
      <c r="E3" s="254"/>
      <c r="F3" s="254"/>
      <c r="G3" s="254"/>
      <c r="H3" s="254"/>
    </row>
    <row r="4" spans="1:12" ht="63.75" x14ac:dyDescent="0.2">
      <c r="A4" s="243" t="s">
        <v>216</v>
      </c>
      <c r="B4" s="243" t="s">
        <v>217</v>
      </c>
      <c r="C4" s="243" t="s">
        <v>218</v>
      </c>
      <c r="D4" s="243" t="s">
        <v>71</v>
      </c>
      <c r="E4" s="243" t="s">
        <v>72</v>
      </c>
      <c r="F4" s="243" t="s">
        <v>74</v>
      </c>
      <c r="G4" s="243" t="s">
        <v>73</v>
      </c>
      <c r="H4" s="243" t="s">
        <v>63</v>
      </c>
    </row>
    <row r="5" spans="1:12" x14ac:dyDescent="0.2">
      <c r="A5" s="8" t="s">
        <v>132</v>
      </c>
      <c r="B5" s="261" t="s">
        <v>219</v>
      </c>
      <c r="C5" s="261" t="s">
        <v>219</v>
      </c>
      <c r="D5" s="83">
        <v>2248</v>
      </c>
      <c r="E5" s="84">
        <v>313</v>
      </c>
      <c r="F5" s="85">
        <v>23</v>
      </c>
      <c r="G5" s="86">
        <v>191</v>
      </c>
      <c r="H5" s="87">
        <v>181</v>
      </c>
    </row>
    <row r="6" spans="1:12" ht="25.5" x14ac:dyDescent="0.2">
      <c r="A6" s="261" t="s">
        <v>220</v>
      </c>
      <c r="B6" s="261" t="s">
        <v>141</v>
      </c>
      <c r="C6" s="8" t="s">
        <v>221</v>
      </c>
      <c r="D6" s="83">
        <v>19</v>
      </c>
      <c r="E6" s="265">
        <v>6</v>
      </c>
      <c r="F6" s="265">
        <v>1</v>
      </c>
      <c r="G6" s="86">
        <v>0</v>
      </c>
      <c r="H6" s="87">
        <v>0</v>
      </c>
    </row>
    <row r="7" spans="1:12" ht="38.25" x14ac:dyDescent="0.2">
      <c r="A7" s="261" t="s">
        <v>220</v>
      </c>
      <c r="B7" s="261" t="s">
        <v>141</v>
      </c>
      <c r="C7" s="8" t="s">
        <v>222</v>
      </c>
      <c r="D7" s="83">
        <v>12</v>
      </c>
      <c r="E7" s="265" t="s">
        <v>77</v>
      </c>
      <c r="F7" s="265" t="s">
        <v>77</v>
      </c>
      <c r="G7" s="86">
        <v>0</v>
      </c>
      <c r="H7" s="87">
        <v>5</v>
      </c>
    </row>
    <row r="8" spans="1:12" ht="38.25" x14ac:dyDescent="0.2">
      <c r="A8" s="261" t="s">
        <v>220</v>
      </c>
      <c r="B8" s="261" t="s">
        <v>223</v>
      </c>
      <c r="C8" s="8" t="s">
        <v>224</v>
      </c>
      <c r="D8" s="83">
        <v>9</v>
      </c>
      <c r="E8" s="265">
        <v>3</v>
      </c>
      <c r="F8" s="265" t="s">
        <v>77</v>
      </c>
      <c r="G8" s="86">
        <v>0</v>
      </c>
      <c r="H8" s="87">
        <v>0</v>
      </c>
    </row>
    <row r="9" spans="1:12" ht="25.5" x14ac:dyDescent="0.2">
      <c r="A9" s="261" t="s">
        <v>220</v>
      </c>
      <c r="B9" s="261" t="s">
        <v>223</v>
      </c>
      <c r="C9" s="8" t="s">
        <v>221</v>
      </c>
      <c r="D9" s="83">
        <v>16</v>
      </c>
      <c r="E9" s="265" t="s">
        <v>77</v>
      </c>
      <c r="F9" s="265" t="s">
        <v>77</v>
      </c>
      <c r="G9" s="86">
        <v>3</v>
      </c>
      <c r="H9" s="87">
        <v>3</v>
      </c>
    </row>
    <row r="10" spans="1:12" ht="38.25" x14ac:dyDescent="0.2">
      <c r="A10" s="261" t="s">
        <v>220</v>
      </c>
      <c r="B10" s="261" t="s">
        <v>223</v>
      </c>
      <c r="C10" s="8" t="s">
        <v>222</v>
      </c>
      <c r="D10" s="83">
        <v>12</v>
      </c>
      <c r="E10" s="84">
        <v>4</v>
      </c>
      <c r="F10" s="265" t="s">
        <v>77</v>
      </c>
      <c r="G10" s="86">
        <v>0</v>
      </c>
      <c r="H10" s="87">
        <v>5</v>
      </c>
    </row>
    <row r="11" spans="1:12" x14ac:dyDescent="0.2">
      <c r="A11" s="8" t="s">
        <v>137</v>
      </c>
      <c r="B11" s="261" t="s">
        <v>219</v>
      </c>
      <c r="C11" s="261" t="s">
        <v>219</v>
      </c>
      <c r="D11" s="83">
        <v>813</v>
      </c>
      <c r="E11" s="84">
        <v>109</v>
      </c>
      <c r="F11" s="85">
        <v>14</v>
      </c>
      <c r="G11" s="86">
        <v>31</v>
      </c>
      <c r="H11" s="87">
        <v>31</v>
      </c>
    </row>
    <row r="12" spans="1:12" x14ac:dyDescent="0.2">
      <c r="A12" s="247" t="s">
        <v>99</v>
      </c>
      <c r="B12" s="268"/>
      <c r="C12" s="268"/>
      <c r="D12" s="248">
        <v>3129</v>
      </c>
      <c r="E12" s="248">
        <v>434</v>
      </c>
      <c r="F12" s="248">
        <v>38</v>
      </c>
      <c r="G12" s="248">
        <v>225</v>
      </c>
      <c r="H12" s="248">
        <v>225</v>
      </c>
    </row>
    <row r="13" spans="1:12" ht="34.5" customHeight="1" x14ac:dyDescent="0.2">
      <c r="A13" s="255" t="s">
        <v>138</v>
      </c>
      <c r="B13" s="254"/>
      <c r="C13" s="254"/>
      <c r="D13" s="254"/>
      <c r="E13" s="254"/>
      <c r="F13" s="254"/>
      <c r="G13" s="254"/>
      <c r="H13" s="254"/>
    </row>
    <row r="14" spans="1:12" x14ac:dyDescent="0.2">
      <c r="A14" s="256" t="s">
        <v>44</v>
      </c>
      <c r="B14" s="254"/>
      <c r="C14" s="254"/>
      <c r="D14" s="254"/>
      <c r="E14" s="254"/>
      <c r="F14" s="254"/>
      <c r="G14" s="254"/>
      <c r="H14" s="254"/>
    </row>
  </sheetData>
  <mergeCells count="14">
    <mergeCell ref="J1:L2"/>
    <mergeCell ref="A1:H1"/>
    <mergeCell ref="A3:H3"/>
    <mergeCell ref="A13:H13"/>
    <mergeCell ref="A14:H14"/>
    <mergeCell ref="B5:C5"/>
    <mergeCell ref="B11:C11"/>
    <mergeCell ref="B12:C12"/>
    <mergeCell ref="A6:A10"/>
    <mergeCell ref="B6:B7"/>
    <mergeCell ref="B8:B10"/>
    <mergeCell ref="E6:E7"/>
    <mergeCell ref="E8:E9"/>
    <mergeCell ref="F6:F10"/>
  </mergeCells>
  <pageMargins left="0.6" right="0.79" top="0.79" bottom="1.06" header="0.3" footer="0.3"/>
  <pageSetup paperSize="9" fitToWidth="0" fitToHeight="0"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I1" activeCellId="1" sqref="A3:G3 I1:K2"/>
    </sheetView>
  </sheetViews>
  <sheetFormatPr baseColWidth="10" defaultColWidth="9.140625" defaultRowHeight="12.75" x14ac:dyDescent="0.2"/>
  <cols>
    <col min="1" max="1" width="15.7109375" customWidth="1"/>
    <col min="2" max="2" width="16.7109375" customWidth="1"/>
    <col min="3" max="3" width="13.7109375" customWidth="1"/>
    <col min="4" max="4" width="12.7109375" customWidth="1"/>
    <col min="5" max="7" width="9.7109375" customWidth="1"/>
  </cols>
  <sheetData>
    <row r="1" spans="1:11" ht="39" customHeight="1" x14ac:dyDescent="0.2">
      <c r="A1" s="253" t="s">
        <v>621</v>
      </c>
      <c r="B1" s="254"/>
      <c r="C1" s="254"/>
      <c r="D1" s="254"/>
      <c r="E1" s="254"/>
      <c r="F1" s="254"/>
      <c r="G1" s="254"/>
      <c r="I1" s="251" t="str">
        <f>HYPERLINK("#'sommaire'!A1", "Retour sommaire")</f>
        <v>Retour sommaire</v>
      </c>
      <c r="J1" s="252"/>
      <c r="K1" s="252"/>
    </row>
    <row r="2" spans="1:11" x14ac:dyDescent="0.2">
      <c r="I2" s="252"/>
      <c r="J2" s="252"/>
      <c r="K2" s="252"/>
    </row>
    <row r="3" spans="1:11" ht="38.25" x14ac:dyDescent="0.2">
      <c r="A3" s="243" t="s">
        <v>12</v>
      </c>
      <c r="B3" s="243" t="s">
        <v>225</v>
      </c>
      <c r="C3" s="243" t="s">
        <v>226</v>
      </c>
      <c r="D3" s="243" t="s">
        <v>227</v>
      </c>
      <c r="E3" s="243" t="s">
        <v>14</v>
      </c>
      <c r="F3" s="243" t="s">
        <v>15</v>
      </c>
      <c r="G3" s="243" t="s">
        <v>16</v>
      </c>
    </row>
    <row r="4" spans="1:11" ht="25.5" x14ac:dyDescent="0.2">
      <c r="A4" s="257"/>
      <c r="B4" s="257"/>
      <c r="C4" s="2"/>
      <c r="D4" s="2" t="s">
        <v>17</v>
      </c>
      <c r="E4" s="2" t="s">
        <v>66</v>
      </c>
      <c r="F4" s="2" t="s">
        <v>19</v>
      </c>
      <c r="G4" s="2" t="s">
        <v>20</v>
      </c>
    </row>
    <row r="5" spans="1:11" x14ac:dyDescent="0.2">
      <c r="A5" s="261" t="s">
        <v>228</v>
      </c>
      <c r="B5" s="261" t="s">
        <v>229</v>
      </c>
      <c r="C5" s="8" t="s">
        <v>230</v>
      </c>
      <c r="D5" s="88">
        <v>1628</v>
      </c>
      <c r="E5" s="89">
        <v>84759.541790000003</v>
      </c>
      <c r="F5" s="90">
        <v>391126.94674350601</v>
      </c>
      <c r="G5" s="91">
        <v>4.61454767785981</v>
      </c>
    </row>
    <row r="6" spans="1:11" ht="25.5" x14ac:dyDescent="0.2">
      <c r="A6" s="261" t="s">
        <v>228</v>
      </c>
      <c r="B6" s="261" t="s">
        <v>229</v>
      </c>
      <c r="C6" s="8" t="s">
        <v>231</v>
      </c>
      <c r="D6" s="88">
        <v>874</v>
      </c>
      <c r="E6" s="89">
        <v>46851.473209999996</v>
      </c>
      <c r="F6" s="90">
        <v>145790.27132999999</v>
      </c>
      <c r="G6" s="91">
        <v>3.1117542596052798</v>
      </c>
    </row>
    <row r="7" spans="1:11" ht="25.5" x14ac:dyDescent="0.2">
      <c r="A7" s="261" t="s">
        <v>228</v>
      </c>
      <c r="B7" s="8" t="s">
        <v>232</v>
      </c>
      <c r="C7" s="8" t="s">
        <v>231</v>
      </c>
      <c r="D7" s="88">
        <v>100</v>
      </c>
      <c r="E7" s="89">
        <v>3603.1779999999999</v>
      </c>
      <c r="F7" s="90">
        <v>13646.868</v>
      </c>
      <c r="G7" s="91">
        <v>3.7874531871586701</v>
      </c>
    </row>
    <row r="8" spans="1:11" ht="25.5" x14ac:dyDescent="0.2">
      <c r="A8" s="261" t="s">
        <v>228</v>
      </c>
      <c r="B8" s="8" t="s">
        <v>233</v>
      </c>
      <c r="C8" s="8" t="s">
        <v>231</v>
      </c>
      <c r="D8" s="88">
        <v>163</v>
      </c>
      <c r="E8" s="89">
        <v>3261.7440000000001</v>
      </c>
      <c r="F8" s="90">
        <v>10003.829</v>
      </c>
      <c r="G8" s="91">
        <v>3.06701844166802</v>
      </c>
    </row>
    <row r="9" spans="1:11" x14ac:dyDescent="0.2">
      <c r="A9" s="261" t="s">
        <v>234</v>
      </c>
      <c r="B9" s="261" t="s">
        <v>229</v>
      </c>
      <c r="C9" s="8" t="s">
        <v>230</v>
      </c>
      <c r="D9" s="88">
        <v>151</v>
      </c>
      <c r="E9" s="89">
        <v>1187.5550000000001</v>
      </c>
      <c r="F9" s="90">
        <v>7171.5366000000004</v>
      </c>
      <c r="G9" s="91">
        <v>6.0389090189507</v>
      </c>
    </row>
    <row r="10" spans="1:11" ht="25.5" x14ac:dyDescent="0.2">
      <c r="A10" s="261" t="s">
        <v>234</v>
      </c>
      <c r="B10" s="261" t="s">
        <v>229</v>
      </c>
      <c r="C10" s="8" t="s">
        <v>231</v>
      </c>
      <c r="D10" s="88">
        <v>22</v>
      </c>
      <c r="E10" s="89">
        <v>98.349000000000004</v>
      </c>
      <c r="F10" s="90">
        <v>642.04539999999997</v>
      </c>
      <c r="G10" s="91">
        <v>6.5282351625334298</v>
      </c>
    </row>
    <row r="11" spans="1:11" ht="25.5" x14ac:dyDescent="0.2">
      <c r="A11" s="261" t="s">
        <v>234</v>
      </c>
      <c r="B11" s="8" t="s">
        <v>232</v>
      </c>
      <c r="C11" s="8" t="s">
        <v>231</v>
      </c>
      <c r="D11" s="88">
        <v>4</v>
      </c>
      <c r="E11" s="89">
        <v>48.1</v>
      </c>
      <c r="F11" s="90">
        <v>361.83699999999999</v>
      </c>
      <c r="G11" s="91">
        <v>7.5225987525987499</v>
      </c>
    </row>
    <row r="12" spans="1:11" ht="25.5" x14ac:dyDescent="0.2">
      <c r="A12" s="261" t="s">
        <v>234</v>
      </c>
      <c r="B12" s="8" t="s">
        <v>233</v>
      </c>
      <c r="C12" s="8" t="s">
        <v>231</v>
      </c>
      <c r="D12" s="88">
        <v>3</v>
      </c>
      <c r="E12" s="89">
        <v>84.953999999999994</v>
      </c>
      <c r="F12" s="90">
        <v>476.56599999999997</v>
      </c>
      <c r="G12" s="91">
        <v>5.6096946582856599</v>
      </c>
    </row>
    <row r="13" spans="1:11" x14ac:dyDescent="0.2">
      <c r="A13" s="261" t="s">
        <v>235</v>
      </c>
      <c r="B13" s="261" t="s">
        <v>229</v>
      </c>
      <c r="C13" s="8" t="s">
        <v>230</v>
      </c>
      <c r="D13" s="88">
        <v>424</v>
      </c>
      <c r="E13" s="89">
        <v>54207.836199999998</v>
      </c>
      <c r="F13" s="90">
        <v>123382.92419999999</v>
      </c>
      <c r="G13" s="91">
        <v>2.2761086375921402</v>
      </c>
    </row>
    <row r="14" spans="1:11" ht="25.5" x14ac:dyDescent="0.2">
      <c r="A14" s="261" t="s">
        <v>235</v>
      </c>
      <c r="B14" s="261" t="s">
        <v>229</v>
      </c>
      <c r="C14" s="8" t="s">
        <v>231</v>
      </c>
      <c r="D14" s="88">
        <v>120</v>
      </c>
      <c r="E14" s="89">
        <v>9216.3613000000005</v>
      </c>
      <c r="F14" s="90">
        <v>16466.567800000001</v>
      </c>
      <c r="G14" s="91">
        <v>1.7866669137634601</v>
      </c>
    </row>
    <row r="15" spans="1:11" ht="25.5" x14ac:dyDescent="0.2">
      <c r="A15" s="261" t="s">
        <v>235</v>
      </c>
      <c r="B15" s="8" t="s">
        <v>236</v>
      </c>
      <c r="C15" s="8" t="s">
        <v>231</v>
      </c>
      <c r="D15" s="88">
        <v>30</v>
      </c>
      <c r="E15" s="89">
        <v>2241.0709999999999</v>
      </c>
      <c r="F15" s="90">
        <v>3617.2550000000001</v>
      </c>
      <c r="G15" s="91">
        <v>1.61407425289069</v>
      </c>
    </row>
    <row r="16" spans="1:11" x14ac:dyDescent="0.2">
      <c r="A16" s="261" t="s">
        <v>237</v>
      </c>
      <c r="B16" s="261" t="s">
        <v>229</v>
      </c>
      <c r="C16" s="8" t="s">
        <v>230</v>
      </c>
      <c r="D16" s="88">
        <v>170</v>
      </c>
      <c r="E16" s="89">
        <v>6047.1535000000003</v>
      </c>
      <c r="F16" s="90">
        <v>10322.2983</v>
      </c>
      <c r="G16" s="91">
        <v>1.7069681297159101</v>
      </c>
    </row>
    <row r="17" spans="1:7" ht="25.5" x14ac:dyDescent="0.2">
      <c r="A17" s="261" t="s">
        <v>237</v>
      </c>
      <c r="B17" s="261" t="s">
        <v>229</v>
      </c>
      <c r="C17" s="8" t="s">
        <v>231</v>
      </c>
      <c r="D17" s="88">
        <v>63</v>
      </c>
      <c r="E17" s="89">
        <v>1232.5364999999999</v>
      </c>
      <c r="F17" s="90">
        <v>2244.7887000000001</v>
      </c>
      <c r="G17" s="91">
        <v>1.8212756376788799</v>
      </c>
    </row>
    <row r="18" spans="1:7" ht="25.5" x14ac:dyDescent="0.2">
      <c r="A18" s="261" t="s">
        <v>237</v>
      </c>
      <c r="B18" s="8" t="s">
        <v>236</v>
      </c>
      <c r="C18" s="8" t="s">
        <v>231</v>
      </c>
      <c r="D18" s="88">
        <v>7</v>
      </c>
      <c r="E18" s="89">
        <v>63.15</v>
      </c>
      <c r="F18" s="90">
        <v>44.612000000000002</v>
      </c>
      <c r="G18" s="91">
        <v>0.70644497228820302</v>
      </c>
    </row>
    <row r="19" spans="1:7" x14ac:dyDescent="0.2">
      <c r="A19" s="261" t="s">
        <v>238</v>
      </c>
      <c r="B19" s="261" t="s">
        <v>229</v>
      </c>
      <c r="C19" s="8" t="s">
        <v>230</v>
      </c>
      <c r="D19" s="88">
        <v>55</v>
      </c>
      <c r="E19" s="89">
        <v>1177.44</v>
      </c>
      <c r="F19" s="90">
        <v>3527.877</v>
      </c>
      <c r="G19" s="91">
        <v>2.9962265593151201</v>
      </c>
    </row>
    <row r="20" spans="1:7" ht="25.5" x14ac:dyDescent="0.2">
      <c r="A20" s="261" t="s">
        <v>238</v>
      </c>
      <c r="B20" s="261" t="s">
        <v>229</v>
      </c>
      <c r="C20" s="8" t="s">
        <v>231</v>
      </c>
      <c r="D20" s="88">
        <v>25</v>
      </c>
      <c r="E20" s="89">
        <v>1941.1695</v>
      </c>
      <c r="F20" s="90">
        <v>5201.8774999999996</v>
      </c>
      <c r="G20" s="91">
        <v>2.6797646985489898</v>
      </c>
    </row>
    <row r="21" spans="1:7" x14ac:dyDescent="0.2">
      <c r="A21" s="261" t="s">
        <v>239</v>
      </c>
      <c r="B21" s="261" t="s">
        <v>229</v>
      </c>
      <c r="C21" s="8" t="s">
        <v>230</v>
      </c>
      <c r="D21" s="88">
        <v>151</v>
      </c>
      <c r="E21" s="89">
        <v>632.90800000000002</v>
      </c>
      <c r="F21" s="90">
        <v>4782.9660000000003</v>
      </c>
      <c r="G21" s="91">
        <v>7.5571267861995697</v>
      </c>
    </row>
    <row r="22" spans="1:7" ht="25.5" x14ac:dyDescent="0.2">
      <c r="A22" s="261" t="s">
        <v>239</v>
      </c>
      <c r="B22" s="261" t="s">
        <v>229</v>
      </c>
      <c r="C22" s="8" t="s">
        <v>231</v>
      </c>
      <c r="D22" s="88">
        <v>40</v>
      </c>
      <c r="E22" s="89">
        <v>524.69230000000005</v>
      </c>
      <c r="F22" s="90">
        <v>3556.4357</v>
      </c>
      <c r="G22" s="91">
        <v>6.7781358712525401</v>
      </c>
    </row>
    <row r="23" spans="1:7" x14ac:dyDescent="0.2">
      <c r="A23" s="261" t="s">
        <v>240</v>
      </c>
      <c r="B23" s="261" t="s">
        <v>229</v>
      </c>
      <c r="C23" s="8" t="s">
        <v>230</v>
      </c>
      <c r="D23" s="88">
        <v>69</v>
      </c>
      <c r="E23" s="89">
        <v>135.33199999999999</v>
      </c>
      <c r="F23" s="90">
        <v>1402.1320000000001</v>
      </c>
      <c r="G23" s="91">
        <v>10.3606833564863</v>
      </c>
    </row>
    <row r="24" spans="1:7" ht="25.5" x14ac:dyDescent="0.2">
      <c r="A24" s="261" t="s">
        <v>240</v>
      </c>
      <c r="B24" s="261" t="s">
        <v>229</v>
      </c>
      <c r="C24" s="8" t="s">
        <v>231</v>
      </c>
      <c r="D24" s="88">
        <v>5</v>
      </c>
      <c r="E24" s="89">
        <v>1.9850000000000001</v>
      </c>
      <c r="F24" s="90">
        <v>12.638999999999999</v>
      </c>
      <c r="G24" s="91">
        <v>6.3672544080604503</v>
      </c>
    </row>
    <row r="25" spans="1:7" ht="25.5" x14ac:dyDescent="0.2">
      <c r="A25" s="261" t="s">
        <v>240</v>
      </c>
      <c r="B25" s="8" t="s">
        <v>236</v>
      </c>
      <c r="C25" s="8" t="s">
        <v>231</v>
      </c>
      <c r="D25" s="88">
        <v>4</v>
      </c>
      <c r="E25" s="89">
        <v>122.48</v>
      </c>
      <c r="F25" s="90">
        <v>256.56400000000002</v>
      </c>
      <c r="G25" s="91">
        <v>2.0947419986936602</v>
      </c>
    </row>
    <row r="26" spans="1:7" ht="42.75" customHeight="1" x14ac:dyDescent="0.2">
      <c r="A26" s="255" t="s">
        <v>241</v>
      </c>
      <c r="B26" s="254"/>
      <c r="C26" s="254"/>
      <c r="D26" s="254"/>
      <c r="E26" s="254"/>
      <c r="F26" s="254"/>
      <c r="G26" s="254"/>
    </row>
    <row r="27" spans="1:7" ht="42" customHeight="1" x14ac:dyDescent="0.2">
      <c r="A27" s="255" t="s">
        <v>242</v>
      </c>
      <c r="B27" s="254"/>
      <c r="C27" s="254"/>
      <c r="D27" s="254"/>
      <c r="E27" s="254"/>
      <c r="F27" s="254"/>
      <c r="G27" s="254"/>
    </row>
    <row r="28" spans="1:7" x14ac:dyDescent="0.2">
      <c r="A28" s="255" t="s">
        <v>38</v>
      </c>
      <c r="B28" s="254"/>
      <c r="C28" s="254"/>
      <c r="D28" s="254"/>
      <c r="E28" s="254"/>
      <c r="F28" s="254"/>
      <c r="G28" s="254"/>
    </row>
    <row r="29" spans="1:7" ht="36" customHeight="1" x14ac:dyDescent="0.2">
      <c r="A29" s="255" t="s">
        <v>243</v>
      </c>
      <c r="B29" s="254"/>
      <c r="C29" s="254"/>
      <c r="D29" s="254"/>
      <c r="E29" s="254"/>
      <c r="F29" s="254"/>
      <c r="G29" s="254"/>
    </row>
    <row r="30" spans="1:7" x14ac:dyDescent="0.2">
      <c r="A30" s="255" t="s">
        <v>38</v>
      </c>
      <c r="B30" s="254"/>
      <c r="C30" s="254"/>
      <c r="D30" s="254"/>
      <c r="E30" s="254"/>
      <c r="F30" s="254"/>
      <c r="G30" s="254"/>
    </row>
    <row r="31" spans="1:7" x14ac:dyDescent="0.2">
      <c r="A31" s="256" t="s">
        <v>139</v>
      </c>
      <c r="B31" s="254"/>
      <c r="C31" s="254"/>
      <c r="D31" s="254"/>
      <c r="E31" s="254"/>
      <c r="F31" s="254"/>
      <c r="G31" s="254"/>
    </row>
  </sheetData>
  <mergeCells count="23">
    <mergeCell ref="A28:G28"/>
    <mergeCell ref="A29:G29"/>
    <mergeCell ref="A30:G30"/>
    <mergeCell ref="A31:G31"/>
    <mergeCell ref="A5:A8"/>
    <mergeCell ref="A9:A12"/>
    <mergeCell ref="A13:A15"/>
    <mergeCell ref="A16:A18"/>
    <mergeCell ref="A19:A20"/>
    <mergeCell ref="A21:A22"/>
    <mergeCell ref="A23:A25"/>
    <mergeCell ref="B5:B6"/>
    <mergeCell ref="B9:B10"/>
    <mergeCell ref="B13:B14"/>
    <mergeCell ref="B16:B17"/>
    <mergeCell ref="B19:B20"/>
    <mergeCell ref="I1:K2"/>
    <mergeCell ref="A1:G1"/>
    <mergeCell ref="A4:B4"/>
    <mergeCell ref="A26:G26"/>
    <mergeCell ref="A27:G27"/>
    <mergeCell ref="B21:B22"/>
    <mergeCell ref="B23:B24"/>
  </mergeCells>
  <pageMargins left="0.6" right="0.79" top="0.79" bottom="1.06" header="0.3" footer="0.3"/>
  <pageSetup paperSize="9" fitToWidth="0" fitToHeight="0"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selection activeCell="J65" sqref="J65"/>
    </sheetView>
  </sheetViews>
  <sheetFormatPr baseColWidth="10" defaultColWidth="9.140625" defaultRowHeight="12.75" x14ac:dyDescent="0.2"/>
  <cols>
    <col min="1" max="1" width="15.7109375" customWidth="1"/>
    <col min="2" max="2" width="16.7109375" customWidth="1"/>
    <col min="3" max="3" width="13.7109375" customWidth="1"/>
    <col min="4" max="4" width="12.7109375" customWidth="1"/>
    <col min="5" max="7" width="9.7109375" customWidth="1"/>
  </cols>
  <sheetData>
    <row r="1" spans="1:11" ht="39" customHeight="1" x14ac:dyDescent="0.2">
      <c r="A1" s="253" t="s">
        <v>622</v>
      </c>
      <c r="B1" s="254"/>
      <c r="C1" s="254"/>
      <c r="D1" s="254"/>
      <c r="E1" s="254"/>
      <c r="F1" s="254"/>
      <c r="G1" s="254"/>
      <c r="I1" s="251" t="str">
        <f>HYPERLINK("#'sommaire'!A1", "Retour sommaire")</f>
        <v>Retour sommaire</v>
      </c>
      <c r="J1" s="252"/>
      <c r="K1" s="252"/>
    </row>
    <row r="2" spans="1:11" x14ac:dyDescent="0.2">
      <c r="I2" s="252"/>
      <c r="J2" s="252"/>
      <c r="K2" s="252"/>
    </row>
    <row r="3" spans="1:11" ht="38.25" x14ac:dyDescent="0.2">
      <c r="A3" s="243" t="s">
        <v>12</v>
      </c>
      <c r="B3" s="243" t="s">
        <v>225</v>
      </c>
      <c r="C3" s="243" t="s">
        <v>226</v>
      </c>
      <c r="D3" s="243" t="s">
        <v>227</v>
      </c>
      <c r="E3" s="243" t="s">
        <v>14</v>
      </c>
      <c r="F3" s="243" t="s">
        <v>15</v>
      </c>
      <c r="G3" s="243" t="s">
        <v>16</v>
      </c>
    </row>
    <row r="4" spans="1:11" ht="25.5" x14ac:dyDescent="0.2">
      <c r="A4" s="257"/>
      <c r="B4" s="257"/>
      <c r="C4" s="2"/>
      <c r="D4" s="2" t="s">
        <v>17</v>
      </c>
      <c r="E4" s="2" t="s">
        <v>66</v>
      </c>
      <c r="F4" s="2" t="s">
        <v>19</v>
      </c>
      <c r="G4" s="2" t="s">
        <v>20</v>
      </c>
    </row>
    <row r="5" spans="1:11" x14ac:dyDescent="0.2">
      <c r="A5" s="269" t="s">
        <v>160</v>
      </c>
      <c r="B5" s="269"/>
      <c r="C5" s="269"/>
      <c r="D5" s="270"/>
      <c r="E5" s="270"/>
      <c r="F5" s="270"/>
      <c r="G5" s="271"/>
    </row>
    <row r="6" spans="1:11" x14ac:dyDescent="0.2">
      <c r="A6" s="261" t="s">
        <v>22</v>
      </c>
      <c r="B6" s="261" t="s">
        <v>229</v>
      </c>
      <c r="C6" s="8" t="s">
        <v>230</v>
      </c>
      <c r="D6" s="92">
        <v>149</v>
      </c>
      <c r="E6" s="93">
        <v>10906.91779</v>
      </c>
      <c r="F6" s="94">
        <v>42939.594989999998</v>
      </c>
      <c r="G6" s="95">
        <v>3.9369137841461601</v>
      </c>
    </row>
    <row r="7" spans="1:11" ht="25.5" x14ac:dyDescent="0.2">
      <c r="A7" s="261" t="s">
        <v>22</v>
      </c>
      <c r="B7" s="261" t="s">
        <v>229</v>
      </c>
      <c r="C7" s="8" t="s">
        <v>231</v>
      </c>
      <c r="D7" s="92">
        <v>170</v>
      </c>
      <c r="E7" s="93">
        <v>10850.83721</v>
      </c>
      <c r="F7" s="94">
        <v>34210.254009999997</v>
      </c>
      <c r="G7" s="95">
        <v>3.15277552763138</v>
      </c>
    </row>
    <row r="8" spans="1:11" ht="25.5" x14ac:dyDescent="0.2">
      <c r="A8" s="261" t="s">
        <v>22</v>
      </c>
      <c r="B8" s="8" t="s">
        <v>232</v>
      </c>
      <c r="C8" s="8" t="s">
        <v>231</v>
      </c>
      <c r="D8" s="92">
        <v>38</v>
      </c>
      <c r="E8" s="93">
        <v>1234.5709999999999</v>
      </c>
      <c r="F8" s="94">
        <v>2335.895</v>
      </c>
      <c r="G8" s="95">
        <v>1.8920702009038</v>
      </c>
    </row>
    <row r="9" spans="1:11" ht="25.5" x14ac:dyDescent="0.2">
      <c r="A9" s="261" t="s">
        <v>22</v>
      </c>
      <c r="B9" s="8" t="s">
        <v>233</v>
      </c>
      <c r="C9" s="8" t="s">
        <v>231</v>
      </c>
      <c r="D9" s="92">
        <v>29</v>
      </c>
      <c r="E9" s="93">
        <v>1418.6130000000001</v>
      </c>
      <c r="F9" s="94">
        <v>4679.683</v>
      </c>
      <c r="G9" s="95">
        <v>3.2987735203328898</v>
      </c>
    </row>
    <row r="10" spans="1:11" x14ac:dyDescent="0.2">
      <c r="A10" s="261" t="s">
        <v>23</v>
      </c>
      <c r="B10" s="261" t="s">
        <v>229</v>
      </c>
      <c r="C10" s="8" t="s">
        <v>230</v>
      </c>
      <c r="D10" s="92">
        <v>78</v>
      </c>
      <c r="E10" s="93">
        <v>10789.01455</v>
      </c>
      <c r="F10" s="94">
        <v>20974.563699999999</v>
      </c>
      <c r="G10" s="95">
        <v>1.9440666803067801</v>
      </c>
    </row>
    <row r="11" spans="1:11" ht="25.5" x14ac:dyDescent="0.2">
      <c r="A11" s="261" t="s">
        <v>23</v>
      </c>
      <c r="B11" s="261" t="s">
        <v>229</v>
      </c>
      <c r="C11" s="8" t="s">
        <v>231</v>
      </c>
      <c r="D11" s="92">
        <v>44</v>
      </c>
      <c r="E11" s="93">
        <v>3077.54945</v>
      </c>
      <c r="F11" s="94">
        <v>4953.6112999999996</v>
      </c>
      <c r="G11" s="95">
        <v>1.6095960050292599</v>
      </c>
    </row>
    <row r="12" spans="1:11" ht="25.5" x14ac:dyDescent="0.2">
      <c r="A12" s="261" t="s">
        <v>23</v>
      </c>
      <c r="B12" s="8" t="s">
        <v>236</v>
      </c>
      <c r="C12" s="8" t="s">
        <v>231</v>
      </c>
      <c r="D12" s="92">
        <v>4</v>
      </c>
      <c r="E12" s="93">
        <v>275.08</v>
      </c>
      <c r="F12" s="94">
        <v>485.113</v>
      </c>
      <c r="G12" s="95">
        <v>1.7635342445833899</v>
      </c>
    </row>
    <row r="13" spans="1:11" x14ac:dyDescent="0.2">
      <c r="A13" s="261" t="s">
        <v>244</v>
      </c>
      <c r="B13" s="261" t="s">
        <v>229</v>
      </c>
      <c r="C13" s="8" t="s">
        <v>230</v>
      </c>
      <c r="D13" s="92">
        <v>2</v>
      </c>
      <c r="E13" s="93" t="s">
        <v>77</v>
      </c>
      <c r="F13" s="94" t="s">
        <v>77</v>
      </c>
      <c r="G13" s="95" t="s">
        <v>77</v>
      </c>
    </row>
    <row r="14" spans="1:11" ht="25.5" x14ac:dyDescent="0.2">
      <c r="A14" s="261" t="s">
        <v>244</v>
      </c>
      <c r="B14" s="261" t="s">
        <v>229</v>
      </c>
      <c r="C14" s="8" t="s">
        <v>231</v>
      </c>
      <c r="D14" s="92">
        <v>5</v>
      </c>
      <c r="E14" s="93">
        <v>94.605999999999995</v>
      </c>
      <c r="F14" s="94">
        <v>445.78</v>
      </c>
      <c r="G14" s="95">
        <v>4.7119633004249204</v>
      </c>
    </row>
    <row r="15" spans="1:11" ht="25.5" x14ac:dyDescent="0.2">
      <c r="A15" s="261" t="s">
        <v>244</v>
      </c>
      <c r="B15" s="8" t="s">
        <v>236</v>
      </c>
      <c r="C15" s="8" t="s">
        <v>231</v>
      </c>
      <c r="D15" s="92">
        <v>1</v>
      </c>
      <c r="E15" s="93" t="s">
        <v>77</v>
      </c>
      <c r="F15" s="94" t="s">
        <v>77</v>
      </c>
      <c r="G15" s="95" t="s">
        <v>77</v>
      </c>
    </row>
    <row r="16" spans="1:11" x14ac:dyDescent="0.2">
      <c r="A16" s="269" t="s">
        <v>161</v>
      </c>
      <c r="B16" s="269"/>
      <c r="C16" s="269"/>
      <c r="D16" s="270"/>
      <c r="E16" s="270"/>
      <c r="F16" s="270"/>
      <c r="G16" s="271"/>
    </row>
    <row r="17" spans="1:7" x14ac:dyDescent="0.2">
      <c r="A17" s="261" t="s">
        <v>22</v>
      </c>
      <c r="B17" s="261" t="s">
        <v>229</v>
      </c>
      <c r="C17" s="8" t="s">
        <v>230</v>
      </c>
      <c r="D17" s="92">
        <v>137</v>
      </c>
      <c r="E17" s="93">
        <v>12642.923199999999</v>
      </c>
      <c r="F17" s="94">
        <v>54166.849719999998</v>
      </c>
      <c r="G17" s="95">
        <v>4.2843612084901403</v>
      </c>
    </row>
    <row r="18" spans="1:7" ht="25.5" x14ac:dyDescent="0.2">
      <c r="A18" s="261" t="s">
        <v>22</v>
      </c>
      <c r="B18" s="261" t="s">
        <v>229</v>
      </c>
      <c r="C18" s="8" t="s">
        <v>231</v>
      </c>
      <c r="D18" s="92">
        <v>55</v>
      </c>
      <c r="E18" s="93">
        <v>5244.4358000000002</v>
      </c>
      <c r="F18" s="94">
        <v>15543.67128</v>
      </c>
      <c r="G18" s="95">
        <v>2.9638405107371102</v>
      </c>
    </row>
    <row r="19" spans="1:7" ht="25.5" x14ac:dyDescent="0.2">
      <c r="A19" s="261" t="s">
        <v>22</v>
      </c>
      <c r="B19" s="8" t="s">
        <v>232</v>
      </c>
      <c r="C19" s="8" t="s">
        <v>231</v>
      </c>
      <c r="D19" s="92">
        <v>8</v>
      </c>
      <c r="E19" s="93">
        <v>130.161</v>
      </c>
      <c r="F19" s="94">
        <v>492.30399999999997</v>
      </c>
      <c r="G19" s="95">
        <v>3.7822696506634101</v>
      </c>
    </row>
    <row r="20" spans="1:7" ht="25.5" x14ac:dyDescent="0.2">
      <c r="A20" s="261" t="s">
        <v>22</v>
      </c>
      <c r="B20" s="8" t="s">
        <v>233</v>
      </c>
      <c r="C20" s="8" t="s">
        <v>231</v>
      </c>
      <c r="D20" s="92">
        <v>10</v>
      </c>
      <c r="E20" s="93" t="s">
        <v>77</v>
      </c>
      <c r="F20" s="94" t="s">
        <v>77</v>
      </c>
      <c r="G20" s="95" t="s">
        <v>77</v>
      </c>
    </row>
    <row r="21" spans="1:7" x14ac:dyDescent="0.2">
      <c r="A21" s="261" t="s">
        <v>23</v>
      </c>
      <c r="B21" s="261" t="s">
        <v>229</v>
      </c>
      <c r="C21" s="8" t="s">
        <v>230</v>
      </c>
      <c r="D21" s="92">
        <v>96</v>
      </c>
      <c r="E21" s="93">
        <v>23784.2369</v>
      </c>
      <c r="F21" s="94">
        <v>55727.1662</v>
      </c>
      <c r="G21" s="95">
        <v>2.3430293952378198</v>
      </c>
    </row>
    <row r="22" spans="1:7" ht="25.5" x14ac:dyDescent="0.2">
      <c r="A22" s="261" t="s">
        <v>23</v>
      </c>
      <c r="B22" s="261" t="s">
        <v>229</v>
      </c>
      <c r="C22" s="8" t="s">
        <v>231</v>
      </c>
      <c r="D22" s="92">
        <v>14</v>
      </c>
      <c r="E22" s="93">
        <v>1845.0516</v>
      </c>
      <c r="F22" s="94">
        <v>3634.0787999999998</v>
      </c>
      <c r="G22" s="95">
        <v>1.96963532076826</v>
      </c>
    </row>
    <row r="23" spans="1:7" ht="25.5" x14ac:dyDescent="0.2">
      <c r="A23" s="261" t="s">
        <v>23</v>
      </c>
      <c r="B23" s="8" t="s">
        <v>236</v>
      </c>
      <c r="C23" s="8" t="s">
        <v>231</v>
      </c>
      <c r="D23" s="92">
        <v>1</v>
      </c>
      <c r="E23" s="93" t="s">
        <v>77</v>
      </c>
      <c r="F23" s="94" t="s">
        <v>77</v>
      </c>
      <c r="G23" s="95" t="s">
        <v>77</v>
      </c>
    </row>
    <row r="24" spans="1:7" x14ac:dyDescent="0.2">
      <c r="A24" s="261" t="s">
        <v>244</v>
      </c>
      <c r="B24" s="261" t="s">
        <v>229</v>
      </c>
      <c r="C24" s="8" t="s">
        <v>230</v>
      </c>
      <c r="D24" s="92">
        <v>25</v>
      </c>
      <c r="E24" s="93">
        <v>242.267</v>
      </c>
      <c r="F24" s="94">
        <v>1986.643</v>
      </c>
      <c r="G24" s="95">
        <v>8.2002212435040693</v>
      </c>
    </row>
    <row r="25" spans="1:7" ht="25.5" x14ac:dyDescent="0.2">
      <c r="A25" s="261" t="s">
        <v>244</v>
      </c>
      <c r="B25" s="261" t="s">
        <v>229</v>
      </c>
      <c r="C25" s="8" t="s">
        <v>231</v>
      </c>
      <c r="D25" s="92">
        <v>6</v>
      </c>
      <c r="E25" s="93">
        <v>15.988</v>
      </c>
      <c r="F25" s="94">
        <v>117.318</v>
      </c>
      <c r="G25" s="95">
        <v>7.3378784088066098</v>
      </c>
    </row>
    <row r="26" spans="1:7" x14ac:dyDescent="0.2">
      <c r="A26" s="269" t="s">
        <v>163</v>
      </c>
      <c r="B26" s="269"/>
      <c r="C26" s="269"/>
      <c r="D26" s="270"/>
      <c r="E26" s="270"/>
      <c r="F26" s="270"/>
      <c r="G26" s="271"/>
    </row>
    <row r="27" spans="1:7" x14ac:dyDescent="0.2">
      <c r="A27" s="261" t="s">
        <v>22</v>
      </c>
      <c r="B27" s="261" t="s">
        <v>229</v>
      </c>
      <c r="C27" s="8" t="s">
        <v>230</v>
      </c>
      <c r="D27" s="92">
        <v>297</v>
      </c>
      <c r="E27" s="93">
        <v>10166.257</v>
      </c>
      <c r="F27" s="94">
        <v>45956.236993506398</v>
      </c>
      <c r="G27" s="95">
        <v>4.5204677585375199</v>
      </c>
    </row>
    <row r="28" spans="1:7" ht="25.5" x14ac:dyDescent="0.2">
      <c r="A28" s="261" t="s">
        <v>22</v>
      </c>
      <c r="B28" s="261" t="s">
        <v>229</v>
      </c>
      <c r="C28" s="8" t="s">
        <v>231</v>
      </c>
      <c r="D28" s="92">
        <v>131</v>
      </c>
      <c r="E28" s="93">
        <v>6955.9129999999996</v>
      </c>
      <c r="F28" s="94">
        <v>19267.911080000002</v>
      </c>
      <c r="G28" s="95">
        <v>2.7700046104659402</v>
      </c>
    </row>
    <row r="29" spans="1:7" ht="25.5" x14ac:dyDescent="0.2">
      <c r="A29" s="261" t="s">
        <v>22</v>
      </c>
      <c r="B29" s="8" t="s">
        <v>232</v>
      </c>
      <c r="C29" s="8" t="s">
        <v>231</v>
      </c>
      <c r="D29" s="92">
        <v>9</v>
      </c>
      <c r="E29" s="93">
        <v>131.74100000000001</v>
      </c>
      <c r="F29" s="94">
        <v>316.77600000000001</v>
      </c>
      <c r="G29" s="95">
        <v>2.40453617324903</v>
      </c>
    </row>
    <row r="30" spans="1:7" ht="25.5" x14ac:dyDescent="0.2">
      <c r="A30" s="261" t="s">
        <v>22</v>
      </c>
      <c r="B30" s="8" t="s">
        <v>233</v>
      </c>
      <c r="C30" s="8" t="s">
        <v>231</v>
      </c>
      <c r="D30" s="92">
        <v>15</v>
      </c>
      <c r="E30" s="93">
        <v>67.792000000000002</v>
      </c>
      <c r="F30" s="94">
        <v>137.16</v>
      </c>
      <c r="G30" s="95">
        <v>2.0232475808355002</v>
      </c>
    </row>
    <row r="31" spans="1:7" x14ac:dyDescent="0.2">
      <c r="A31" s="261" t="s">
        <v>23</v>
      </c>
      <c r="B31" s="261" t="s">
        <v>229</v>
      </c>
      <c r="C31" s="8" t="s">
        <v>230</v>
      </c>
      <c r="D31" s="92">
        <v>91</v>
      </c>
      <c r="E31" s="93">
        <v>6186.1</v>
      </c>
      <c r="F31" s="94">
        <v>14409.168</v>
      </c>
      <c r="G31" s="95">
        <v>2.3292814535814199</v>
      </c>
    </row>
    <row r="32" spans="1:7" ht="25.5" x14ac:dyDescent="0.2">
      <c r="A32" s="261" t="s">
        <v>23</v>
      </c>
      <c r="B32" s="261" t="s">
        <v>229</v>
      </c>
      <c r="C32" s="8" t="s">
        <v>231</v>
      </c>
      <c r="D32" s="92">
        <v>32</v>
      </c>
      <c r="E32" s="93">
        <v>1507.0940000000001</v>
      </c>
      <c r="F32" s="94">
        <v>2793.2739999999999</v>
      </c>
      <c r="G32" s="95">
        <v>1.8534172387389201</v>
      </c>
    </row>
    <row r="33" spans="1:7" ht="25.5" x14ac:dyDescent="0.2">
      <c r="A33" s="261" t="s">
        <v>23</v>
      </c>
      <c r="B33" s="8" t="s">
        <v>236</v>
      </c>
      <c r="C33" s="8" t="s">
        <v>231</v>
      </c>
      <c r="D33" s="92">
        <v>14</v>
      </c>
      <c r="E33" s="93">
        <v>760.25</v>
      </c>
      <c r="F33" s="94">
        <v>1131.05</v>
      </c>
      <c r="G33" s="95">
        <v>1.4877342979283099</v>
      </c>
    </row>
    <row r="34" spans="1:7" x14ac:dyDescent="0.2">
      <c r="A34" s="261" t="s">
        <v>244</v>
      </c>
      <c r="B34" s="261" t="s">
        <v>229</v>
      </c>
      <c r="C34" s="8" t="s">
        <v>230</v>
      </c>
      <c r="D34" s="92">
        <v>137</v>
      </c>
      <c r="E34" s="93">
        <v>1554.7449999999999</v>
      </c>
      <c r="F34" s="94">
        <v>6678.1440000000002</v>
      </c>
      <c r="G34" s="95">
        <v>4.2953307455563499</v>
      </c>
    </row>
    <row r="35" spans="1:7" ht="25.5" x14ac:dyDescent="0.2">
      <c r="A35" s="261" t="s">
        <v>244</v>
      </c>
      <c r="B35" s="261" t="s">
        <v>229</v>
      </c>
      <c r="C35" s="8" t="s">
        <v>231</v>
      </c>
      <c r="D35" s="92">
        <v>46</v>
      </c>
      <c r="E35" s="93">
        <v>2313.2078000000001</v>
      </c>
      <c r="F35" s="94">
        <v>7993.0222000000003</v>
      </c>
      <c r="G35" s="95">
        <v>3.4553844233103499</v>
      </c>
    </row>
    <row r="36" spans="1:7" ht="25.5" x14ac:dyDescent="0.2">
      <c r="A36" s="261" t="s">
        <v>244</v>
      </c>
      <c r="B36" s="8" t="s">
        <v>236</v>
      </c>
      <c r="C36" s="8" t="s">
        <v>231</v>
      </c>
      <c r="D36" s="92">
        <v>1</v>
      </c>
      <c r="E36" s="93" t="s">
        <v>77</v>
      </c>
      <c r="F36" s="94" t="s">
        <v>77</v>
      </c>
      <c r="G36" s="95" t="s">
        <v>77</v>
      </c>
    </row>
    <row r="37" spans="1:7" x14ac:dyDescent="0.2">
      <c r="A37" s="269" t="s">
        <v>162</v>
      </c>
      <c r="B37" s="269"/>
      <c r="C37" s="269"/>
      <c r="D37" s="270"/>
      <c r="E37" s="270"/>
      <c r="F37" s="270"/>
      <c r="G37" s="271"/>
    </row>
    <row r="38" spans="1:7" x14ac:dyDescent="0.2">
      <c r="A38" s="261" t="s">
        <v>22</v>
      </c>
      <c r="B38" s="261" t="s">
        <v>229</v>
      </c>
      <c r="C38" s="8" t="s">
        <v>230</v>
      </c>
      <c r="D38" s="92">
        <v>167</v>
      </c>
      <c r="E38" s="93">
        <v>6612.4684999999999</v>
      </c>
      <c r="F38" s="94">
        <v>27241.368399999999</v>
      </c>
      <c r="G38" s="95">
        <v>4.1196972658546498</v>
      </c>
    </row>
    <row r="39" spans="1:7" ht="25.5" x14ac:dyDescent="0.2">
      <c r="A39" s="261" t="s">
        <v>22</v>
      </c>
      <c r="B39" s="261" t="s">
        <v>229</v>
      </c>
      <c r="C39" s="8" t="s">
        <v>231</v>
      </c>
      <c r="D39" s="92">
        <v>84</v>
      </c>
      <c r="E39" s="93">
        <v>3291.9414999999999</v>
      </c>
      <c r="F39" s="94">
        <v>7818.7885999999999</v>
      </c>
      <c r="G39" s="95">
        <v>2.3751298739664701</v>
      </c>
    </row>
    <row r="40" spans="1:7" ht="25.5" x14ac:dyDescent="0.2">
      <c r="A40" s="261" t="s">
        <v>22</v>
      </c>
      <c r="B40" s="8" t="s">
        <v>232</v>
      </c>
      <c r="C40" s="8" t="s">
        <v>231</v>
      </c>
      <c r="D40" s="92">
        <v>8</v>
      </c>
      <c r="E40" s="93">
        <v>355.28800000000001</v>
      </c>
      <c r="F40" s="94">
        <v>940.70100000000002</v>
      </c>
      <c r="G40" s="95">
        <v>2.6477139672603598</v>
      </c>
    </row>
    <row r="41" spans="1:7" ht="25.5" x14ac:dyDescent="0.2">
      <c r="A41" s="261" t="s">
        <v>22</v>
      </c>
      <c r="B41" s="8" t="s">
        <v>233</v>
      </c>
      <c r="C41" s="8" t="s">
        <v>231</v>
      </c>
      <c r="D41" s="92">
        <v>10</v>
      </c>
      <c r="E41" s="93" t="s">
        <v>77</v>
      </c>
      <c r="F41" s="94" t="s">
        <v>77</v>
      </c>
      <c r="G41" s="95" t="s">
        <v>77</v>
      </c>
    </row>
    <row r="42" spans="1:7" x14ac:dyDescent="0.2">
      <c r="A42" s="261" t="s">
        <v>23</v>
      </c>
      <c r="B42" s="261" t="s">
        <v>229</v>
      </c>
      <c r="C42" s="8" t="s">
        <v>230</v>
      </c>
      <c r="D42" s="92">
        <v>52</v>
      </c>
      <c r="E42" s="93">
        <v>5017.0330000000004</v>
      </c>
      <c r="F42" s="94">
        <v>12488.8</v>
      </c>
      <c r="G42" s="95">
        <v>2.4892800186883401</v>
      </c>
    </row>
    <row r="43" spans="1:7" ht="25.5" x14ac:dyDescent="0.2">
      <c r="A43" s="261" t="s">
        <v>23</v>
      </c>
      <c r="B43" s="261" t="s">
        <v>229</v>
      </c>
      <c r="C43" s="8" t="s">
        <v>231</v>
      </c>
      <c r="D43" s="92">
        <v>14</v>
      </c>
      <c r="E43" s="93">
        <v>795.03</v>
      </c>
      <c r="F43" s="94">
        <v>1612.74</v>
      </c>
      <c r="G43" s="95">
        <v>2.02852722538772</v>
      </c>
    </row>
    <row r="44" spans="1:7" ht="25.5" x14ac:dyDescent="0.2">
      <c r="A44" s="261" t="s">
        <v>23</v>
      </c>
      <c r="B44" s="8" t="s">
        <v>236</v>
      </c>
      <c r="C44" s="8" t="s">
        <v>231</v>
      </c>
      <c r="D44" s="92">
        <v>5</v>
      </c>
      <c r="E44" s="93">
        <v>311.74099999999999</v>
      </c>
      <c r="F44" s="94">
        <v>886.81399999999996</v>
      </c>
      <c r="G44" s="95">
        <v>2.8447140414639098</v>
      </c>
    </row>
    <row r="45" spans="1:7" x14ac:dyDescent="0.2">
      <c r="A45" s="261" t="s">
        <v>244</v>
      </c>
      <c r="B45" s="261" t="s">
        <v>229</v>
      </c>
      <c r="C45" s="8" t="s">
        <v>230</v>
      </c>
      <c r="D45" s="92">
        <v>60</v>
      </c>
      <c r="E45" s="93">
        <v>57.935000000000002</v>
      </c>
      <c r="F45" s="94">
        <v>366.06599999999997</v>
      </c>
      <c r="G45" s="95">
        <v>6.3185639078277402</v>
      </c>
    </row>
    <row r="46" spans="1:7" ht="25.5" x14ac:dyDescent="0.2">
      <c r="A46" s="261" t="s">
        <v>244</v>
      </c>
      <c r="B46" s="261" t="s">
        <v>229</v>
      </c>
      <c r="C46" s="8" t="s">
        <v>231</v>
      </c>
      <c r="D46" s="92">
        <v>4</v>
      </c>
      <c r="E46" s="93">
        <v>8.3000000000000007</v>
      </c>
      <c r="F46" s="94">
        <v>49.5</v>
      </c>
      <c r="G46" s="95">
        <v>5.9638554216867501</v>
      </c>
    </row>
    <row r="47" spans="1:7" ht="25.5" x14ac:dyDescent="0.2">
      <c r="A47" s="261" t="s">
        <v>244</v>
      </c>
      <c r="B47" s="8" t="s">
        <v>236</v>
      </c>
      <c r="C47" s="8" t="s">
        <v>231</v>
      </c>
      <c r="D47" s="92">
        <v>1</v>
      </c>
      <c r="E47" s="93" t="s">
        <v>77</v>
      </c>
      <c r="F47" s="94" t="s">
        <v>77</v>
      </c>
      <c r="G47" s="95" t="s">
        <v>77</v>
      </c>
    </row>
    <row r="48" spans="1:7" x14ac:dyDescent="0.2">
      <c r="A48" s="269" t="s">
        <v>164</v>
      </c>
      <c r="B48" s="269"/>
      <c r="C48" s="269"/>
      <c r="D48" s="270"/>
      <c r="E48" s="270"/>
      <c r="F48" s="270"/>
      <c r="G48" s="271"/>
    </row>
    <row r="49" spans="1:7" x14ac:dyDescent="0.2">
      <c r="A49" s="261" t="s">
        <v>22</v>
      </c>
      <c r="B49" s="261" t="s">
        <v>229</v>
      </c>
      <c r="C49" s="8" t="s">
        <v>230</v>
      </c>
      <c r="D49" s="92">
        <v>487</v>
      </c>
      <c r="E49" s="93">
        <v>35124.317999999999</v>
      </c>
      <c r="F49" s="94">
        <v>176372.17783999999</v>
      </c>
      <c r="G49" s="95">
        <v>5.0213694637430404</v>
      </c>
    </row>
    <row r="50" spans="1:7" ht="25.5" x14ac:dyDescent="0.2">
      <c r="A50" s="261" t="s">
        <v>22</v>
      </c>
      <c r="B50" s="261" t="s">
        <v>229</v>
      </c>
      <c r="C50" s="8" t="s">
        <v>231</v>
      </c>
      <c r="D50" s="92">
        <v>266</v>
      </c>
      <c r="E50" s="93">
        <v>17342.116000000002</v>
      </c>
      <c r="F50" s="94">
        <v>59962.215960000001</v>
      </c>
      <c r="G50" s="95">
        <v>3.45760667037402</v>
      </c>
    </row>
    <row r="51" spans="1:7" ht="25.5" x14ac:dyDescent="0.2">
      <c r="A51" s="261" t="s">
        <v>22</v>
      </c>
      <c r="B51" s="8" t="s">
        <v>232</v>
      </c>
      <c r="C51" s="8" t="s">
        <v>231</v>
      </c>
      <c r="D51" s="92">
        <v>24</v>
      </c>
      <c r="E51" s="93">
        <v>1753.825</v>
      </c>
      <c r="F51" s="94">
        <v>9791.2340000000004</v>
      </c>
      <c r="G51" s="95">
        <v>5.5827884766154003</v>
      </c>
    </row>
    <row r="52" spans="1:7" ht="25.5" x14ac:dyDescent="0.2">
      <c r="A52" s="261" t="s">
        <v>22</v>
      </c>
      <c r="B52" s="8" t="s">
        <v>233</v>
      </c>
      <c r="C52" s="8" t="s">
        <v>231</v>
      </c>
      <c r="D52" s="92">
        <v>64</v>
      </c>
      <c r="E52" s="93">
        <v>524.06299999999999</v>
      </c>
      <c r="F52" s="94">
        <v>1404.6990000000001</v>
      </c>
      <c r="G52" s="95">
        <v>2.6804010204879898</v>
      </c>
    </row>
    <row r="53" spans="1:7" x14ac:dyDescent="0.2">
      <c r="A53" s="261" t="s">
        <v>23</v>
      </c>
      <c r="B53" s="261" t="s">
        <v>229</v>
      </c>
      <c r="C53" s="8" t="s">
        <v>230</v>
      </c>
      <c r="D53" s="92">
        <v>85</v>
      </c>
      <c r="E53" s="93">
        <v>8006.5157499999996</v>
      </c>
      <c r="F53" s="94">
        <v>18946.478299999999</v>
      </c>
      <c r="G53" s="95">
        <v>2.36638244294967</v>
      </c>
    </row>
    <row r="54" spans="1:7" ht="25.5" x14ac:dyDescent="0.2">
      <c r="A54" s="261" t="s">
        <v>23</v>
      </c>
      <c r="B54" s="261" t="s">
        <v>229</v>
      </c>
      <c r="C54" s="8" t="s">
        <v>231</v>
      </c>
      <c r="D54" s="92">
        <v>20</v>
      </c>
      <c r="E54" s="93">
        <v>2059.2362499999999</v>
      </c>
      <c r="F54" s="94">
        <v>3598.1947</v>
      </c>
      <c r="G54" s="95">
        <v>1.74734428844675</v>
      </c>
    </row>
    <row r="55" spans="1:7" ht="25.5" x14ac:dyDescent="0.2">
      <c r="A55" s="261" t="s">
        <v>23</v>
      </c>
      <c r="B55" s="8" t="s">
        <v>236</v>
      </c>
      <c r="C55" s="8" t="s">
        <v>231</v>
      </c>
      <c r="D55" s="92">
        <v>5</v>
      </c>
      <c r="E55" s="93">
        <v>498</v>
      </c>
      <c r="F55" s="94">
        <v>179.10499999999999</v>
      </c>
      <c r="G55" s="95">
        <v>0.35964859437751001</v>
      </c>
    </row>
    <row r="56" spans="1:7" x14ac:dyDescent="0.2">
      <c r="A56" s="261" t="s">
        <v>244</v>
      </c>
      <c r="B56" s="261" t="s">
        <v>229</v>
      </c>
      <c r="C56" s="8" t="s">
        <v>230</v>
      </c>
      <c r="D56" s="92">
        <v>27</v>
      </c>
      <c r="E56" s="93">
        <v>63.424999999999997</v>
      </c>
      <c r="F56" s="94">
        <v>461.58600000000001</v>
      </c>
      <c r="G56" s="95">
        <v>7.2776665352778904</v>
      </c>
    </row>
    <row r="57" spans="1:7" ht="25.5" x14ac:dyDescent="0.2">
      <c r="A57" s="261" t="s">
        <v>244</v>
      </c>
      <c r="B57" s="261" t="s">
        <v>229</v>
      </c>
      <c r="C57" s="8" t="s">
        <v>231</v>
      </c>
      <c r="D57" s="92">
        <v>4</v>
      </c>
      <c r="E57" s="93">
        <v>22</v>
      </c>
      <c r="F57" s="94">
        <v>146</v>
      </c>
      <c r="G57" s="95">
        <v>6.6363636363636402</v>
      </c>
    </row>
    <row r="58" spans="1:7" ht="25.5" x14ac:dyDescent="0.2">
      <c r="A58" s="261" t="s">
        <v>244</v>
      </c>
      <c r="B58" s="8" t="s">
        <v>236</v>
      </c>
      <c r="C58" s="8" t="s">
        <v>231</v>
      </c>
      <c r="D58" s="92">
        <v>3</v>
      </c>
      <c r="E58" s="93">
        <v>92.48</v>
      </c>
      <c r="F58" s="94">
        <v>166.56399999999999</v>
      </c>
      <c r="G58" s="95">
        <v>1.80108131487889</v>
      </c>
    </row>
    <row r="59" spans="1:7" x14ac:dyDescent="0.2">
      <c r="A59" s="269" t="s">
        <v>165</v>
      </c>
      <c r="B59" s="269"/>
      <c r="C59" s="269"/>
      <c r="D59" s="270"/>
      <c r="E59" s="270"/>
      <c r="F59" s="270"/>
      <c r="G59" s="271"/>
    </row>
    <row r="60" spans="1:7" x14ac:dyDescent="0.2">
      <c r="A60" s="261" t="s">
        <v>22</v>
      </c>
      <c r="B60" s="261" t="s">
        <v>229</v>
      </c>
      <c r="C60" s="8" t="s">
        <v>230</v>
      </c>
      <c r="D60" s="92">
        <v>201</v>
      </c>
      <c r="E60" s="93">
        <v>5307.2020000000002</v>
      </c>
      <c r="F60" s="94">
        <v>26575.212</v>
      </c>
      <c r="G60" s="95">
        <v>5.0073865664054198</v>
      </c>
    </row>
    <row r="61" spans="1:7" ht="25.5" x14ac:dyDescent="0.2">
      <c r="A61" s="261" t="s">
        <v>22</v>
      </c>
      <c r="B61" s="261" t="s">
        <v>229</v>
      </c>
      <c r="C61" s="8" t="s">
        <v>231</v>
      </c>
      <c r="D61" s="92">
        <v>36</v>
      </c>
      <c r="E61" s="93">
        <v>356.94200000000001</v>
      </c>
      <c r="F61" s="94">
        <v>1256.2950000000001</v>
      </c>
      <c r="G61" s="95">
        <v>3.5196054260916299</v>
      </c>
    </row>
    <row r="62" spans="1:7" ht="25.5" x14ac:dyDescent="0.2">
      <c r="A62" s="261" t="s">
        <v>22</v>
      </c>
      <c r="B62" s="8" t="s">
        <v>232</v>
      </c>
      <c r="C62" s="8" t="s">
        <v>231</v>
      </c>
      <c r="D62" s="92">
        <v>9</v>
      </c>
      <c r="E62" s="93">
        <v>18.579999999999998</v>
      </c>
      <c r="F62" s="94">
        <v>36.58</v>
      </c>
      <c r="G62" s="95">
        <v>1.96878363832078</v>
      </c>
    </row>
    <row r="63" spans="1:7" ht="25.5" x14ac:dyDescent="0.2">
      <c r="A63" s="261" t="s">
        <v>22</v>
      </c>
      <c r="B63" s="8" t="s">
        <v>233</v>
      </c>
      <c r="C63" s="8" t="s">
        <v>231</v>
      </c>
      <c r="D63" s="92">
        <v>16</v>
      </c>
      <c r="E63" s="93">
        <v>51.927999999999997</v>
      </c>
      <c r="F63" s="94">
        <v>170.33600000000001</v>
      </c>
      <c r="G63" s="95">
        <v>3.2802341703897699</v>
      </c>
    </row>
    <row r="64" spans="1:7" ht="51" x14ac:dyDescent="0.2">
      <c r="A64" s="8" t="s">
        <v>244</v>
      </c>
      <c r="B64" s="8" t="s">
        <v>229</v>
      </c>
      <c r="C64" s="8" t="s">
        <v>230</v>
      </c>
      <c r="D64" s="92">
        <v>3</v>
      </c>
      <c r="E64" s="93" t="s">
        <v>77</v>
      </c>
      <c r="F64" s="94" t="s">
        <v>77</v>
      </c>
      <c r="G64" s="95" t="s">
        <v>77</v>
      </c>
    </row>
    <row r="65" spans="1:7" x14ac:dyDescent="0.2">
      <c r="A65" s="269" t="s">
        <v>166</v>
      </c>
      <c r="B65" s="269"/>
      <c r="C65" s="269"/>
      <c r="D65" s="270"/>
      <c r="E65" s="270"/>
      <c r="F65" s="270"/>
      <c r="G65" s="271"/>
    </row>
    <row r="66" spans="1:7" x14ac:dyDescent="0.2">
      <c r="A66" s="261" t="s">
        <v>22</v>
      </c>
      <c r="B66" s="261" t="s">
        <v>229</v>
      </c>
      <c r="C66" s="8" t="s">
        <v>230</v>
      </c>
      <c r="D66" s="92">
        <v>341</v>
      </c>
      <c r="E66" s="93">
        <v>5187.0102999999999</v>
      </c>
      <c r="F66" s="94">
        <v>25047.043399999999</v>
      </c>
      <c r="G66" s="95">
        <v>4.8288015545293996</v>
      </c>
    </row>
    <row r="67" spans="1:7" ht="25.5" x14ac:dyDescent="0.2">
      <c r="A67" s="261" t="s">
        <v>22</v>
      </c>
      <c r="B67" s="261" t="s">
        <v>229</v>
      </c>
      <c r="C67" s="8" t="s">
        <v>231</v>
      </c>
      <c r="D67" s="92">
        <v>154</v>
      </c>
      <c r="E67" s="93">
        <v>2907.6367</v>
      </c>
      <c r="F67" s="94">
        <v>8373.1808000000001</v>
      </c>
      <c r="G67" s="95">
        <v>2.87972042724595</v>
      </c>
    </row>
    <row r="68" spans="1:7" ht="25.5" x14ac:dyDescent="0.2">
      <c r="A68" s="261" t="s">
        <v>22</v>
      </c>
      <c r="B68" s="8" t="s">
        <v>232</v>
      </c>
      <c r="C68" s="8" t="s">
        <v>231</v>
      </c>
      <c r="D68" s="92">
        <v>8</v>
      </c>
      <c r="E68" s="93">
        <v>27.111999999999998</v>
      </c>
      <c r="F68" s="94">
        <v>95.215000000000003</v>
      </c>
      <c r="G68" s="95">
        <v>3.5119135438182401</v>
      </c>
    </row>
    <row r="69" spans="1:7" ht="25.5" x14ac:dyDescent="0.2">
      <c r="A69" s="261" t="s">
        <v>22</v>
      </c>
      <c r="B69" s="8" t="s">
        <v>233</v>
      </c>
      <c r="C69" s="8" t="s">
        <v>231</v>
      </c>
      <c r="D69" s="92">
        <v>22</v>
      </c>
      <c r="E69" s="93">
        <v>186.12299999999999</v>
      </c>
      <c r="F69" s="94">
        <v>830.101</v>
      </c>
      <c r="G69" s="95">
        <v>4.4599592742433796</v>
      </c>
    </row>
    <row r="70" spans="1:7" x14ac:dyDescent="0.2">
      <c r="A70" s="261" t="s">
        <v>23</v>
      </c>
      <c r="B70" s="261" t="s">
        <v>229</v>
      </c>
      <c r="C70" s="8" t="s">
        <v>230</v>
      </c>
      <c r="D70" s="92">
        <v>192</v>
      </c>
      <c r="E70" s="93">
        <v>6472.0895</v>
      </c>
      <c r="F70" s="94">
        <v>11159.0463</v>
      </c>
      <c r="G70" s="95">
        <v>1.72417984949065</v>
      </c>
    </row>
    <row r="71" spans="1:7" ht="25.5" x14ac:dyDescent="0.2">
      <c r="A71" s="261" t="s">
        <v>23</v>
      </c>
      <c r="B71" s="261" t="s">
        <v>229</v>
      </c>
      <c r="C71" s="8" t="s">
        <v>231</v>
      </c>
      <c r="D71" s="92">
        <v>59</v>
      </c>
      <c r="E71" s="93">
        <v>1164.9365</v>
      </c>
      <c r="F71" s="94">
        <v>2119.4576999999999</v>
      </c>
      <c r="G71" s="95">
        <v>1.81937616342178</v>
      </c>
    </row>
    <row r="72" spans="1:7" ht="25.5" x14ac:dyDescent="0.2">
      <c r="A72" s="261" t="s">
        <v>23</v>
      </c>
      <c r="B72" s="8" t="s">
        <v>236</v>
      </c>
      <c r="C72" s="8" t="s">
        <v>231</v>
      </c>
      <c r="D72" s="92">
        <v>8</v>
      </c>
      <c r="E72" s="93">
        <v>73.150000000000006</v>
      </c>
      <c r="F72" s="94">
        <v>64.611999999999995</v>
      </c>
      <c r="G72" s="95">
        <v>0.883280929596719</v>
      </c>
    </row>
    <row r="73" spans="1:7" x14ac:dyDescent="0.2">
      <c r="A73" s="261" t="s">
        <v>244</v>
      </c>
      <c r="B73" s="261" t="s">
        <v>229</v>
      </c>
      <c r="C73" s="8" t="s">
        <v>230</v>
      </c>
      <c r="D73" s="92">
        <v>21</v>
      </c>
      <c r="E73" s="93">
        <v>17.079999999999998</v>
      </c>
      <c r="F73" s="94">
        <v>160.82</v>
      </c>
      <c r="G73" s="95">
        <v>9.4156908665105394</v>
      </c>
    </row>
    <row r="74" spans="1:7" ht="25.5" x14ac:dyDescent="0.2">
      <c r="A74" s="261" t="s">
        <v>244</v>
      </c>
      <c r="B74" s="261" t="s">
        <v>229</v>
      </c>
      <c r="C74" s="8" t="s">
        <v>231</v>
      </c>
      <c r="D74" s="92">
        <v>5</v>
      </c>
      <c r="E74" s="93" t="s">
        <v>77</v>
      </c>
      <c r="F74" s="94" t="s">
        <v>77</v>
      </c>
      <c r="G74" s="95" t="s">
        <v>77</v>
      </c>
    </row>
    <row r="75" spans="1:7" x14ac:dyDescent="0.2">
      <c r="A75" s="255" t="s">
        <v>245</v>
      </c>
      <c r="B75" s="254"/>
      <c r="C75" s="254"/>
      <c r="D75" s="254"/>
      <c r="E75" s="254"/>
      <c r="F75" s="254"/>
      <c r="G75" s="254"/>
    </row>
    <row r="76" spans="1:7" ht="36" customHeight="1" x14ac:dyDescent="0.2">
      <c r="A76" s="255" t="s">
        <v>246</v>
      </c>
      <c r="B76" s="254"/>
      <c r="C76" s="254"/>
      <c r="D76" s="254"/>
      <c r="E76" s="254"/>
      <c r="F76" s="254"/>
      <c r="G76" s="254"/>
    </row>
    <row r="77" spans="1:7" ht="40.5" customHeight="1" x14ac:dyDescent="0.2">
      <c r="A77" s="255" t="s">
        <v>242</v>
      </c>
      <c r="B77" s="254"/>
      <c r="C77" s="254"/>
      <c r="D77" s="254"/>
      <c r="E77" s="254"/>
      <c r="F77" s="254"/>
      <c r="G77" s="254"/>
    </row>
    <row r="78" spans="1:7" x14ac:dyDescent="0.2">
      <c r="A78" s="255" t="s">
        <v>38</v>
      </c>
      <c r="B78" s="254"/>
      <c r="C78" s="254"/>
      <c r="D78" s="254"/>
      <c r="E78" s="254"/>
      <c r="F78" s="254"/>
      <c r="G78" s="254"/>
    </row>
    <row r="79" spans="1:7" ht="31.5" customHeight="1" x14ac:dyDescent="0.2">
      <c r="A79" s="255" t="s">
        <v>247</v>
      </c>
      <c r="B79" s="254"/>
      <c r="C79" s="254"/>
      <c r="D79" s="254"/>
      <c r="E79" s="254"/>
      <c r="F79" s="254"/>
      <c r="G79" s="254"/>
    </row>
    <row r="80" spans="1:7" x14ac:dyDescent="0.2">
      <c r="A80" s="256" t="s">
        <v>139</v>
      </c>
      <c r="B80" s="254"/>
      <c r="C80" s="254"/>
      <c r="D80" s="254"/>
      <c r="E80" s="254"/>
      <c r="F80" s="254"/>
      <c r="G80" s="254"/>
    </row>
  </sheetData>
  <mergeCells count="54">
    <mergeCell ref="B73:B74"/>
    <mergeCell ref="B53:B54"/>
    <mergeCell ref="B56:B57"/>
    <mergeCell ref="B60:B61"/>
    <mergeCell ref="B66:B67"/>
    <mergeCell ref="B70:B71"/>
    <mergeCell ref="A66:A69"/>
    <mergeCell ref="A70:A72"/>
    <mergeCell ref="A73:A74"/>
    <mergeCell ref="B6:B7"/>
    <mergeCell ref="B10:B11"/>
    <mergeCell ref="B13:B14"/>
    <mergeCell ref="B17:B18"/>
    <mergeCell ref="B21:B22"/>
    <mergeCell ref="B24:B25"/>
    <mergeCell ref="B27:B28"/>
    <mergeCell ref="B31:B32"/>
    <mergeCell ref="B34:B35"/>
    <mergeCell ref="B38:B39"/>
    <mergeCell ref="B42:B43"/>
    <mergeCell ref="B45:B46"/>
    <mergeCell ref="B49:B50"/>
    <mergeCell ref="A77:G77"/>
    <mergeCell ref="A78:G78"/>
    <mergeCell ref="A79:G79"/>
    <mergeCell ref="A80:G80"/>
    <mergeCell ref="A5:G5"/>
    <mergeCell ref="A16:G16"/>
    <mergeCell ref="A26:G26"/>
    <mergeCell ref="A37:G37"/>
    <mergeCell ref="A48:G48"/>
    <mergeCell ref="A59:G59"/>
    <mergeCell ref="A65:G65"/>
    <mergeCell ref="A6:A9"/>
    <mergeCell ref="A10:A12"/>
    <mergeCell ref="A13:A15"/>
    <mergeCell ref="A17:A20"/>
    <mergeCell ref="A21:A23"/>
    <mergeCell ref="I1:K2"/>
    <mergeCell ref="A1:G1"/>
    <mergeCell ref="A4:B4"/>
    <mergeCell ref="A75:G75"/>
    <mergeCell ref="A76:G76"/>
    <mergeCell ref="A24:A25"/>
    <mergeCell ref="A27:A30"/>
    <mergeCell ref="A31:A33"/>
    <mergeCell ref="A34:A36"/>
    <mergeCell ref="A38:A41"/>
    <mergeCell ref="A42:A44"/>
    <mergeCell ref="A45:A47"/>
    <mergeCell ref="A49:A52"/>
    <mergeCell ref="A53:A55"/>
    <mergeCell ref="A56:A58"/>
    <mergeCell ref="A60:A63"/>
  </mergeCells>
  <pageMargins left="0.6" right="0.79" top="0.79" bottom="1.06" header="0.3" footer="0.3"/>
  <pageSetup paperSize="9" fitToWidth="0" fitToHeight="0"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A2" sqref="A2"/>
    </sheetView>
  </sheetViews>
  <sheetFormatPr baseColWidth="10" defaultColWidth="9.140625" defaultRowHeight="12.75" x14ac:dyDescent="0.2"/>
  <cols>
    <col min="1" max="1" width="14.7109375" customWidth="1"/>
    <col min="2" max="2" width="20.7109375" customWidth="1"/>
    <col min="3" max="3" width="13.7109375" customWidth="1"/>
    <col min="4" max="4" width="11.7109375" customWidth="1"/>
    <col min="5" max="5" width="8.7109375" customWidth="1"/>
    <col min="6" max="6" width="9.7109375" customWidth="1"/>
    <col min="7" max="7" width="8.7109375" customWidth="1"/>
  </cols>
  <sheetData>
    <row r="1" spans="1:11" ht="39" customHeight="1" x14ac:dyDescent="0.2">
      <c r="A1" s="253" t="s">
        <v>735</v>
      </c>
      <c r="B1" s="254"/>
      <c r="C1" s="254"/>
      <c r="D1" s="254"/>
      <c r="E1" s="254"/>
      <c r="F1" s="254"/>
      <c r="G1" s="254"/>
      <c r="I1" s="251" t="str">
        <f>HYPERLINK("#'sommaire'!A1", "Retour sommaire")</f>
        <v>Retour sommaire</v>
      </c>
      <c r="J1" s="252"/>
      <c r="K1" s="252"/>
    </row>
    <row r="2" spans="1:11" x14ac:dyDescent="0.2">
      <c r="I2" s="252"/>
      <c r="J2" s="252"/>
      <c r="K2" s="252"/>
    </row>
    <row r="3" spans="1:11" ht="38.25" x14ac:dyDescent="0.2">
      <c r="A3" s="243" t="s">
        <v>12</v>
      </c>
      <c r="B3" s="243" t="s">
        <v>248</v>
      </c>
      <c r="C3" s="243" t="s">
        <v>226</v>
      </c>
      <c r="D3" s="243" t="s">
        <v>227</v>
      </c>
      <c r="E3" s="243" t="s">
        <v>14</v>
      </c>
      <c r="F3" s="243" t="s">
        <v>15</v>
      </c>
      <c r="G3" s="243" t="s">
        <v>16</v>
      </c>
    </row>
    <row r="4" spans="1:11" ht="25.5" x14ac:dyDescent="0.2">
      <c r="A4" s="257"/>
      <c r="B4" s="257"/>
      <c r="C4" s="2"/>
      <c r="D4" s="2" t="s">
        <v>17</v>
      </c>
      <c r="E4" s="2" t="s">
        <v>66</v>
      </c>
      <c r="F4" s="2" t="s">
        <v>19</v>
      </c>
      <c r="G4" s="2" t="s">
        <v>20</v>
      </c>
    </row>
    <row r="5" spans="1:11" x14ac:dyDescent="0.2">
      <c r="A5" s="261" t="s">
        <v>228</v>
      </c>
      <c r="B5" s="261" t="s">
        <v>249</v>
      </c>
      <c r="C5" s="8" t="s">
        <v>250</v>
      </c>
      <c r="D5" s="96">
        <v>1185</v>
      </c>
      <c r="E5" s="97">
        <v>64282.583489999997</v>
      </c>
      <c r="F5" s="98">
        <v>287515.75834350602</v>
      </c>
      <c r="G5" s="99">
        <v>4.4726851774436396</v>
      </c>
    </row>
    <row r="6" spans="1:11" x14ac:dyDescent="0.2">
      <c r="A6" s="261" t="s">
        <v>228</v>
      </c>
      <c r="B6" s="261" t="s">
        <v>249</v>
      </c>
      <c r="C6" s="8" t="s">
        <v>251</v>
      </c>
      <c r="D6" s="96">
        <v>670</v>
      </c>
      <c r="E6" s="97">
        <v>37997.752509999998</v>
      </c>
      <c r="F6" s="98">
        <v>119650.05753000001</v>
      </c>
      <c r="G6" s="99">
        <v>3.1488719628486299</v>
      </c>
    </row>
    <row r="7" spans="1:11" x14ac:dyDescent="0.2">
      <c r="A7" s="261" t="s">
        <v>228</v>
      </c>
      <c r="B7" s="261" t="s">
        <v>252</v>
      </c>
      <c r="C7" s="8" t="s">
        <v>250</v>
      </c>
      <c r="D7" s="96">
        <v>75</v>
      </c>
      <c r="E7" s="97">
        <v>3187.0819999999999</v>
      </c>
      <c r="F7" s="98">
        <v>19012.335999999999</v>
      </c>
      <c r="G7" s="99">
        <v>5.9654367223686098</v>
      </c>
    </row>
    <row r="8" spans="1:11" x14ac:dyDescent="0.2">
      <c r="A8" s="261" t="s">
        <v>228</v>
      </c>
      <c r="B8" s="261" t="s">
        <v>252</v>
      </c>
      <c r="C8" s="8" t="s">
        <v>251</v>
      </c>
      <c r="D8" s="96">
        <v>27</v>
      </c>
      <c r="E8" s="97">
        <v>2199.4940000000001</v>
      </c>
      <c r="F8" s="98">
        <v>6177.7060000000001</v>
      </c>
      <c r="G8" s="99">
        <v>2.80869418147992</v>
      </c>
    </row>
    <row r="9" spans="1:11" x14ac:dyDescent="0.2">
      <c r="A9" s="261" t="s">
        <v>228</v>
      </c>
      <c r="B9" s="261" t="s">
        <v>253</v>
      </c>
      <c r="C9" s="8" t="s">
        <v>250</v>
      </c>
      <c r="D9" s="96">
        <v>54</v>
      </c>
      <c r="E9" s="97">
        <v>3077.2955000000002</v>
      </c>
      <c r="F9" s="98">
        <v>12297.03</v>
      </c>
      <c r="G9" s="99">
        <v>3.9960510779676501</v>
      </c>
    </row>
    <row r="10" spans="1:11" x14ac:dyDescent="0.2">
      <c r="A10" s="261" t="s">
        <v>228</v>
      </c>
      <c r="B10" s="261" t="s">
        <v>253</v>
      </c>
      <c r="C10" s="8" t="s">
        <v>251</v>
      </c>
      <c r="D10" s="96">
        <v>17</v>
      </c>
      <c r="E10" s="97">
        <v>1870.1925000000001</v>
      </c>
      <c r="F10" s="98">
        <v>5042.616</v>
      </c>
      <c r="G10" s="99">
        <v>2.69630853508396</v>
      </c>
    </row>
    <row r="11" spans="1:11" x14ac:dyDescent="0.2">
      <c r="A11" s="261" t="s">
        <v>228</v>
      </c>
      <c r="B11" s="261" t="s">
        <v>254</v>
      </c>
      <c r="C11" s="8" t="s">
        <v>250</v>
      </c>
      <c r="D11" s="96">
        <v>125</v>
      </c>
      <c r="E11" s="97">
        <v>7934.7619999999997</v>
      </c>
      <c r="F11" s="98">
        <v>41208.737000000001</v>
      </c>
      <c r="G11" s="99">
        <v>5.1934433572172702</v>
      </c>
    </row>
    <row r="12" spans="1:11" x14ac:dyDescent="0.2">
      <c r="A12" s="261" t="s">
        <v>228</v>
      </c>
      <c r="B12" s="261" t="s">
        <v>254</v>
      </c>
      <c r="C12" s="8" t="s">
        <v>251</v>
      </c>
      <c r="D12" s="96">
        <v>42</v>
      </c>
      <c r="E12" s="97">
        <v>1651.027</v>
      </c>
      <c r="F12" s="98">
        <v>6075.6409999999996</v>
      </c>
      <c r="G12" s="99">
        <v>3.6799161976151802</v>
      </c>
    </row>
    <row r="13" spans="1:11" x14ac:dyDescent="0.2">
      <c r="A13" s="261" t="s">
        <v>228</v>
      </c>
      <c r="B13" s="261" t="s">
        <v>255</v>
      </c>
      <c r="C13" s="8" t="s">
        <v>250</v>
      </c>
      <c r="D13" s="96">
        <v>314</v>
      </c>
      <c r="E13" s="97">
        <v>5852.5468000000001</v>
      </c>
      <c r="F13" s="98">
        <v>29111.271400000001</v>
      </c>
      <c r="G13" s="99">
        <v>4.9741202240364801</v>
      </c>
    </row>
    <row r="14" spans="1:11" x14ac:dyDescent="0.2">
      <c r="A14" s="261" t="s">
        <v>228</v>
      </c>
      <c r="B14" s="261" t="s">
        <v>255</v>
      </c>
      <c r="C14" s="8" t="s">
        <v>251</v>
      </c>
      <c r="D14" s="96">
        <v>145</v>
      </c>
      <c r="E14" s="97">
        <v>3062.4722000000002</v>
      </c>
      <c r="F14" s="98">
        <v>8552.5977999999996</v>
      </c>
      <c r="G14" s="99">
        <v>2.79271034688903</v>
      </c>
    </row>
    <row r="15" spans="1:11" x14ac:dyDescent="0.2">
      <c r="A15" s="261" t="s">
        <v>228</v>
      </c>
      <c r="B15" s="261" t="s">
        <v>256</v>
      </c>
      <c r="C15" s="8" t="s">
        <v>250</v>
      </c>
      <c r="D15" s="96">
        <v>26</v>
      </c>
      <c r="E15" s="97">
        <v>425.27199999999999</v>
      </c>
      <c r="F15" s="98">
        <v>1981.8140000000001</v>
      </c>
      <c r="G15" s="99">
        <v>4.6601092947572402</v>
      </c>
    </row>
    <row r="16" spans="1:11" x14ac:dyDescent="0.2">
      <c r="A16" s="261" t="s">
        <v>228</v>
      </c>
      <c r="B16" s="261" t="s">
        <v>256</v>
      </c>
      <c r="C16" s="8" t="s">
        <v>251</v>
      </c>
      <c r="D16" s="96">
        <v>11</v>
      </c>
      <c r="E16" s="97">
        <v>70.534999999999997</v>
      </c>
      <c r="F16" s="98">
        <v>291.65300000000002</v>
      </c>
      <c r="G16" s="99">
        <v>4.1348692138654597</v>
      </c>
    </row>
    <row r="17" spans="1:7" ht="25.5" x14ac:dyDescent="0.2">
      <c r="A17" s="261" t="s">
        <v>234</v>
      </c>
      <c r="B17" s="8" t="s">
        <v>249</v>
      </c>
      <c r="C17" s="8" t="s">
        <v>250</v>
      </c>
      <c r="D17" s="96">
        <v>51</v>
      </c>
      <c r="E17" s="97">
        <v>369.67200000000003</v>
      </c>
      <c r="F17" s="98">
        <v>2028.0550000000001</v>
      </c>
      <c r="G17" s="99">
        <v>5.4860930771061902</v>
      </c>
    </row>
    <row r="18" spans="1:7" ht="25.5" x14ac:dyDescent="0.2">
      <c r="A18" s="261" t="s">
        <v>234</v>
      </c>
      <c r="B18" s="8" t="s">
        <v>252</v>
      </c>
      <c r="C18" s="8" t="s">
        <v>250</v>
      </c>
      <c r="D18" s="96">
        <v>32</v>
      </c>
      <c r="E18" s="97">
        <v>412.15800000000002</v>
      </c>
      <c r="F18" s="98">
        <v>2812.3</v>
      </c>
      <c r="G18" s="99">
        <v>6.8233541505927304</v>
      </c>
    </row>
    <row r="19" spans="1:7" ht="51" x14ac:dyDescent="0.2">
      <c r="A19" s="261" t="s">
        <v>234</v>
      </c>
      <c r="B19" s="8" t="s">
        <v>253</v>
      </c>
      <c r="C19" s="8" t="s">
        <v>250</v>
      </c>
      <c r="D19" s="96">
        <v>39</v>
      </c>
      <c r="E19" s="97">
        <v>325.95</v>
      </c>
      <c r="F19" s="98">
        <v>1933.6886</v>
      </c>
      <c r="G19" s="99">
        <v>5.9324700107378403</v>
      </c>
    </row>
    <row r="20" spans="1:7" ht="25.5" x14ac:dyDescent="0.2">
      <c r="A20" s="261" t="s">
        <v>234</v>
      </c>
      <c r="B20" s="8" t="s">
        <v>254</v>
      </c>
      <c r="C20" s="8" t="s">
        <v>250</v>
      </c>
      <c r="D20" s="96">
        <v>7</v>
      </c>
      <c r="E20" s="97">
        <v>54.2</v>
      </c>
      <c r="F20" s="98">
        <v>290.20999999999998</v>
      </c>
      <c r="G20" s="99">
        <v>5.3544280442804402</v>
      </c>
    </row>
    <row r="21" spans="1:7" ht="38.25" x14ac:dyDescent="0.2">
      <c r="A21" s="261" t="s">
        <v>234</v>
      </c>
      <c r="B21" s="8" t="s">
        <v>257</v>
      </c>
      <c r="C21" s="8" t="s">
        <v>250</v>
      </c>
      <c r="D21" s="96">
        <v>25</v>
      </c>
      <c r="E21" s="97">
        <v>25.574999999999999</v>
      </c>
      <c r="F21" s="98">
        <v>107.283</v>
      </c>
      <c r="G21" s="99">
        <v>4.1948387096774198</v>
      </c>
    </row>
    <row r="22" spans="1:7" x14ac:dyDescent="0.2">
      <c r="A22" s="261" t="s">
        <v>234</v>
      </c>
      <c r="B22" s="8" t="s">
        <v>258</v>
      </c>
      <c r="C22" s="8" t="s">
        <v>251</v>
      </c>
      <c r="D22" s="96">
        <v>22</v>
      </c>
      <c r="E22" s="97">
        <v>98.349000000000004</v>
      </c>
      <c r="F22" s="98">
        <v>642.04539999999997</v>
      </c>
      <c r="G22" s="99">
        <v>6.5282351625334298</v>
      </c>
    </row>
    <row r="23" spans="1:7" x14ac:dyDescent="0.2">
      <c r="A23" s="261" t="s">
        <v>235</v>
      </c>
      <c r="B23" s="261" t="s">
        <v>259</v>
      </c>
      <c r="C23" s="8" t="s">
        <v>250</v>
      </c>
      <c r="D23" s="96">
        <v>334</v>
      </c>
      <c r="E23" s="97">
        <v>48494.7857</v>
      </c>
      <c r="F23" s="98">
        <v>106928.5062</v>
      </c>
      <c r="G23" s="99">
        <v>2.20494852501225</v>
      </c>
    </row>
    <row r="24" spans="1:7" x14ac:dyDescent="0.2">
      <c r="A24" s="261" t="s">
        <v>235</v>
      </c>
      <c r="B24" s="261" t="s">
        <v>259</v>
      </c>
      <c r="C24" s="8" t="s">
        <v>251</v>
      </c>
      <c r="D24" s="96">
        <v>103</v>
      </c>
      <c r="E24" s="97">
        <v>8505.9703000000009</v>
      </c>
      <c r="F24" s="98">
        <v>14973.486800000001</v>
      </c>
      <c r="G24" s="99">
        <v>1.76035023305924</v>
      </c>
    </row>
    <row r="25" spans="1:7" x14ac:dyDescent="0.2">
      <c r="A25" s="261" t="s">
        <v>235</v>
      </c>
      <c r="B25" s="261" t="s">
        <v>256</v>
      </c>
      <c r="C25" s="8" t="s">
        <v>250</v>
      </c>
      <c r="D25" s="96">
        <v>67</v>
      </c>
      <c r="E25" s="97">
        <v>4556.326</v>
      </c>
      <c r="F25" s="98">
        <v>13334.745000000001</v>
      </c>
      <c r="G25" s="99">
        <v>2.9266441865661101</v>
      </c>
    </row>
    <row r="26" spans="1:7" x14ac:dyDescent="0.2">
      <c r="A26" s="261" t="s">
        <v>235</v>
      </c>
      <c r="B26" s="261" t="s">
        <v>256</v>
      </c>
      <c r="C26" s="8" t="s">
        <v>251</v>
      </c>
      <c r="D26" s="96">
        <v>20</v>
      </c>
      <c r="E26" s="97">
        <v>664.79100000000005</v>
      </c>
      <c r="F26" s="98">
        <v>1428.8810000000001</v>
      </c>
      <c r="G26" s="99">
        <v>2.14936874897524</v>
      </c>
    </row>
    <row r="27" spans="1:7" x14ac:dyDescent="0.2">
      <c r="A27" s="261" t="s">
        <v>235</v>
      </c>
      <c r="B27" s="261" t="s">
        <v>260</v>
      </c>
      <c r="C27" s="8" t="s">
        <v>250</v>
      </c>
      <c r="D27" s="96">
        <v>28</v>
      </c>
      <c r="E27" s="97">
        <v>764.72199999999998</v>
      </c>
      <c r="F27" s="98">
        <v>2117.7150000000001</v>
      </c>
      <c r="G27" s="99">
        <v>2.7692612478783101</v>
      </c>
    </row>
    <row r="28" spans="1:7" x14ac:dyDescent="0.2">
      <c r="A28" s="261" t="s">
        <v>235</v>
      </c>
      <c r="B28" s="261" t="s">
        <v>260</v>
      </c>
      <c r="C28" s="8" t="s">
        <v>251</v>
      </c>
      <c r="D28" s="96">
        <v>2</v>
      </c>
      <c r="E28" s="97" t="s">
        <v>77</v>
      </c>
      <c r="F28" s="98" t="s">
        <v>77</v>
      </c>
      <c r="G28" s="99" t="s">
        <v>77</v>
      </c>
    </row>
    <row r="29" spans="1:7" x14ac:dyDescent="0.2">
      <c r="A29" s="261" t="s">
        <v>235</v>
      </c>
      <c r="B29" s="261" t="s">
        <v>255</v>
      </c>
      <c r="C29" s="8" t="s">
        <v>250</v>
      </c>
      <c r="D29" s="96">
        <v>37</v>
      </c>
      <c r="E29" s="97">
        <v>392.0025</v>
      </c>
      <c r="F29" s="98">
        <v>1001.958</v>
      </c>
      <c r="G29" s="99">
        <v>2.5559990051083901</v>
      </c>
    </row>
    <row r="30" spans="1:7" x14ac:dyDescent="0.2">
      <c r="A30" s="261" t="s">
        <v>235</v>
      </c>
      <c r="B30" s="261" t="s">
        <v>255</v>
      </c>
      <c r="C30" s="8" t="s">
        <v>251</v>
      </c>
      <c r="D30" s="96">
        <v>5</v>
      </c>
      <c r="E30" s="97">
        <v>24.6</v>
      </c>
      <c r="F30" s="98">
        <v>23.2</v>
      </c>
      <c r="G30" s="99">
        <v>0.94308943089430897</v>
      </c>
    </row>
    <row r="31" spans="1:7" x14ac:dyDescent="0.2">
      <c r="A31" s="261" t="s">
        <v>237</v>
      </c>
      <c r="B31" s="261" t="s">
        <v>255</v>
      </c>
      <c r="C31" s="8" t="s">
        <v>250</v>
      </c>
      <c r="D31" s="96">
        <v>140</v>
      </c>
      <c r="E31" s="97">
        <v>2145.6039999999998</v>
      </c>
      <c r="F31" s="98">
        <v>3779.306</v>
      </c>
      <c r="G31" s="99">
        <v>1.76141823001821</v>
      </c>
    </row>
    <row r="32" spans="1:7" x14ac:dyDescent="0.2">
      <c r="A32" s="261" t="s">
        <v>237</v>
      </c>
      <c r="B32" s="261" t="s">
        <v>255</v>
      </c>
      <c r="C32" s="8" t="s">
        <v>251</v>
      </c>
      <c r="D32" s="96">
        <v>40</v>
      </c>
      <c r="E32" s="97">
        <v>449.49</v>
      </c>
      <c r="F32" s="98">
        <v>605.68600000000004</v>
      </c>
      <c r="G32" s="99">
        <v>1.3474960510801099</v>
      </c>
    </row>
    <row r="33" spans="1:7" x14ac:dyDescent="0.2">
      <c r="A33" s="261" t="s">
        <v>237</v>
      </c>
      <c r="B33" s="261" t="s">
        <v>261</v>
      </c>
      <c r="C33" s="8" t="s">
        <v>250</v>
      </c>
      <c r="D33" s="96">
        <v>35</v>
      </c>
      <c r="E33" s="97">
        <v>3901.5495000000001</v>
      </c>
      <c r="F33" s="98">
        <v>6542.9922999999999</v>
      </c>
      <c r="G33" s="99">
        <v>1.6770240387825399</v>
      </c>
    </row>
    <row r="34" spans="1:7" x14ac:dyDescent="0.2">
      <c r="A34" s="261" t="s">
        <v>237</v>
      </c>
      <c r="B34" s="261" t="s">
        <v>261</v>
      </c>
      <c r="C34" s="8" t="s">
        <v>251</v>
      </c>
      <c r="D34" s="96">
        <v>24</v>
      </c>
      <c r="E34" s="97">
        <v>783.04650000000004</v>
      </c>
      <c r="F34" s="98">
        <v>1639.1026999999999</v>
      </c>
      <c r="G34" s="99">
        <v>2.0932380133235999</v>
      </c>
    </row>
    <row r="35" spans="1:7" x14ac:dyDescent="0.2">
      <c r="A35" s="261" t="s">
        <v>239</v>
      </c>
      <c r="B35" s="261" t="s">
        <v>258</v>
      </c>
      <c r="C35" s="8" t="s">
        <v>250</v>
      </c>
      <c r="D35" s="96">
        <v>151</v>
      </c>
      <c r="E35" s="97">
        <v>632.90800000000002</v>
      </c>
      <c r="F35" s="98">
        <v>4782.9660000000003</v>
      </c>
      <c r="G35" s="99">
        <v>7.5571267861995697</v>
      </c>
    </row>
    <row r="36" spans="1:7" x14ac:dyDescent="0.2">
      <c r="A36" s="261" t="s">
        <v>239</v>
      </c>
      <c r="B36" s="261" t="s">
        <v>258</v>
      </c>
      <c r="C36" s="8" t="s">
        <v>251</v>
      </c>
      <c r="D36" s="96">
        <v>40</v>
      </c>
      <c r="E36" s="97">
        <v>524.69230000000005</v>
      </c>
      <c r="F36" s="98">
        <v>3556.4357</v>
      </c>
      <c r="G36" s="99">
        <v>6.7781358712525401</v>
      </c>
    </row>
    <row r="37" spans="1:7" x14ac:dyDescent="0.2">
      <c r="A37" s="8" t="s">
        <v>238</v>
      </c>
      <c r="B37" s="8" t="s">
        <v>258</v>
      </c>
      <c r="C37" s="8" t="s">
        <v>250</v>
      </c>
      <c r="D37" s="96">
        <v>55</v>
      </c>
      <c r="E37" s="97">
        <v>1177.44</v>
      </c>
      <c r="F37" s="98">
        <v>3527.877</v>
      </c>
      <c r="G37" s="99">
        <v>2.9962265593151201</v>
      </c>
    </row>
    <row r="38" spans="1:7" ht="38.25" x14ac:dyDescent="0.2">
      <c r="A38" s="8" t="s">
        <v>262</v>
      </c>
      <c r="B38" s="8" t="s">
        <v>258</v>
      </c>
      <c r="C38" s="8" t="s">
        <v>251</v>
      </c>
      <c r="D38" s="96">
        <v>30</v>
      </c>
      <c r="E38" s="97">
        <v>1943.1545000000001</v>
      </c>
      <c r="F38" s="98">
        <v>5214.5164999999997</v>
      </c>
      <c r="G38" s="99">
        <v>2.6835315977190701</v>
      </c>
    </row>
    <row r="39" spans="1:7" ht="38.25" x14ac:dyDescent="0.2">
      <c r="A39" s="8" t="s">
        <v>240</v>
      </c>
      <c r="B39" s="8" t="s">
        <v>258</v>
      </c>
      <c r="C39" s="8" t="s">
        <v>250</v>
      </c>
      <c r="D39" s="96">
        <v>69</v>
      </c>
      <c r="E39" s="97">
        <v>135.33199999999999</v>
      </c>
      <c r="F39" s="98">
        <v>1402.1320000000001</v>
      </c>
      <c r="G39" s="99">
        <v>10.3606833564863</v>
      </c>
    </row>
    <row r="40" spans="1:7" ht="27" customHeight="1" x14ac:dyDescent="0.2">
      <c r="A40" s="255" t="s">
        <v>263</v>
      </c>
      <c r="B40" s="254"/>
      <c r="C40" s="254"/>
      <c r="D40" s="254"/>
      <c r="E40" s="254"/>
      <c r="F40" s="254"/>
      <c r="G40" s="254"/>
    </row>
    <row r="41" spans="1:7" ht="32.25" customHeight="1" x14ac:dyDescent="0.2">
      <c r="A41" s="255" t="s">
        <v>242</v>
      </c>
      <c r="B41" s="254"/>
      <c r="C41" s="254"/>
      <c r="D41" s="254"/>
      <c r="E41" s="254"/>
      <c r="F41" s="254"/>
      <c r="G41" s="254"/>
    </row>
    <row r="42" spans="1:7" x14ac:dyDescent="0.2">
      <c r="A42" s="256" t="s">
        <v>139</v>
      </c>
      <c r="B42" s="254"/>
      <c r="C42" s="254"/>
      <c r="D42" s="254"/>
      <c r="E42" s="254"/>
      <c r="F42" s="254"/>
      <c r="G42" s="254"/>
    </row>
  </sheetData>
  <mergeCells count="24">
    <mergeCell ref="A42:G42"/>
    <mergeCell ref="A5:A16"/>
    <mergeCell ref="A17:A22"/>
    <mergeCell ref="A23:A30"/>
    <mergeCell ref="A31:A34"/>
    <mergeCell ref="A35:A36"/>
    <mergeCell ref="B5:B6"/>
    <mergeCell ref="B7:B8"/>
    <mergeCell ref="B9:B10"/>
    <mergeCell ref="B11:B12"/>
    <mergeCell ref="B13:B14"/>
    <mergeCell ref="B15:B16"/>
    <mergeCell ref="B23:B24"/>
    <mergeCell ref="B25:B26"/>
    <mergeCell ref="B27:B28"/>
    <mergeCell ref="B29:B30"/>
    <mergeCell ref="I1:K2"/>
    <mergeCell ref="A1:G1"/>
    <mergeCell ref="A4:B4"/>
    <mergeCell ref="A40:G40"/>
    <mergeCell ref="A41:G41"/>
    <mergeCell ref="B31:B32"/>
    <mergeCell ref="B33:B34"/>
    <mergeCell ref="B35:B36"/>
  </mergeCells>
  <pageMargins left="0.6" right="0.79" top="0.79" bottom="1.06" header="0.3" footer="0.3"/>
  <pageSetup paperSize="9" fitToWidth="0" fitToHeight="0"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H23" sqref="H23"/>
    </sheetView>
  </sheetViews>
  <sheetFormatPr baseColWidth="10" defaultColWidth="9.140625" defaultRowHeight="12.75" x14ac:dyDescent="0.2"/>
  <cols>
    <col min="1" max="1" width="37.7109375" customWidth="1"/>
    <col min="2" max="2" width="18.7109375" style="223" customWidth="1"/>
    <col min="3" max="3" width="10.7109375" customWidth="1"/>
    <col min="4" max="5" width="9.7109375" customWidth="1"/>
  </cols>
  <sheetData>
    <row r="1" spans="1:9" ht="15" customHeight="1" x14ac:dyDescent="0.2">
      <c r="A1" s="253" t="s">
        <v>264</v>
      </c>
      <c r="B1" s="253"/>
      <c r="C1" s="254"/>
      <c r="D1" s="254"/>
      <c r="E1" s="254"/>
      <c r="G1" s="251" t="str">
        <f>HYPERLINK("#'sommaire'!A1", "Retour sommaire")</f>
        <v>Retour sommaire</v>
      </c>
      <c r="H1" s="252"/>
      <c r="I1" s="252"/>
    </row>
    <row r="2" spans="1:9" x14ac:dyDescent="0.2">
      <c r="G2" s="252"/>
      <c r="H2" s="252"/>
      <c r="I2" s="252"/>
    </row>
    <row r="3" spans="1:9" ht="51" x14ac:dyDescent="0.2">
      <c r="A3" s="243" t="s">
        <v>12</v>
      </c>
      <c r="B3" s="243" t="s">
        <v>606</v>
      </c>
      <c r="C3" s="243" t="s">
        <v>265</v>
      </c>
      <c r="D3" s="243" t="s">
        <v>15</v>
      </c>
      <c r="E3" s="243" t="s">
        <v>266</v>
      </c>
    </row>
    <row r="4" spans="1:9" x14ac:dyDescent="0.2">
      <c r="A4" s="2"/>
      <c r="B4" s="224" t="s">
        <v>17</v>
      </c>
      <c r="C4" s="2" t="s">
        <v>267</v>
      </c>
      <c r="D4" s="2" t="s">
        <v>19</v>
      </c>
      <c r="E4" s="2" t="s">
        <v>268</v>
      </c>
    </row>
    <row r="5" spans="1:9" x14ac:dyDescent="0.2">
      <c r="A5" s="8" t="s">
        <v>228</v>
      </c>
      <c r="B5" s="226">
        <v>16</v>
      </c>
      <c r="C5" s="100">
        <v>2135.7534040656301</v>
      </c>
      <c r="D5" s="101">
        <v>19633.652456451899</v>
      </c>
      <c r="E5" s="102">
        <v>9.1928461493153399</v>
      </c>
    </row>
    <row r="6" spans="1:9" ht="25.5" x14ac:dyDescent="0.2">
      <c r="A6" s="8" t="s">
        <v>269</v>
      </c>
      <c r="B6" s="226">
        <v>7</v>
      </c>
      <c r="C6" s="100">
        <v>719.84401373882997</v>
      </c>
      <c r="D6" s="101">
        <v>5002.70579176908</v>
      </c>
      <c r="E6" s="102">
        <v>6.9497081260498499</v>
      </c>
    </row>
    <row r="7" spans="1:9" s="223" customFormat="1" x14ac:dyDescent="0.2">
      <c r="A7" s="247" t="s">
        <v>99</v>
      </c>
      <c r="B7" s="248">
        <v>19</v>
      </c>
      <c r="C7" s="249">
        <f>C5+C6</f>
        <v>2855.5974178044598</v>
      </c>
      <c r="D7" s="248">
        <f>D5+D6</f>
        <v>24636.358248220979</v>
      </c>
      <c r="E7" s="249">
        <f>D7/C7</f>
        <v>8.6273919757088038</v>
      </c>
    </row>
    <row r="8" spans="1:9" ht="82.5" customHeight="1" x14ac:dyDescent="0.2">
      <c r="A8" s="272" t="s">
        <v>607</v>
      </c>
      <c r="B8" s="272"/>
      <c r="C8" s="272"/>
      <c r="D8" s="272"/>
      <c r="E8" s="272"/>
      <c r="F8" s="227"/>
      <c r="G8" s="227"/>
    </row>
    <row r="10" spans="1:9" s="223" customFormat="1" x14ac:dyDescent="0.2">
      <c r="A10" s="256" t="s">
        <v>139</v>
      </c>
      <c r="B10" s="256"/>
      <c r="C10" s="254"/>
      <c r="D10" s="254"/>
      <c r="E10" s="254"/>
    </row>
  </sheetData>
  <mergeCells count="4">
    <mergeCell ref="G1:I2"/>
    <mergeCell ref="A1:E1"/>
    <mergeCell ref="A8:E8"/>
    <mergeCell ref="A10:E10"/>
  </mergeCells>
  <pageMargins left="0.6" right="0.79" top="0.79" bottom="1.06" header="0.3" footer="0.3"/>
  <pageSetup paperSize="9" fitToWidth="0" fitToHeight="0"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H1" activeCellId="1" sqref="A3:F3 H1:J2"/>
    </sheetView>
  </sheetViews>
  <sheetFormatPr baseColWidth="10" defaultColWidth="9.140625" defaultRowHeight="12.75" x14ac:dyDescent="0.2"/>
  <cols>
    <col min="1" max="1" width="18.7109375" customWidth="1"/>
    <col min="2" max="2" width="17.7109375" customWidth="1"/>
    <col min="3" max="6" width="12.7109375" customWidth="1"/>
  </cols>
  <sheetData>
    <row r="1" spans="1:10" ht="15" customHeight="1" x14ac:dyDescent="0.2">
      <c r="A1" s="253" t="s">
        <v>270</v>
      </c>
      <c r="B1" s="254"/>
      <c r="C1" s="254"/>
      <c r="D1" s="254"/>
      <c r="E1" s="254"/>
      <c r="F1" s="254"/>
      <c r="H1" s="251" t="str">
        <f>HYPERLINK("#'sommaire'!A1", "Retour sommaire")</f>
        <v>Retour sommaire</v>
      </c>
      <c r="I1" s="252"/>
      <c r="J1" s="252"/>
    </row>
    <row r="2" spans="1:10" x14ac:dyDescent="0.2">
      <c r="H2" s="252"/>
      <c r="I2" s="252"/>
      <c r="J2" s="252"/>
    </row>
    <row r="3" spans="1:10" ht="51" x14ac:dyDescent="0.2">
      <c r="A3" s="243" t="s">
        <v>12</v>
      </c>
      <c r="B3" s="243" t="s">
        <v>271</v>
      </c>
      <c r="C3" s="243" t="s">
        <v>272</v>
      </c>
      <c r="D3" s="243" t="s">
        <v>273</v>
      </c>
      <c r="E3" s="243" t="s">
        <v>15</v>
      </c>
      <c r="F3" s="243" t="s">
        <v>16</v>
      </c>
    </row>
    <row r="4" spans="1:10" ht="25.5" x14ac:dyDescent="0.2">
      <c r="A4" s="2"/>
      <c r="B4" s="2" t="s">
        <v>17</v>
      </c>
      <c r="C4" s="2" t="s">
        <v>274</v>
      </c>
      <c r="D4" s="2" t="s">
        <v>274</v>
      </c>
      <c r="E4" s="2" t="s">
        <v>19</v>
      </c>
      <c r="F4" s="2" t="s">
        <v>20</v>
      </c>
    </row>
    <row r="5" spans="1:10" x14ac:dyDescent="0.2">
      <c r="A5" s="8" t="s">
        <v>228</v>
      </c>
      <c r="B5" s="103">
        <v>804</v>
      </c>
      <c r="C5" s="104">
        <v>2874.929294</v>
      </c>
      <c r="D5" s="105">
        <v>277.020105</v>
      </c>
      <c r="E5" s="106">
        <v>3866.27609506813</v>
      </c>
      <c r="F5" s="107">
        <v>13.956662441768</v>
      </c>
    </row>
    <row r="6" spans="1:10" x14ac:dyDescent="0.2">
      <c r="A6" s="8" t="s">
        <v>234</v>
      </c>
      <c r="B6" s="103">
        <v>23</v>
      </c>
      <c r="C6" s="104">
        <v>80.163399999999996</v>
      </c>
      <c r="D6" s="105">
        <v>5.7001999999999997</v>
      </c>
      <c r="E6" s="106">
        <v>73.902000000000001</v>
      </c>
      <c r="F6" s="107">
        <v>12.964808252341999</v>
      </c>
    </row>
    <row r="7" spans="1:10" x14ac:dyDescent="0.2">
      <c r="A7" s="8" t="s">
        <v>235</v>
      </c>
      <c r="B7" s="103">
        <v>194</v>
      </c>
      <c r="C7" s="104">
        <v>879.39350000000002</v>
      </c>
      <c r="D7" s="105">
        <v>622.38699999999994</v>
      </c>
      <c r="E7" s="106">
        <v>3114.64</v>
      </c>
      <c r="F7" s="107">
        <v>5.0043461704694998</v>
      </c>
    </row>
    <row r="8" spans="1:10" ht="25.5" x14ac:dyDescent="0.2">
      <c r="A8" s="8" t="s">
        <v>237</v>
      </c>
      <c r="B8" s="103">
        <v>65</v>
      </c>
      <c r="C8" s="104">
        <v>305.80700000000002</v>
      </c>
      <c r="D8" s="105">
        <v>131.37799999999999</v>
      </c>
      <c r="E8" s="106">
        <v>374.36900000000003</v>
      </c>
      <c r="F8" s="107">
        <v>2.8495562422932301</v>
      </c>
    </row>
    <row r="9" spans="1:10" x14ac:dyDescent="0.2">
      <c r="A9" s="8" t="s">
        <v>239</v>
      </c>
      <c r="B9" s="103" t="s">
        <v>77</v>
      </c>
      <c r="C9" s="104" t="s">
        <v>77</v>
      </c>
      <c r="D9" s="105" t="s">
        <v>77</v>
      </c>
      <c r="E9" s="106" t="s">
        <v>77</v>
      </c>
      <c r="F9" s="107" t="s">
        <v>77</v>
      </c>
    </row>
    <row r="10" spans="1:10" x14ac:dyDescent="0.2">
      <c r="A10" s="255" t="s">
        <v>275</v>
      </c>
      <c r="B10" s="254"/>
      <c r="C10" s="254"/>
      <c r="D10" s="254"/>
      <c r="E10" s="254"/>
      <c r="F10" s="254"/>
    </row>
    <row r="11" spans="1:10" x14ac:dyDescent="0.2">
      <c r="A11" s="255" t="s">
        <v>276</v>
      </c>
      <c r="B11" s="254"/>
      <c r="C11" s="254"/>
      <c r="D11" s="254"/>
      <c r="E11" s="254"/>
      <c r="F11" s="254"/>
    </row>
    <row r="12" spans="1:10" x14ac:dyDescent="0.2">
      <c r="A12" s="255" t="s">
        <v>277</v>
      </c>
      <c r="B12" s="254"/>
      <c r="C12" s="254"/>
      <c r="D12" s="254"/>
      <c r="E12" s="254"/>
      <c r="F12" s="254"/>
    </row>
    <row r="13" spans="1:10" x14ac:dyDescent="0.2">
      <c r="A13" s="256" t="s">
        <v>139</v>
      </c>
      <c r="B13" s="254"/>
      <c r="C13" s="254"/>
      <c r="D13" s="254"/>
      <c r="E13" s="254"/>
      <c r="F13" s="254"/>
    </row>
  </sheetData>
  <mergeCells count="6">
    <mergeCell ref="A13:F13"/>
    <mergeCell ref="H1:J2"/>
    <mergeCell ref="A1:F1"/>
    <mergeCell ref="A10:F10"/>
    <mergeCell ref="A11:F11"/>
    <mergeCell ref="A12:F12"/>
  </mergeCells>
  <pageMargins left="0.6" right="0.79" top="0.79" bottom="1.06" header="0.3" footer="0.3"/>
  <pageSetup paperSize="9" fitToWidth="0" fitToHeight="0"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F10" sqref="F10"/>
    </sheetView>
  </sheetViews>
  <sheetFormatPr baseColWidth="10" defaultColWidth="9.140625" defaultRowHeight="12.75" x14ac:dyDescent="0.2"/>
  <cols>
    <col min="1" max="1" width="23.7109375" customWidth="1"/>
    <col min="2" max="4" width="20.7109375" customWidth="1"/>
  </cols>
  <sheetData>
    <row r="1" spans="1:8" ht="15" customHeight="1" x14ac:dyDescent="0.2">
      <c r="A1" s="253" t="s">
        <v>315</v>
      </c>
      <c r="B1" s="254"/>
      <c r="C1" s="254"/>
      <c r="D1" s="254"/>
      <c r="F1" s="251" t="str">
        <f>HYPERLINK("#'sommaire'!A1", "Retour sommaire")</f>
        <v>Retour sommaire</v>
      </c>
      <c r="G1" s="252"/>
      <c r="H1" s="252"/>
    </row>
    <row r="2" spans="1:8" s="229" customFormat="1" ht="15" customHeight="1" x14ac:dyDescent="0.2">
      <c r="A2" s="230"/>
      <c r="F2" s="263"/>
      <c r="G2" s="252"/>
      <c r="H2" s="252"/>
    </row>
    <row r="3" spans="1:8" x14ac:dyDescent="0.2">
      <c r="A3" s="273" t="s">
        <v>542</v>
      </c>
      <c r="B3" s="273"/>
      <c r="C3" s="273"/>
      <c r="D3" s="273"/>
      <c r="F3" s="252"/>
      <c r="G3" s="252"/>
      <c r="H3" s="252"/>
    </row>
    <row r="4" spans="1:8" ht="38.25" x14ac:dyDescent="0.2">
      <c r="A4" s="243" t="s">
        <v>159</v>
      </c>
      <c r="B4" s="243" t="s">
        <v>723</v>
      </c>
      <c r="C4" s="243" t="s">
        <v>724</v>
      </c>
      <c r="D4" s="243" t="s">
        <v>316</v>
      </c>
    </row>
    <row r="5" spans="1:8" x14ac:dyDescent="0.2">
      <c r="A5" s="8" t="s">
        <v>160</v>
      </c>
      <c r="B5" s="120" t="s">
        <v>77</v>
      </c>
      <c r="C5" s="121">
        <v>2692.9542000000001</v>
      </c>
      <c r="D5" s="122">
        <v>10906.91779</v>
      </c>
    </row>
    <row r="6" spans="1:8" x14ac:dyDescent="0.2">
      <c r="A6" s="8" t="s">
        <v>161</v>
      </c>
      <c r="B6" s="120">
        <v>270.75</v>
      </c>
      <c r="C6" s="121">
        <v>1201.1754000000001</v>
      </c>
      <c r="D6" s="122">
        <v>12642.923199999999</v>
      </c>
    </row>
    <row r="7" spans="1:8" x14ac:dyDescent="0.2">
      <c r="A7" s="8" t="s">
        <v>163</v>
      </c>
      <c r="B7" s="120" t="s">
        <v>77</v>
      </c>
      <c r="C7" s="121">
        <v>5106.1819999999998</v>
      </c>
      <c r="D7" s="122">
        <v>10166.257</v>
      </c>
    </row>
    <row r="8" spans="1:8" x14ac:dyDescent="0.2">
      <c r="A8" s="8" t="s">
        <v>162</v>
      </c>
      <c r="B8" s="120">
        <v>1219.5186000000001</v>
      </c>
      <c r="C8" s="121">
        <v>208.3176</v>
      </c>
      <c r="D8" s="122">
        <v>6612.4684999999999</v>
      </c>
    </row>
    <row r="9" spans="1:8" x14ac:dyDescent="0.2">
      <c r="A9" s="8" t="s">
        <v>164</v>
      </c>
      <c r="B9" s="120">
        <v>19376.429445000002</v>
      </c>
      <c r="C9" s="121">
        <v>3651.3182000000002</v>
      </c>
      <c r="D9" s="122">
        <v>35124.317999999999</v>
      </c>
    </row>
    <row r="10" spans="1:8" x14ac:dyDescent="0.2">
      <c r="A10" s="8" t="s">
        <v>165</v>
      </c>
      <c r="B10" s="120">
        <v>109.5</v>
      </c>
      <c r="C10" s="121">
        <v>2445.6320000000001</v>
      </c>
      <c r="D10" s="122">
        <v>5307.2020000000002</v>
      </c>
    </row>
    <row r="11" spans="1:8" x14ac:dyDescent="0.2">
      <c r="A11" s="8" t="s">
        <v>166</v>
      </c>
      <c r="B11" s="120">
        <v>56.634999999999998</v>
      </c>
      <c r="C11" s="121">
        <v>771.03746999999998</v>
      </c>
      <c r="D11" s="122">
        <v>5187.0102999999999</v>
      </c>
    </row>
    <row r="12" spans="1:8" ht="19.5" customHeight="1" x14ac:dyDescent="0.2">
      <c r="A12" s="247" t="s">
        <v>313</v>
      </c>
      <c r="B12" s="248">
        <v>21043.660984999999</v>
      </c>
      <c r="C12" s="248">
        <v>16076.6168</v>
      </c>
      <c r="D12" s="248">
        <f>SUM(D5:D11)</f>
        <v>85947.096789999996</v>
      </c>
    </row>
    <row r="13" spans="1:8" x14ac:dyDescent="0.2">
      <c r="A13" s="256" t="s">
        <v>139</v>
      </c>
      <c r="B13" s="254"/>
      <c r="C13" s="254"/>
      <c r="D13" s="254"/>
    </row>
  </sheetData>
  <mergeCells count="4">
    <mergeCell ref="F1:H3"/>
    <mergeCell ref="A1:D1"/>
    <mergeCell ref="A13:D13"/>
    <mergeCell ref="A3:D3"/>
  </mergeCells>
  <pageMargins left="0.6" right="0.79" top="0.79" bottom="1.06" header="0.3" footer="0.3"/>
  <pageSetup paperSize="9" fitToWidth="0" fitToHeight="0"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I1" activeCellId="1" sqref="A4:G4 I1:K2"/>
    </sheetView>
  </sheetViews>
  <sheetFormatPr baseColWidth="10" defaultColWidth="9.140625" defaultRowHeight="12.75" x14ac:dyDescent="0.2"/>
  <cols>
    <col min="1" max="1" width="11.7109375" customWidth="1"/>
    <col min="2" max="7" width="12.7109375" customWidth="1"/>
  </cols>
  <sheetData>
    <row r="1" spans="1:11" ht="39" customHeight="1" x14ac:dyDescent="0.2">
      <c r="A1" s="253" t="s">
        <v>647</v>
      </c>
      <c r="B1" s="254"/>
      <c r="C1" s="254"/>
      <c r="D1" s="254"/>
      <c r="E1" s="254"/>
      <c r="F1" s="254"/>
      <c r="G1" s="254"/>
      <c r="I1" s="251" t="str">
        <f>HYPERLINK("#'sommaire'!A1", "Retour sommaire")</f>
        <v>Retour sommaire</v>
      </c>
      <c r="J1" s="252"/>
      <c r="K1" s="252"/>
    </row>
    <row r="2" spans="1:11" x14ac:dyDescent="0.2">
      <c r="I2" s="252"/>
      <c r="J2" s="252"/>
      <c r="K2" s="252"/>
    </row>
    <row r="3" spans="1:11" x14ac:dyDescent="0.2">
      <c r="A3" s="264" t="s">
        <v>69</v>
      </c>
      <c r="B3" s="254"/>
      <c r="C3" s="254"/>
      <c r="D3" s="254"/>
      <c r="E3" s="254"/>
      <c r="F3" s="254"/>
      <c r="G3" s="254"/>
    </row>
    <row r="4" spans="1:11" ht="38.25" x14ac:dyDescent="0.2">
      <c r="A4" s="243" t="s">
        <v>159</v>
      </c>
      <c r="B4" s="243" t="s">
        <v>317</v>
      </c>
      <c r="C4" s="243" t="s">
        <v>318</v>
      </c>
      <c r="D4" s="243" t="s">
        <v>319</v>
      </c>
      <c r="E4" s="243" t="s">
        <v>320</v>
      </c>
      <c r="F4" s="243" t="s">
        <v>321</v>
      </c>
      <c r="G4" s="243" t="s">
        <v>313</v>
      </c>
    </row>
    <row r="5" spans="1:11" ht="25.5" x14ac:dyDescent="0.2">
      <c r="A5" s="8" t="s">
        <v>160</v>
      </c>
      <c r="B5" s="274">
        <v>149</v>
      </c>
      <c r="C5" s="274">
        <v>0</v>
      </c>
      <c r="D5" s="274">
        <v>0</v>
      </c>
      <c r="E5" s="274">
        <v>0</v>
      </c>
      <c r="F5" s="274">
        <v>0</v>
      </c>
      <c r="G5" s="128">
        <v>149</v>
      </c>
    </row>
    <row r="6" spans="1:11" ht="25.5" x14ac:dyDescent="0.2">
      <c r="A6" s="8" t="s">
        <v>161</v>
      </c>
      <c r="B6" s="123">
        <v>133</v>
      </c>
      <c r="C6" s="124">
        <v>0</v>
      </c>
      <c r="D6" s="125">
        <v>0</v>
      </c>
      <c r="E6" s="274">
        <v>4</v>
      </c>
      <c r="F6" s="274">
        <v>0</v>
      </c>
      <c r="G6" s="128">
        <v>137</v>
      </c>
    </row>
    <row r="7" spans="1:11" ht="25.5" x14ac:dyDescent="0.2">
      <c r="A7" s="8" t="s">
        <v>163</v>
      </c>
      <c r="B7" s="274">
        <v>297</v>
      </c>
      <c r="C7" s="274">
        <v>0</v>
      </c>
      <c r="D7" s="274">
        <v>0</v>
      </c>
      <c r="E7" s="274">
        <v>0</v>
      </c>
      <c r="F7" s="274">
        <v>0</v>
      </c>
      <c r="G7" s="128">
        <v>297</v>
      </c>
    </row>
    <row r="8" spans="1:11" ht="25.5" x14ac:dyDescent="0.2">
      <c r="A8" s="8" t="s">
        <v>162</v>
      </c>
      <c r="B8" s="123">
        <v>121</v>
      </c>
      <c r="C8" s="124">
        <v>19</v>
      </c>
      <c r="D8" s="125">
        <v>6</v>
      </c>
      <c r="E8" s="126">
        <v>7</v>
      </c>
      <c r="F8" s="127">
        <v>14</v>
      </c>
      <c r="G8" s="128">
        <v>167</v>
      </c>
    </row>
    <row r="9" spans="1:11" ht="25.5" x14ac:dyDescent="0.2">
      <c r="A9" s="8" t="s">
        <v>164</v>
      </c>
      <c r="B9" s="123">
        <v>232</v>
      </c>
      <c r="C9" s="124">
        <v>24</v>
      </c>
      <c r="D9" s="125">
        <v>31</v>
      </c>
      <c r="E9" s="126">
        <v>51</v>
      </c>
      <c r="F9" s="127">
        <v>153</v>
      </c>
      <c r="G9" s="128">
        <v>491</v>
      </c>
    </row>
    <row r="10" spans="1:11" ht="25.5" x14ac:dyDescent="0.2">
      <c r="A10" s="8" t="s">
        <v>165</v>
      </c>
      <c r="B10" s="123">
        <v>193</v>
      </c>
      <c r="C10" s="124">
        <v>0</v>
      </c>
      <c r="D10" s="274">
        <v>8</v>
      </c>
      <c r="E10" s="274">
        <v>0</v>
      </c>
      <c r="F10" s="274">
        <v>0</v>
      </c>
      <c r="G10" s="128">
        <v>201</v>
      </c>
    </row>
    <row r="11" spans="1:11" x14ac:dyDescent="0.2">
      <c r="A11" s="8" t="s">
        <v>166</v>
      </c>
      <c r="B11" s="265">
        <v>341</v>
      </c>
      <c r="C11" s="265">
        <v>0</v>
      </c>
      <c r="D11" s="265">
        <v>0</v>
      </c>
      <c r="E11" s="265">
        <v>0</v>
      </c>
      <c r="F11" s="265">
        <v>0</v>
      </c>
      <c r="G11" s="128">
        <v>341</v>
      </c>
    </row>
    <row r="12" spans="1:11" ht="54.75" customHeight="1" x14ac:dyDescent="0.2">
      <c r="A12" s="255" t="s">
        <v>322</v>
      </c>
      <c r="B12" s="254"/>
      <c r="C12" s="254"/>
      <c r="D12" s="254"/>
      <c r="E12" s="254"/>
      <c r="F12" s="254"/>
      <c r="G12" s="254"/>
    </row>
    <row r="13" spans="1:11" x14ac:dyDescent="0.2">
      <c r="A13" s="256" t="s">
        <v>139</v>
      </c>
      <c r="B13" s="254"/>
      <c r="C13" s="254"/>
      <c r="D13" s="254"/>
      <c r="E13" s="254"/>
      <c r="F13" s="254"/>
      <c r="G13" s="254"/>
    </row>
  </sheetData>
  <mergeCells count="10">
    <mergeCell ref="I1:K2"/>
    <mergeCell ref="A1:G1"/>
    <mergeCell ref="A3:G3"/>
    <mergeCell ref="A12:G12"/>
    <mergeCell ref="A13:G13"/>
    <mergeCell ref="B5:F5"/>
    <mergeCell ref="E6:F6"/>
    <mergeCell ref="B7:F7"/>
    <mergeCell ref="D10:F10"/>
    <mergeCell ref="B11:F11"/>
  </mergeCells>
  <pageMargins left="0.6" right="0.79" top="0.79" bottom="1.06" header="0.3" footer="0.3"/>
  <pageSetup paperSize="9" fitToWidth="0" fitToHeight="0"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I1" activeCellId="1" sqref="A4:G4 I1:K2"/>
    </sheetView>
  </sheetViews>
  <sheetFormatPr baseColWidth="10" defaultColWidth="9.140625" defaultRowHeight="12.75" x14ac:dyDescent="0.2"/>
  <cols>
    <col min="1" max="1" width="11.7109375" customWidth="1"/>
    <col min="2" max="7" width="12.7109375" customWidth="1"/>
  </cols>
  <sheetData>
    <row r="1" spans="1:11" ht="39" customHeight="1" x14ac:dyDescent="0.2">
      <c r="A1" s="253" t="s">
        <v>624</v>
      </c>
      <c r="B1" s="254"/>
      <c r="C1" s="254"/>
      <c r="D1" s="254"/>
      <c r="E1" s="254"/>
      <c r="F1" s="254"/>
      <c r="G1" s="254"/>
      <c r="I1" s="251" t="str">
        <f>HYPERLINK("#'sommaire'!A1", "Retour sommaire")</f>
        <v>Retour sommaire</v>
      </c>
      <c r="J1" s="252"/>
      <c r="K1" s="252"/>
    </row>
    <row r="2" spans="1:11" x14ac:dyDescent="0.2">
      <c r="I2" s="252"/>
      <c r="J2" s="252"/>
      <c r="K2" s="252"/>
    </row>
    <row r="3" spans="1:11" x14ac:dyDescent="0.2">
      <c r="A3" s="264" t="s">
        <v>69</v>
      </c>
      <c r="B3" s="254"/>
      <c r="C3" s="254"/>
      <c r="D3" s="254"/>
      <c r="E3" s="254"/>
      <c r="F3" s="254"/>
      <c r="G3" s="254"/>
    </row>
    <row r="4" spans="1:11" ht="38.25" x14ac:dyDescent="0.2">
      <c r="A4" s="243" t="s">
        <v>159</v>
      </c>
      <c r="B4" s="243" t="s">
        <v>323</v>
      </c>
      <c r="C4" s="243" t="s">
        <v>324</v>
      </c>
      <c r="D4" s="243" t="s">
        <v>325</v>
      </c>
      <c r="E4" s="243" t="s">
        <v>326</v>
      </c>
      <c r="F4" s="243" t="s">
        <v>327</v>
      </c>
      <c r="G4" s="243" t="s">
        <v>313</v>
      </c>
    </row>
    <row r="5" spans="1:11" ht="25.5" x14ac:dyDescent="0.2">
      <c r="A5" s="8" t="s">
        <v>160</v>
      </c>
      <c r="B5" s="129">
        <v>106</v>
      </c>
      <c r="C5" s="130">
        <v>7</v>
      </c>
      <c r="D5" s="274">
        <v>5</v>
      </c>
      <c r="E5" s="274">
        <v>0</v>
      </c>
      <c r="F5" s="133">
        <v>31</v>
      </c>
      <c r="G5" s="134">
        <v>149</v>
      </c>
    </row>
    <row r="6" spans="1:11" ht="25.5" x14ac:dyDescent="0.2">
      <c r="A6" s="8" t="s">
        <v>161</v>
      </c>
      <c r="B6" s="129">
        <v>118</v>
      </c>
      <c r="C6" s="130">
        <v>0</v>
      </c>
      <c r="D6" s="274">
        <v>4</v>
      </c>
      <c r="E6" s="274">
        <v>0</v>
      </c>
      <c r="F6" s="133">
        <v>15</v>
      </c>
      <c r="G6" s="134">
        <v>137</v>
      </c>
    </row>
    <row r="7" spans="1:11" ht="25.5" x14ac:dyDescent="0.2">
      <c r="A7" s="8" t="s">
        <v>163</v>
      </c>
      <c r="B7" s="129">
        <v>196</v>
      </c>
      <c r="C7" s="130">
        <v>0</v>
      </c>
      <c r="D7" s="274">
        <v>8</v>
      </c>
      <c r="E7" s="274">
        <v>0</v>
      </c>
      <c r="F7" s="133">
        <v>93</v>
      </c>
      <c r="G7" s="134">
        <v>297</v>
      </c>
    </row>
    <row r="8" spans="1:11" ht="25.5" x14ac:dyDescent="0.2">
      <c r="A8" s="8" t="s">
        <v>162</v>
      </c>
      <c r="B8" s="129">
        <v>156</v>
      </c>
      <c r="C8" s="130">
        <v>0</v>
      </c>
      <c r="D8" s="274">
        <v>7</v>
      </c>
      <c r="E8" s="274">
        <v>0</v>
      </c>
      <c r="F8" s="133">
        <v>4</v>
      </c>
      <c r="G8" s="134">
        <v>167</v>
      </c>
    </row>
    <row r="9" spans="1:11" ht="25.5" x14ac:dyDescent="0.2">
      <c r="A9" s="8" t="s">
        <v>164</v>
      </c>
      <c r="B9" s="129">
        <v>359</v>
      </c>
      <c r="C9" s="130">
        <v>7</v>
      </c>
      <c r="D9" s="131">
        <v>5</v>
      </c>
      <c r="E9" s="132">
        <v>13</v>
      </c>
      <c r="F9" s="133">
        <v>107</v>
      </c>
      <c r="G9" s="134">
        <v>491</v>
      </c>
    </row>
    <row r="10" spans="1:11" ht="25.5" x14ac:dyDescent="0.2">
      <c r="A10" s="8" t="s">
        <v>165</v>
      </c>
      <c r="B10" s="129">
        <v>116</v>
      </c>
      <c r="C10" s="274">
        <v>7</v>
      </c>
      <c r="D10" s="274">
        <v>0</v>
      </c>
      <c r="E10" s="132">
        <v>4</v>
      </c>
      <c r="F10" s="133">
        <v>74</v>
      </c>
      <c r="G10" s="134">
        <v>201</v>
      </c>
    </row>
    <row r="11" spans="1:11" x14ac:dyDescent="0.2">
      <c r="A11" s="8" t="s">
        <v>166</v>
      </c>
      <c r="B11" s="129">
        <v>286</v>
      </c>
      <c r="C11" s="130">
        <v>20</v>
      </c>
      <c r="D11" s="274">
        <v>9</v>
      </c>
      <c r="E11" s="274">
        <v>0</v>
      </c>
      <c r="F11" s="133">
        <v>26</v>
      </c>
      <c r="G11" s="134">
        <v>341</v>
      </c>
    </row>
    <row r="12" spans="1:11" ht="58.5" customHeight="1" x14ac:dyDescent="0.2">
      <c r="A12" s="255" t="s">
        <v>328</v>
      </c>
      <c r="B12" s="254"/>
      <c r="C12" s="254"/>
      <c r="D12" s="254"/>
      <c r="E12" s="254"/>
      <c r="F12" s="254"/>
      <c r="G12" s="254"/>
    </row>
    <row r="13" spans="1:11" x14ac:dyDescent="0.2">
      <c r="A13" s="256" t="s">
        <v>139</v>
      </c>
      <c r="B13" s="254"/>
      <c r="C13" s="254"/>
      <c r="D13" s="254"/>
      <c r="E13" s="254"/>
      <c r="F13" s="254"/>
      <c r="G13" s="254"/>
    </row>
  </sheetData>
  <mergeCells count="11">
    <mergeCell ref="I1:K2"/>
    <mergeCell ref="A1:G1"/>
    <mergeCell ref="A3:G3"/>
    <mergeCell ref="A12:G12"/>
    <mergeCell ref="A13:G13"/>
    <mergeCell ref="D5:E5"/>
    <mergeCell ref="D6:E6"/>
    <mergeCell ref="D7:E7"/>
    <mergeCell ref="D8:E8"/>
    <mergeCell ref="C10:D10"/>
    <mergeCell ref="D11:E11"/>
  </mergeCells>
  <pageMargins left="0.6" right="0.79" top="0.79" bottom="1.06" header="0.3" footer="0.3"/>
  <pageSetup paperSize="9" fitToWidth="0" fitToHeight="0"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election activeCell="A12" sqref="A12:K12"/>
    </sheetView>
  </sheetViews>
  <sheetFormatPr baseColWidth="10" defaultColWidth="9.140625" defaultRowHeight="12.75" x14ac:dyDescent="0.2"/>
  <cols>
    <col min="1" max="1" width="13.7109375" customWidth="1"/>
    <col min="2" max="11" width="7.7109375" customWidth="1"/>
  </cols>
  <sheetData>
    <row r="1" spans="1:15" ht="39" customHeight="1" x14ac:dyDescent="0.2">
      <c r="A1" s="253" t="s">
        <v>329</v>
      </c>
      <c r="B1" s="254"/>
      <c r="C1" s="254"/>
      <c r="D1" s="254"/>
      <c r="E1" s="254"/>
      <c r="F1" s="254"/>
      <c r="G1" s="254"/>
      <c r="H1" s="254"/>
      <c r="I1" s="254"/>
      <c r="J1" s="254"/>
      <c r="K1" s="254"/>
      <c r="M1" s="251" t="str">
        <f>HYPERLINK("#'sommaire'!A1", "Retour sommaire")</f>
        <v>Retour sommaire</v>
      </c>
      <c r="N1" s="252"/>
      <c r="O1" s="252"/>
    </row>
    <row r="2" spans="1:15" x14ac:dyDescent="0.2">
      <c r="M2" s="252"/>
      <c r="N2" s="252"/>
      <c r="O2" s="252"/>
    </row>
    <row r="3" spans="1:15" x14ac:dyDescent="0.2">
      <c r="A3" s="264" t="s">
        <v>330</v>
      </c>
      <c r="B3" s="254"/>
      <c r="C3" s="254"/>
      <c r="D3" s="254"/>
      <c r="E3" s="254"/>
      <c r="F3" s="254"/>
      <c r="G3" s="254"/>
      <c r="H3" s="254"/>
      <c r="I3" s="254"/>
      <c r="J3" s="254"/>
      <c r="K3" s="254"/>
    </row>
    <row r="4" spans="1:15" ht="114.75" x14ac:dyDescent="0.2">
      <c r="A4" s="243" t="s">
        <v>159</v>
      </c>
      <c r="B4" s="243" t="s">
        <v>331</v>
      </c>
      <c r="C4" s="243" t="s">
        <v>332</v>
      </c>
      <c r="D4" s="243" t="s">
        <v>333</v>
      </c>
      <c r="E4" s="243" t="s">
        <v>334</v>
      </c>
      <c r="F4" s="243" t="s">
        <v>335</v>
      </c>
      <c r="G4" s="243" t="s">
        <v>336</v>
      </c>
      <c r="H4" s="243" t="s">
        <v>337</v>
      </c>
      <c r="I4" s="243" t="s">
        <v>338</v>
      </c>
      <c r="J4" s="243" t="s">
        <v>339</v>
      </c>
      <c r="K4" s="243" t="s">
        <v>312</v>
      </c>
    </row>
    <row r="5" spans="1:15" ht="25.5" x14ac:dyDescent="0.2">
      <c r="A5" s="8" t="s">
        <v>160</v>
      </c>
      <c r="B5" s="135">
        <v>82.971014492753596</v>
      </c>
      <c r="C5" s="136">
        <v>2.8985507246376798</v>
      </c>
      <c r="D5" s="137">
        <v>2.8985507246376798</v>
      </c>
      <c r="E5" s="138">
        <v>1.4492753623188399</v>
      </c>
      <c r="F5" s="139">
        <v>2.8985507246376798</v>
      </c>
      <c r="G5" s="140">
        <v>5.4347826086956497</v>
      </c>
      <c r="H5" s="141">
        <v>5.7971014492753596</v>
      </c>
      <c r="I5" s="142">
        <v>0</v>
      </c>
      <c r="J5" s="143">
        <v>1.0869565217391299</v>
      </c>
      <c r="K5" s="144">
        <v>2.8985507246376798</v>
      </c>
    </row>
    <row r="6" spans="1:15" x14ac:dyDescent="0.2">
      <c r="A6" s="8" t="s">
        <v>161</v>
      </c>
      <c r="B6" s="135">
        <v>86.729857819905206</v>
      </c>
      <c r="C6" s="136">
        <v>2.3696682464454999</v>
      </c>
      <c r="D6" s="137">
        <v>2.8436018957345999</v>
      </c>
      <c r="E6" s="138">
        <v>0</v>
      </c>
      <c r="F6" s="139">
        <v>2.8436018957345999</v>
      </c>
      <c r="G6" s="140">
        <v>4.2654028436019003</v>
      </c>
      <c r="H6" s="141">
        <v>3.7914691943127998</v>
      </c>
      <c r="I6" s="142">
        <v>0</v>
      </c>
      <c r="J6" s="143">
        <v>0</v>
      </c>
      <c r="K6" s="144">
        <v>2.3696682464454999</v>
      </c>
    </row>
    <row r="7" spans="1:15" x14ac:dyDescent="0.2">
      <c r="A7" s="8" t="s">
        <v>163</v>
      </c>
      <c r="B7" s="135">
        <v>79.829545454545496</v>
      </c>
      <c r="C7" s="136">
        <v>3.125</v>
      </c>
      <c r="D7" s="137">
        <v>2.8409090909090899</v>
      </c>
      <c r="E7" s="138">
        <v>1.4204545454545501</v>
      </c>
      <c r="F7" s="139">
        <v>3.6931818181818201</v>
      </c>
      <c r="G7" s="140">
        <v>4.2613636363636402</v>
      </c>
      <c r="H7" s="141">
        <v>7.6704545454545503</v>
      </c>
      <c r="I7" s="142">
        <v>3.125</v>
      </c>
      <c r="J7" s="143">
        <v>0.56818181818181801</v>
      </c>
      <c r="K7" s="144">
        <v>4.5454545454545503</v>
      </c>
    </row>
    <row r="8" spans="1:15" ht="25.5" x14ac:dyDescent="0.2">
      <c r="A8" s="8" t="s">
        <v>162</v>
      </c>
      <c r="B8" s="135">
        <v>82.380952380952394</v>
      </c>
      <c r="C8" s="136">
        <v>7.1428571428571397</v>
      </c>
      <c r="D8" s="137">
        <v>2.38095238095238</v>
      </c>
      <c r="E8" s="138">
        <v>1.4285714285714299</v>
      </c>
      <c r="F8" s="139">
        <v>1.4285714285714299</v>
      </c>
      <c r="G8" s="140">
        <v>1.4285714285714299</v>
      </c>
      <c r="H8" s="141">
        <v>8.0952380952380896</v>
      </c>
      <c r="I8" s="142">
        <v>0</v>
      </c>
      <c r="J8" s="143">
        <v>0</v>
      </c>
      <c r="K8" s="144">
        <v>1.9047619047619</v>
      </c>
    </row>
    <row r="9" spans="1:15" ht="25.5" x14ac:dyDescent="0.2">
      <c r="A9" s="8" t="s">
        <v>164</v>
      </c>
      <c r="B9" s="135">
        <v>92.5</v>
      </c>
      <c r="C9" s="136">
        <v>2.65625</v>
      </c>
      <c r="D9" s="137">
        <v>2.1875</v>
      </c>
      <c r="E9" s="138">
        <v>0.3125</v>
      </c>
      <c r="F9" s="139">
        <v>0.9375</v>
      </c>
      <c r="G9" s="140">
        <v>0</v>
      </c>
      <c r="H9" s="141">
        <v>2.65625</v>
      </c>
      <c r="I9" s="142">
        <v>0</v>
      </c>
      <c r="J9" s="143">
        <v>0.46875</v>
      </c>
      <c r="K9" s="144">
        <v>2.8125</v>
      </c>
    </row>
    <row r="10" spans="1:15" ht="25.5" x14ac:dyDescent="0.2">
      <c r="A10" s="8" t="s">
        <v>165</v>
      </c>
      <c r="B10" s="135">
        <v>88.018433179723502</v>
      </c>
      <c r="C10" s="136">
        <v>2.7649769585253501</v>
      </c>
      <c r="D10" s="137">
        <v>0.460829493087558</v>
      </c>
      <c r="E10" s="138">
        <v>0</v>
      </c>
      <c r="F10" s="139">
        <v>0</v>
      </c>
      <c r="G10" s="140">
        <v>0</v>
      </c>
      <c r="H10" s="141">
        <v>2.30414746543779</v>
      </c>
      <c r="I10" s="142">
        <v>1.3824884792626699</v>
      </c>
      <c r="J10" s="143">
        <v>0</v>
      </c>
      <c r="K10" s="144">
        <v>6.9124423963133603</v>
      </c>
    </row>
    <row r="11" spans="1:15" x14ac:dyDescent="0.2">
      <c r="A11" s="8" t="s">
        <v>166</v>
      </c>
      <c r="B11" s="135">
        <v>60.846560846560799</v>
      </c>
      <c r="C11" s="136">
        <v>11.3756613756614</v>
      </c>
      <c r="D11" s="137">
        <v>4.7619047619047601</v>
      </c>
      <c r="E11" s="138">
        <v>0.79365079365079405</v>
      </c>
      <c r="F11" s="139">
        <v>4.2328042328042299</v>
      </c>
      <c r="G11" s="140">
        <v>1.3227513227513199</v>
      </c>
      <c r="H11" s="141">
        <v>12.4338624338624</v>
      </c>
      <c r="I11" s="142">
        <v>21.1640211640212</v>
      </c>
      <c r="J11" s="143">
        <v>1.0582010582010599</v>
      </c>
      <c r="K11" s="144">
        <v>6.8783068783068799</v>
      </c>
    </row>
    <row r="12" spans="1:15" x14ac:dyDescent="0.2">
      <c r="A12" s="247" t="s">
        <v>99</v>
      </c>
      <c r="B12" s="248">
        <v>82.267950963222404</v>
      </c>
      <c r="C12" s="248">
        <v>4.5971978984238202</v>
      </c>
      <c r="D12" s="248">
        <v>2.7145359019264399</v>
      </c>
      <c r="E12" s="248">
        <v>0.74430823117337996</v>
      </c>
      <c r="F12" s="248">
        <v>2.27670753064799</v>
      </c>
      <c r="G12" s="248">
        <v>2.05779334500876</v>
      </c>
      <c r="H12" s="248">
        <v>5.9982486865148896</v>
      </c>
      <c r="I12" s="248">
        <v>4.1155866900175102</v>
      </c>
      <c r="J12" s="248">
        <v>0.52539404553415103</v>
      </c>
      <c r="K12" s="248">
        <v>4.0280210157618201</v>
      </c>
    </row>
    <row r="13" spans="1:15" x14ac:dyDescent="0.2">
      <c r="A13" s="255" t="s">
        <v>340</v>
      </c>
      <c r="B13" s="254"/>
      <c r="C13" s="254"/>
      <c r="D13" s="254"/>
      <c r="E13" s="254"/>
      <c r="F13" s="254"/>
      <c r="G13" s="254"/>
      <c r="H13" s="254"/>
      <c r="I13" s="254"/>
      <c r="J13" s="254"/>
      <c r="K13" s="254"/>
    </row>
    <row r="14" spans="1:15" x14ac:dyDescent="0.2">
      <c r="A14" s="255" t="s">
        <v>38</v>
      </c>
      <c r="B14" s="254"/>
      <c r="C14" s="254"/>
      <c r="D14" s="254"/>
      <c r="E14" s="254"/>
      <c r="F14" s="254"/>
      <c r="G14" s="254"/>
      <c r="H14" s="254"/>
      <c r="I14" s="254"/>
      <c r="J14" s="254"/>
      <c r="K14" s="254"/>
    </row>
    <row r="15" spans="1:15" ht="69.75" customHeight="1" x14ac:dyDescent="0.2">
      <c r="A15" s="255" t="s">
        <v>341</v>
      </c>
      <c r="B15" s="254"/>
      <c r="C15" s="254"/>
      <c r="D15" s="254"/>
      <c r="E15" s="254"/>
      <c r="F15" s="254"/>
      <c r="G15" s="254"/>
      <c r="H15" s="254"/>
      <c r="I15" s="254"/>
      <c r="J15" s="254"/>
      <c r="K15" s="254"/>
    </row>
    <row r="16" spans="1:15" x14ac:dyDescent="0.2">
      <c r="A16" s="256" t="s">
        <v>139</v>
      </c>
      <c r="B16" s="254"/>
      <c r="C16" s="254"/>
      <c r="D16" s="254"/>
      <c r="E16" s="254"/>
      <c r="F16" s="254"/>
      <c r="G16" s="254"/>
      <c r="H16" s="254"/>
      <c r="I16" s="254"/>
      <c r="J16" s="254"/>
      <c r="K16" s="254"/>
    </row>
  </sheetData>
  <mergeCells count="7">
    <mergeCell ref="A15:K15"/>
    <mergeCell ref="A16:K16"/>
    <mergeCell ref="M1:O2"/>
    <mergeCell ref="A1:K1"/>
    <mergeCell ref="A3:K3"/>
    <mergeCell ref="A13:K13"/>
    <mergeCell ref="A14:K14"/>
  </mergeCells>
  <pageMargins left="0.6" right="0.79" top="0.79" bottom="1.06" header="0.3" footer="0.3"/>
  <pageSetup paperSize="9" fitToWidth="0" fitToHeight="0"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11" sqref="A11:H11"/>
    </sheetView>
  </sheetViews>
  <sheetFormatPr baseColWidth="10" defaultColWidth="9.140625" defaultRowHeight="12.75" x14ac:dyDescent="0.2"/>
  <cols>
    <col min="1" max="1" width="16.7109375" customWidth="1"/>
    <col min="2" max="4" width="8.7109375" customWidth="1"/>
    <col min="5" max="5" width="15.7109375" customWidth="1"/>
    <col min="6" max="6" width="8.7109375" customWidth="1"/>
    <col min="7" max="7" width="9.7109375" customWidth="1"/>
    <col min="8" max="8" width="11.7109375" customWidth="1"/>
  </cols>
  <sheetData>
    <row r="1" spans="1:12" x14ac:dyDescent="0.2">
      <c r="A1" s="253" t="s">
        <v>646</v>
      </c>
      <c r="B1" s="254"/>
      <c r="C1" s="254"/>
      <c r="D1" s="254"/>
      <c r="E1" s="254"/>
      <c r="F1" s="254"/>
      <c r="G1" s="254"/>
      <c r="H1" s="254"/>
      <c r="J1" s="251" t="str">
        <f>HYPERLINK("#'sommaire'!A1", "Retour sommaire")</f>
        <v>Retour sommaire</v>
      </c>
      <c r="K1" s="252"/>
      <c r="L1" s="252"/>
    </row>
    <row r="2" spans="1:12" x14ac:dyDescent="0.2">
      <c r="J2" s="252"/>
      <c r="K2" s="252"/>
      <c r="L2" s="252"/>
    </row>
    <row r="3" spans="1:12" x14ac:dyDescent="0.2">
      <c r="A3" s="264" t="s">
        <v>278</v>
      </c>
      <c r="B3" s="254"/>
      <c r="C3" s="254"/>
      <c r="D3" s="254"/>
      <c r="E3" s="254"/>
      <c r="F3" s="254"/>
      <c r="G3" s="254"/>
      <c r="H3" s="254"/>
    </row>
    <row r="4" spans="1:12" ht="38.25" x14ac:dyDescent="0.2">
      <c r="A4" s="243" t="s">
        <v>605</v>
      </c>
      <c r="B4" s="243" t="s">
        <v>228</v>
      </c>
      <c r="C4" s="243" t="s">
        <v>234</v>
      </c>
      <c r="D4" s="243" t="s">
        <v>235</v>
      </c>
      <c r="E4" s="243" t="s">
        <v>237</v>
      </c>
      <c r="F4" s="243" t="s">
        <v>238</v>
      </c>
      <c r="G4" s="243" t="s">
        <v>239</v>
      </c>
      <c r="H4" s="243" t="s">
        <v>280</v>
      </c>
    </row>
    <row r="5" spans="1:12" x14ac:dyDescent="0.2">
      <c r="A5" s="8" t="s">
        <v>281</v>
      </c>
      <c r="B5" s="108">
        <v>10284.323829999999</v>
      </c>
      <c r="C5" s="109">
        <v>27.779900000000001</v>
      </c>
      <c r="D5" s="110">
        <v>3039.335</v>
      </c>
      <c r="E5" s="111">
        <v>1631.8833999999999</v>
      </c>
      <c r="F5" s="112">
        <v>1103.8399999999999</v>
      </c>
      <c r="G5" s="113">
        <v>211.113</v>
      </c>
      <c r="H5" s="114"/>
    </row>
    <row r="6" spans="1:12" x14ac:dyDescent="0.2">
      <c r="A6" s="8" t="s">
        <v>282</v>
      </c>
      <c r="B6" s="108">
        <v>35300.919094999997</v>
      </c>
      <c r="C6" s="109">
        <v>866.28420000000006</v>
      </c>
      <c r="D6" s="110">
        <v>48385.054479999999</v>
      </c>
      <c r="E6" s="111">
        <v>1132.4811</v>
      </c>
      <c r="F6" s="112"/>
      <c r="G6" s="113">
        <v>14.9962</v>
      </c>
      <c r="H6" s="114"/>
    </row>
    <row r="7" spans="1:12" x14ac:dyDescent="0.2">
      <c r="A7" s="8" t="s">
        <v>283</v>
      </c>
      <c r="B7" s="108">
        <v>11089.72963</v>
      </c>
      <c r="C7" s="109">
        <v>27.3658</v>
      </c>
      <c r="D7" s="110"/>
      <c r="E7" s="111"/>
      <c r="F7" s="112"/>
      <c r="G7" s="113"/>
      <c r="H7" s="114"/>
    </row>
    <row r="8" spans="1:12" x14ac:dyDescent="0.2">
      <c r="A8" s="8" t="s">
        <v>284</v>
      </c>
      <c r="B8" s="108">
        <v>22953.623384999999</v>
      </c>
      <c r="C8" s="109"/>
      <c r="D8" s="110"/>
      <c r="E8" s="111"/>
      <c r="F8" s="112"/>
      <c r="G8" s="113"/>
      <c r="H8" s="114"/>
    </row>
    <row r="9" spans="1:12" x14ac:dyDescent="0.2">
      <c r="A9" s="8" t="s">
        <v>285</v>
      </c>
      <c r="B9" s="108">
        <v>1312.1306</v>
      </c>
      <c r="C9" s="109">
        <v>108.3391</v>
      </c>
      <c r="D9" s="110">
        <v>455.46600000000001</v>
      </c>
      <c r="E9" s="111">
        <v>2964.3654999999999</v>
      </c>
      <c r="F9" s="112">
        <v>10.301</v>
      </c>
      <c r="G9" s="113">
        <v>189.012</v>
      </c>
      <c r="H9" s="114"/>
    </row>
    <row r="10" spans="1:12" x14ac:dyDescent="0.2">
      <c r="A10" s="8" t="s">
        <v>286</v>
      </c>
      <c r="B10" s="108">
        <v>3818.8152500000001</v>
      </c>
      <c r="C10" s="109">
        <v>157.786</v>
      </c>
      <c r="D10" s="110">
        <v>2327.98072</v>
      </c>
      <c r="E10" s="111">
        <v>318.42349999999999</v>
      </c>
      <c r="F10" s="112">
        <v>63.298999999999999</v>
      </c>
      <c r="G10" s="113">
        <v>217.7868</v>
      </c>
      <c r="H10" s="114">
        <v>135.33199999999999</v>
      </c>
    </row>
    <row r="11" spans="1:12" x14ac:dyDescent="0.2">
      <c r="A11" s="247" t="s">
        <v>99</v>
      </c>
      <c r="B11" s="248">
        <v>84759.541790000003</v>
      </c>
      <c r="C11" s="248">
        <v>1187.5550000000001</v>
      </c>
      <c r="D11" s="248">
        <v>54207.836199999998</v>
      </c>
      <c r="E11" s="248">
        <v>6047.1535000000003</v>
      </c>
      <c r="F11" s="248">
        <v>1177.44</v>
      </c>
      <c r="G11" s="248">
        <v>632.90800000000002</v>
      </c>
      <c r="H11" s="248">
        <v>135.33199999999999</v>
      </c>
    </row>
    <row r="12" spans="1:12" x14ac:dyDescent="0.2">
      <c r="A12" s="255" t="s">
        <v>287</v>
      </c>
      <c r="B12" s="254"/>
      <c r="C12" s="254"/>
      <c r="D12" s="254"/>
      <c r="E12" s="254"/>
      <c r="F12" s="254"/>
      <c r="G12" s="254"/>
      <c r="H12" s="254"/>
    </row>
    <row r="13" spans="1:12" x14ac:dyDescent="0.2">
      <c r="A13" s="256" t="s">
        <v>139</v>
      </c>
      <c r="B13" s="254"/>
      <c r="C13" s="254"/>
      <c r="D13" s="254"/>
      <c r="E13" s="254"/>
      <c r="F13" s="254"/>
      <c r="G13" s="254"/>
      <c r="H13" s="254"/>
    </row>
    <row r="17" spans="2:2" x14ac:dyDescent="0.2">
      <c r="B17" s="239"/>
    </row>
  </sheetData>
  <mergeCells count="5">
    <mergeCell ref="J1:L2"/>
    <mergeCell ref="A1:H1"/>
    <mergeCell ref="A3:H3"/>
    <mergeCell ref="A12:H12"/>
    <mergeCell ref="A13:H13"/>
  </mergeCells>
  <pageMargins left="0.6" right="0.79" top="0.79" bottom="1.06" header="0.3" footer="0.3"/>
  <pageSetup paperSize="9" fitToWidth="0" fitToHeight="0"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selection activeCell="A10" activeCellId="6" sqref="A52:C52 A45:C45 A38:C38 A31:C31 A24:C24 A17:C17 A10:C10"/>
    </sheetView>
  </sheetViews>
  <sheetFormatPr baseColWidth="10" defaultColWidth="9.140625" defaultRowHeight="12.75" x14ac:dyDescent="0.2"/>
  <cols>
    <col min="1" max="1" width="30.7109375" customWidth="1"/>
    <col min="2" max="3" width="25.7109375" customWidth="1"/>
  </cols>
  <sheetData>
    <row r="1" spans="1:7" ht="39" customHeight="1" x14ac:dyDescent="0.2">
      <c r="A1" s="253" t="s">
        <v>616</v>
      </c>
      <c r="B1" s="254"/>
      <c r="C1" s="254"/>
      <c r="E1" s="251" t="str">
        <f>HYPERLINK("#'sommaire'!A1", "Retour sommaire")</f>
        <v>Retour sommaire</v>
      </c>
      <c r="F1" s="252"/>
      <c r="G1" s="252"/>
    </row>
    <row r="2" spans="1:7" x14ac:dyDescent="0.2">
      <c r="E2" s="252"/>
      <c r="F2" s="252"/>
      <c r="G2" s="252"/>
    </row>
    <row r="3" spans="1:7" x14ac:dyDescent="0.2">
      <c r="A3" s="243" t="s">
        <v>279</v>
      </c>
      <c r="B3" s="243" t="s">
        <v>288</v>
      </c>
      <c r="C3" s="243" t="s">
        <v>289</v>
      </c>
    </row>
    <row r="4" spans="1:7" x14ac:dyDescent="0.2">
      <c r="A4" s="266" t="s">
        <v>160</v>
      </c>
      <c r="B4" s="267"/>
      <c r="C4" s="267"/>
    </row>
    <row r="5" spans="1:7" x14ac:dyDescent="0.2">
      <c r="A5" s="8" t="s">
        <v>281</v>
      </c>
      <c r="B5" s="115">
        <v>1777.12562</v>
      </c>
      <c r="C5" s="116">
        <v>16.293563903354599</v>
      </c>
    </row>
    <row r="6" spans="1:7" x14ac:dyDescent="0.2">
      <c r="A6" s="8" t="s">
        <v>282</v>
      </c>
      <c r="B6" s="115">
        <v>3778.4695000000002</v>
      </c>
      <c r="C6" s="116">
        <v>34.642871366136902</v>
      </c>
    </row>
    <row r="7" spans="1:7" x14ac:dyDescent="0.2">
      <c r="A7" s="8" t="s">
        <v>283</v>
      </c>
      <c r="B7" s="115">
        <v>1660.06375</v>
      </c>
      <c r="C7" s="116">
        <v>15.2202829613516</v>
      </c>
    </row>
    <row r="8" spans="1:7" x14ac:dyDescent="0.2">
      <c r="A8" s="8" t="s">
        <v>284</v>
      </c>
      <c r="B8" s="115">
        <v>3575.3529199999998</v>
      </c>
      <c r="C8" s="116">
        <v>32.780598413220503</v>
      </c>
    </row>
    <row r="9" spans="1:7" x14ac:dyDescent="0.2">
      <c r="A9" s="8" t="s">
        <v>290</v>
      </c>
      <c r="B9" s="115">
        <v>115.90600000000001</v>
      </c>
      <c r="C9" s="116">
        <v>1.0626833559364299</v>
      </c>
    </row>
    <row r="10" spans="1:7" ht="25.5" x14ac:dyDescent="0.2">
      <c r="A10" s="244" t="s">
        <v>291</v>
      </c>
      <c r="B10" s="245">
        <v>10906.91779</v>
      </c>
      <c r="C10" s="245">
        <v>100</v>
      </c>
    </row>
    <row r="11" spans="1:7" x14ac:dyDescent="0.2">
      <c r="A11" s="266" t="s">
        <v>161</v>
      </c>
      <c r="B11" s="267"/>
      <c r="C11" s="267"/>
    </row>
    <row r="12" spans="1:7" x14ac:dyDescent="0.2">
      <c r="A12" s="8" t="s">
        <v>281</v>
      </c>
      <c r="B12" s="115">
        <v>1606.6333</v>
      </c>
      <c r="C12" s="116">
        <v>12.7077676150085</v>
      </c>
    </row>
    <row r="13" spans="1:7" x14ac:dyDescent="0.2">
      <c r="A13" s="8" t="s">
        <v>282</v>
      </c>
      <c r="B13" s="115">
        <v>5103.4061199999996</v>
      </c>
      <c r="C13" s="116">
        <v>40.365713207844202</v>
      </c>
    </row>
    <row r="14" spans="1:7" x14ac:dyDescent="0.2">
      <c r="A14" s="8" t="s">
        <v>283</v>
      </c>
      <c r="B14" s="115">
        <v>1118.2456</v>
      </c>
      <c r="C14" s="116">
        <v>8.8448342389677705</v>
      </c>
    </row>
    <row r="15" spans="1:7" x14ac:dyDescent="0.2">
      <c r="A15" s="8" t="s">
        <v>284</v>
      </c>
      <c r="B15" s="115">
        <v>3975.5965799999999</v>
      </c>
      <c r="C15" s="116">
        <v>31.445232381068301</v>
      </c>
    </row>
    <row r="16" spans="1:7" x14ac:dyDescent="0.2">
      <c r="A16" s="8" t="s">
        <v>290</v>
      </c>
      <c r="B16" s="115">
        <v>839.04160000000002</v>
      </c>
      <c r="C16" s="116">
        <v>6.6364525571111601</v>
      </c>
    </row>
    <row r="17" spans="1:3" x14ac:dyDescent="0.2">
      <c r="A17" s="244" t="s">
        <v>292</v>
      </c>
      <c r="B17" s="245">
        <v>12642.923199999999</v>
      </c>
      <c r="C17" s="245">
        <v>100</v>
      </c>
    </row>
    <row r="18" spans="1:3" x14ac:dyDescent="0.2">
      <c r="A18" s="266" t="s">
        <v>163</v>
      </c>
      <c r="B18" s="267"/>
      <c r="C18" s="267"/>
    </row>
    <row r="19" spans="1:3" x14ac:dyDescent="0.2">
      <c r="A19" s="8" t="s">
        <v>281</v>
      </c>
      <c r="B19" s="115">
        <v>814.09934999999996</v>
      </c>
      <c r="C19" s="116">
        <v>8.0078572674289106</v>
      </c>
    </row>
    <row r="20" spans="1:3" x14ac:dyDescent="0.2">
      <c r="A20" s="8" t="s">
        <v>282</v>
      </c>
      <c r="B20" s="115">
        <v>4022.4402799999998</v>
      </c>
      <c r="C20" s="116">
        <v>39.566580699268201</v>
      </c>
    </row>
    <row r="21" spans="1:3" x14ac:dyDescent="0.2">
      <c r="A21" s="8" t="s">
        <v>283</v>
      </c>
      <c r="B21" s="115">
        <v>2004.39822</v>
      </c>
      <c r="C21" s="116">
        <v>19.716186793231799</v>
      </c>
    </row>
    <row r="22" spans="1:3" x14ac:dyDescent="0.2">
      <c r="A22" s="8" t="s">
        <v>284</v>
      </c>
      <c r="B22" s="115">
        <v>1480.7084500000001</v>
      </c>
      <c r="C22" s="116">
        <v>14.5649323049771</v>
      </c>
    </row>
    <row r="23" spans="1:3" x14ac:dyDescent="0.2">
      <c r="A23" s="8" t="s">
        <v>290</v>
      </c>
      <c r="B23" s="115">
        <v>1844.6107</v>
      </c>
      <c r="C23" s="116">
        <v>18.144442935093998</v>
      </c>
    </row>
    <row r="24" spans="1:3" x14ac:dyDescent="0.2">
      <c r="A24" s="244" t="s">
        <v>293</v>
      </c>
      <c r="B24" s="245">
        <v>10166.257</v>
      </c>
      <c r="C24" s="245">
        <v>100</v>
      </c>
    </row>
    <row r="25" spans="1:3" x14ac:dyDescent="0.2">
      <c r="A25" s="266" t="s">
        <v>162</v>
      </c>
      <c r="B25" s="267"/>
      <c r="C25" s="267"/>
    </row>
    <row r="26" spans="1:3" x14ac:dyDescent="0.2">
      <c r="A26" s="8" t="s">
        <v>281</v>
      </c>
      <c r="B26" s="115">
        <v>202.61858000000001</v>
      </c>
      <c r="C26" s="116">
        <v>3.06418971976955</v>
      </c>
    </row>
    <row r="27" spans="1:3" x14ac:dyDescent="0.2">
      <c r="A27" s="8" t="s">
        <v>282</v>
      </c>
      <c r="B27" s="115">
        <v>1446.91165</v>
      </c>
      <c r="C27" s="116">
        <v>21.881565863035899</v>
      </c>
    </row>
    <row r="28" spans="1:3" x14ac:dyDescent="0.2">
      <c r="A28" s="8" t="s">
        <v>283</v>
      </c>
      <c r="B28" s="115">
        <v>592.44500000000005</v>
      </c>
      <c r="C28" s="116">
        <v>8.9595133799125097</v>
      </c>
    </row>
    <row r="29" spans="1:3" x14ac:dyDescent="0.2">
      <c r="A29" s="8" t="s">
        <v>284</v>
      </c>
      <c r="B29" s="115">
        <v>3946.73227</v>
      </c>
      <c r="C29" s="116">
        <v>59.686216577061998</v>
      </c>
    </row>
    <row r="30" spans="1:3" x14ac:dyDescent="0.2">
      <c r="A30" s="8" t="s">
        <v>290</v>
      </c>
      <c r="B30" s="115">
        <v>423.76100000000002</v>
      </c>
      <c r="C30" s="116">
        <v>6.4085144602201103</v>
      </c>
    </row>
    <row r="31" spans="1:3" x14ac:dyDescent="0.2">
      <c r="A31" s="244" t="s">
        <v>294</v>
      </c>
      <c r="B31" s="245">
        <v>6612.4684999999999</v>
      </c>
      <c r="C31" s="245">
        <v>100</v>
      </c>
    </row>
    <row r="32" spans="1:3" x14ac:dyDescent="0.2">
      <c r="A32" s="266" t="s">
        <v>164</v>
      </c>
      <c r="B32" s="267"/>
      <c r="C32" s="267"/>
    </row>
    <row r="33" spans="1:3" x14ac:dyDescent="0.2">
      <c r="A33" s="8" t="s">
        <v>281</v>
      </c>
      <c r="B33" s="115">
        <v>4239.9011099999998</v>
      </c>
      <c r="C33" s="116">
        <v>12.0711272173313</v>
      </c>
    </row>
    <row r="34" spans="1:3" x14ac:dyDescent="0.2">
      <c r="A34" s="8" t="s">
        <v>282</v>
      </c>
      <c r="B34" s="115">
        <v>17711.1587</v>
      </c>
      <c r="C34" s="116">
        <v>50.424206670717403</v>
      </c>
    </row>
    <row r="35" spans="1:3" x14ac:dyDescent="0.2">
      <c r="A35" s="8" t="s">
        <v>283</v>
      </c>
      <c r="B35" s="115">
        <v>4142.8100000000004</v>
      </c>
      <c r="C35" s="116">
        <v>11.794705878702</v>
      </c>
    </row>
    <row r="36" spans="1:3" x14ac:dyDescent="0.2">
      <c r="A36" s="8" t="s">
        <v>284</v>
      </c>
      <c r="B36" s="115">
        <v>7235.7425400000002</v>
      </c>
      <c r="C36" s="116">
        <v>20.6003787461439</v>
      </c>
    </row>
    <row r="37" spans="1:3" x14ac:dyDescent="0.2">
      <c r="A37" s="8" t="s">
        <v>290</v>
      </c>
      <c r="B37" s="115">
        <v>1794.7056500000001</v>
      </c>
      <c r="C37" s="116">
        <v>5.10958148710532</v>
      </c>
    </row>
    <row r="38" spans="1:3" x14ac:dyDescent="0.2">
      <c r="A38" s="244" t="s">
        <v>295</v>
      </c>
      <c r="B38" s="245">
        <v>35124.317999999999</v>
      </c>
      <c r="C38" s="245">
        <v>100</v>
      </c>
    </row>
    <row r="39" spans="1:3" x14ac:dyDescent="0.2">
      <c r="A39" s="266" t="s">
        <v>296</v>
      </c>
      <c r="B39" s="267"/>
      <c r="C39" s="267"/>
    </row>
    <row r="40" spans="1:3" x14ac:dyDescent="0.2">
      <c r="A40" s="8" t="s">
        <v>284</v>
      </c>
      <c r="B40" s="115">
        <v>771.44200000000001</v>
      </c>
      <c r="C40" s="116">
        <v>14.5357572596634</v>
      </c>
    </row>
    <row r="41" spans="1:3" x14ac:dyDescent="0.2">
      <c r="A41" s="8" t="s">
        <v>290</v>
      </c>
      <c r="B41" s="115">
        <v>93.26</v>
      </c>
      <c r="C41" s="116">
        <v>1.7572347915153801</v>
      </c>
    </row>
    <row r="42" spans="1:3" x14ac:dyDescent="0.2">
      <c r="A42" s="8" t="s">
        <v>282</v>
      </c>
      <c r="B42" s="115">
        <v>3580.848</v>
      </c>
      <c r="C42" s="116">
        <v>67.471484974568497</v>
      </c>
    </row>
    <row r="43" spans="1:3" x14ac:dyDescent="0.2">
      <c r="A43" s="8" t="s">
        <v>283</v>
      </c>
      <c r="B43" s="115">
        <v>412.49200000000002</v>
      </c>
      <c r="C43" s="116">
        <v>7.7723063866798396</v>
      </c>
    </row>
    <row r="44" spans="1:3" x14ac:dyDescent="0.2">
      <c r="A44" s="8" t="s">
        <v>281</v>
      </c>
      <c r="B44" s="115">
        <v>449.16</v>
      </c>
      <c r="C44" s="116">
        <v>8.4632165875728909</v>
      </c>
    </row>
    <row r="45" spans="1:3" x14ac:dyDescent="0.2">
      <c r="A45" s="244" t="s">
        <v>297</v>
      </c>
      <c r="B45" s="245">
        <v>5307.2020000000002</v>
      </c>
      <c r="C45" s="245">
        <v>100</v>
      </c>
    </row>
    <row r="46" spans="1:3" x14ac:dyDescent="0.2">
      <c r="A46" s="266" t="s">
        <v>166</v>
      </c>
      <c r="B46" s="267"/>
      <c r="C46" s="267"/>
    </row>
    <row r="47" spans="1:3" x14ac:dyDescent="0.2">
      <c r="A47" s="8" t="s">
        <v>281</v>
      </c>
      <c r="B47" s="115">
        <v>1222.5657699999999</v>
      </c>
      <c r="C47" s="116">
        <v>23.569757900808501</v>
      </c>
    </row>
    <row r="48" spans="1:3" x14ac:dyDescent="0.2">
      <c r="A48" s="8" t="s">
        <v>282</v>
      </c>
      <c r="B48" s="115">
        <v>523.96904500000005</v>
      </c>
      <c r="C48" s="116">
        <v>10.1015616838085</v>
      </c>
    </row>
    <row r="49" spans="1:3" x14ac:dyDescent="0.2">
      <c r="A49" s="8" t="s">
        <v>283</v>
      </c>
      <c r="B49" s="115">
        <v>1186.64086</v>
      </c>
      <c r="C49" s="116">
        <v>22.877164134414802</v>
      </c>
    </row>
    <row r="50" spans="1:3" x14ac:dyDescent="0.2">
      <c r="A50" s="8" t="s">
        <v>284</v>
      </c>
      <c r="B50" s="115">
        <v>1968.0486249999999</v>
      </c>
      <c r="C50" s="116">
        <v>37.941868459370497</v>
      </c>
    </row>
    <row r="51" spans="1:3" x14ac:dyDescent="0.2">
      <c r="A51" s="8" t="s">
        <v>290</v>
      </c>
      <c r="B51" s="115">
        <v>285.786</v>
      </c>
      <c r="C51" s="116">
        <v>5.5096478215977296</v>
      </c>
    </row>
    <row r="52" spans="1:3" x14ac:dyDescent="0.2">
      <c r="A52" s="244" t="s">
        <v>298</v>
      </c>
      <c r="B52" s="245">
        <v>5187.0102999999999</v>
      </c>
      <c r="C52" s="245">
        <v>100</v>
      </c>
    </row>
    <row r="53" spans="1:3" ht="31.5" customHeight="1" x14ac:dyDescent="0.2">
      <c r="A53" s="255" t="s">
        <v>287</v>
      </c>
      <c r="B53" s="254"/>
      <c r="C53" s="254"/>
    </row>
    <row r="54" spans="1:3" x14ac:dyDescent="0.2">
      <c r="A54" s="256" t="s">
        <v>139</v>
      </c>
      <c r="B54" s="254"/>
      <c r="C54" s="254"/>
    </row>
  </sheetData>
  <mergeCells count="11">
    <mergeCell ref="E1:G2"/>
    <mergeCell ref="A1:C1"/>
    <mergeCell ref="A53:C53"/>
    <mergeCell ref="A54:C54"/>
    <mergeCell ref="A4:C4"/>
    <mergeCell ref="A11:C11"/>
    <mergeCell ref="A18:C18"/>
    <mergeCell ref="A25:C25"/>
    <mergeCell ref="A32:C32"/>
    <mergeCell ref="A39:C39"/>
    <mergeCell ref="A46:C46"/>
  </mergeCells>
  <pageMargins left="0.6" right="0.79" top="0.79" bottom="1.06" header="0.3" footer="0.3"/>
  <pageSetup paperSize="9" fitToWidth="0" fitToHeight="0"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D17" sqref="A17:D17"/>
    </sheetView>
  </sheetViews>
  <sheetFormatPr baseColWidth="10" defaultColWidth="9.140625" defaultRowHeight="12.75" x14ac:dyDescent="0.2"/>
  <cols>
    <col min="1" max="1" width="40.7109375" customWidth="1"/>
    <col min="2" max="3" width="14.7109375" customWidth="1"/>
    <col min="4" max="4" width="15.7109375" customWidth="1"/>
  </cols>
  <sheetData>
    <row r="1" spans="1:8" ht="15" customHeight="1" x14ac:dyDescent="0.2">
      <c r="A1" s="253" t="s">
        <v>623</v>
      </c>
      <c r="B1" s="254"/>
      <c r="C1" s="254"/>
      <c r="D1" s="254"/>
      <c r="F1" s="251" t="str">
        <f>HYPERLINK("#'sommaire'!A1", "Retour sommaire")</f>
        <v>Retour sommaire</v>
      </c>
      <c r="G1" s="252"/>
      <c r="H1" s="252"/>
    </row>
    <row r="2" spans="1:8" x14ac:dyDescent="0.2">
      <c r="F2" s="252"/>
      <c r="G2" s="252"/>
      <c r="H2" s="252"/>
    </row>
    <row r="3" spans="1:8" x14ac:dyDescent="0.2">
      <c r="A3" s="264" t="s">
        <v>299</v>
      </c>
      <c r="B3" s="254"/>
      <c r="C3" s="254"/>
      <c r="D3" s="254"/>
    </row>
    <row r="4" spans="1:8" ht="51" x14ac:dyDescent="0.2">
      <c r="A4" s="243" t="s">
        <v>226</v>
      </c>
      <c r="B4" s="243" t="s">
        <v>22</v>
      </c>
      <c r="C4" s="243" t="s">
        <v>23</v>
      </c>
      <c r="D4" s="243" t="s">
        <v>300</v>
      </c>
    </row>
    <row r="5" spans="1:8" ht="25.5" x14ac:dyDescent="0.2">
      <c r="A5" s="244" t="s">
        <v>301</v>
      </c>
      <c r="B5" s="245">
        <v>146432.31672999999</v>
      </c>
      <c r="C5" s="245">
        <v>18711.356500000002</v>
      </c>
      <c r="D5" s="245">
        <v>8770.9521999999997</v>
      </c>
    </row>
    <row r="6" spans="1:8" x14ac:dyDescent="0.2">
      <c r="A6" s="244" t="s">
        <v>302</v>
      </c>
      <c r="B6" s="245">
        <v>398298.483343506</v>
      </c>
      <c r="C6" s="245">
        <v>133705.2225</v>
      </c>
      <c r="D6" s="245">
        <v>9712.9750000000004</v>
      </c>
    </row>
    <row r="7" spans="1:8" x14ac:dyDescent="0.2">
      <c r="A7" s="3" t="s">
        <v>303</v>
      </c>
      <c r="B7" s="117">
        <v>11237.28189</v>
      </c>
      <c r="C7" s="118">
        <v>751.13551800000005</v>
      </c>
      <c r="D7" s="119">
        <v>121.14328</v>
      </c>
    </row>
    <row r="8" spans="1:8" x14ac:dyDescent="0.2">
      <c r="A8" s="3" t="s">
        <v>304</v>
      </c>
      <c r="B8" s="117">
        <v>92023.713070900005</v>
      </c>
      <c r="C8" s="118">
        <v>7656.6380302999996</v>
      </c>
      <c r="D8" s="119">
        <v>1448.27549</v>
      </c>
    </row>
    <row r="9" spans="1:8" x14ac:dyDescent="0.2">
      <c r="A9" s="3" t="s">
        <v>305</v>
      </c>
      <c r="B9" s="117">
        <v>22845.010930199998</v>
      </c>
      <c r="C9" s="118">
        <v>9705.0149495999995</v>
      </c>
      <c r="D9" s="119">
        <v>742.58111799999995</v>
      </c>
    </row>
    <row r="10" spans="1:8" x14ac:dyDescent="0.2">
      <c r="A10" s="3" t="s">
        <v>306</v>
      </c>
      <c r="B10" s="117">
        <v>16826.349727500001</v>
      </c>
      <c r="C10" s="118">
        <v>8517.781986</v>
      </c>
      <c r="D10" s="119">
        <v>500.17770000000002</v>
      </c>
    </row>
    <row r="11" spans="1:8" x14ac:dyDescent="0.2">
      <c r="A11" s="3" t="s">
        <v>307</v>
      </c>
      <c r="B11" s="117">
        <v>25841.688466700001</v>
      </c>
      <c r="C11" s="118">
        <v>10171.5034947</v>
      </c>
      <c r="D11" s="119"/>
    </row>
    <row r="12" spans="1:8" x14ac:dyDescent="0.2">
      <c r="A12" s="3" t="s">
        <v>308</v>
      </c>
      <c r="B12" s="117">
        <v>111465.51205590001</v>
      </c>
      <c r="C12" s="118">
        <v>35489.062807000002</v>
      </c>
      <c r="D12" s="119">
        <v>135.21994000000001</v>
      </c>
    </row>
    <row r="13" spans="1:8" x14ac:dyDescent="0.2">
      <c r="A13" s="3" t="s">
        <v>309</v>
      </c>
      <c r="B13" s="117">
        <v>65403.128832100003</v>
      </c>
      <c r="C13" s="118">
        <v>51847.642894500001</v>
      </c>
      <c r="D13" s="119">
        <v>4461.1569920000002</v>
      </c>
    </row>
    <row r="14" spans="1:8" x14ac:dyDescent="0.2">
      <c r="A14" s="3" t="s">
        <v>310</v>
      </c>
      <c r="B14" s="117">
        <v>22880.002567299998</v>
      </c>
      <c r="C14" s="118">
        <v>1413.1983175</v>
      </c>
      <c r="D14" s="275">
        <v>2304</v>
      </c>
    </row>
    <row r="15" spans="1:8" x14ac:dyDescent="0.2">
      <c r="A15" s="3" t="s">
        <v>311</v>
      </c>
      <c r="B15" s="117">
        <v>14377.3113424</v>
      </c>
      <c r="C15" s="118">
        <v>509.32886000000002</v>
      </c>
      <c r="D15" s="275"/>
    </row>
    <row r="16" spans="1:8" x14ac:dyDescent="0.2">
      <c r="A16" s="3" t="s">
        <v>312</v>
      </c>
      <c r="B16" s="117">
        <v>15398.484460506401</v>
      </c>
      <c r="C16" s="118">
        <v>7643.9156424000003</v>
      </c>
      <c r="D16" s="119"/>
    </row>
    <row r="17" spans="1:4" x14ac:dyDescent="0.2">
      <c r="A17" s="247" t="s">
        <v>313</v>
      </c>
      <c r="B17" s="248">
        <v>544730.80007350596</v>
      </c>
      <c r="C17" s="248">
        <v>152416.579</v>
      </c>
      <c r="D17" s="248">
        <v>18483.927199999998</v>
      </c>
    </row>
    <row r="18" spans="1:4" ht="35.25" customHeight="1" x14ac:dyDescent="0.2">
      <c r="A18" s="255" t="s">
        <v>314</v>
      </c>
      <c r="B18" s="254"/>
      <c r="C18" s="254"/>
      <c r="D18" s="254"/>
    </row>
    <row r="19" spans="1:4" x14ac:dyDescent="0.2">
      <c r="A19" s="256" t="s">
        <v>139</v>
      </c>
      <c r="B19" s="254"/>
      <c r="C19" s="254"/>
      <c r="D19" s="254"/>
    </row>
  </sheetData>
  <mergeCells count="6">
    <mergeCell ref="F1:H2"/>
    <mergeCell ref="A1:D1"/>
    <mergeCell ref="A3:D3"/>
    <mergeCell ref="A18:D18"/>
    <mergeCell ref="A19:D19"/>
    <mergeCell ref="D14:D15"/>
  </mergeCells>
  <pageMargins left="0.6" right="0.79" top="0.79" bottom="1.06" header="0.3" footer="0.3"/>
  <pageSetup paperSize="9" fitToWidth="0" fitToHeight="0"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I1" activeCellId="1" sqref="A3:G3 I1:K2"/>
    </sheetView>
  </sheetViews>
  <sheetFormatPr baseColWidth="10" defaultColWidth="9.140625" defaultRowHeight="12.75" x14ac:dyDescent="0.2"/>
  <cols>
    <col min="1" max="1" width="25.7109375" customWidth="1"/>
    <col min="2" max="5" width="9.7109375" customWidth="1"/>
    <col min="6" max="7" width="11.7109375" customWidth="1"/>
  </cols>
  <sheetData>
    <row r="1" spans="1:11" ht="15" customHeight="1" x14ac:dyDescent="0.2">
      <c r="A1" s="253" t="s">
        <v>342</v>
      </c>
      <c r="B1" s="254"/>
      <c r="C1" s="254"/>
      <c r="D1" s="254"/>
      <c r="E1" s="254"/>
      <c r="F1" s="254"/>
      <c r="G1" s="254"/>
      <c r="I1" s="251" t="str">
        <f>HYPERLINK("#'sommaire'!A1", "Retour sommaire")</f>
        <v>Retour sommaire</v>
      </c>
      <c r="J1" s="252"/>
      <c r="K1" s="252"/>
    </row>
    <row r="2" spans="1:11" x14ac:dyDescent="0.2">
      <c r="I2" s="252"/>
      <c r="J2" s="252"/>
      <c r="K2" s="252"/>
    </row>
    <row r="3" spans="1:11" ht="89.25" x14ac:dyDescent="0.2">
      <c r="A3" s="243" t="s">
        <v>343</v>
      </c>
      <c r="B3" s="243" t="s">
        <v>22</v>
      </c>
      <c r="C3" s="243" t="s">
        <v>344</v>
      </c>
      <c r="D3" s="243" t="s">
        <v>23</v>
      </c>
      <c r="E3" s="243" t="s">
        <v>345</v>
      </c>
      <c r="F3" s="243" t="s">
        <v>346</v>
      </c>
      <c r="G3" s="243" t="s">
        <v>347</v>
      </c>
    </row>
    <row r="4" spans="1:11" x14ac:dyDescent="0.2">
      <c r="A4" s="2"/>
      <c r="B4" s="2" t="s">
        <v>66</v>
      </c>
      <c r="C4" s="2" t="s">
        <v>55</v>
      </c>
      <c r="D4" s="2" t="s">
        <v>66</v>
      </c>
      <c r="E4" s="2" t="s">
        <v>55</v>
      </c>
      <c r="F4" s="2" t="s">
        <v>66</v>
      </c>
      <c r="G4" s="2" t="s">
        <v>55</v>
      </c>
    </row>
    <row r="5" spans="1:11" x14ac:dyDescent="0.2">
      <c r="A5" s="8" t="s">
        <v>348</v>
      </c>
      <c r="B5" s="145">
        <v>1157.4512010000001</v>
      </c>
      <c r="C5" s="146">
        <v>1.3467019180741799</v>
      </c>
      <c r="D5" s="147">
        <v>1882.0993699999999</v>
      </c>
      <c r="E5" s="148">
        <v>3.12355769932195</v>
      </c>
      <c r="F5" s="149">
        <v>7.7050000000000001</v>
      </c>
      <c r="G5" s="150">
        <v>0.39600550964187298</v>
      </c>
    </row>
    <row r="6" spans="1:11" ht="25.5" x14ac:dyDescent="0.2">
      <c r="A6" s="8" t="s">
        <v>349</v>
      </c>
      <c r="B6" s="145">
        <v>18043.909131600001</v>
      </c>
      <c r="C6" s="146">
        <v>20.994204348388699</v>
      </c>
      <c r="D6" s="147"/>
      <c r="E6" s="148"/>
      <c r="F6" s="149"/>
      <c r="G6" s="150"/>
    </row>
    <row r="7" spans="1:11" ht="25.5" x14ac:dyDescent="0.2">
      <c r="A7" s="8" t="s">
        <v>350</v>
      </c>
      <c r="B7" s="145"/>
      <c r="C7" s="146"/>
      <c r="D7" s="147">
        <v>10020.735849999999</v>
      </c>
      <c r="E7" s="148">
        <v>16.630549436472599</v>
      </c>
      <c r="F7" s="149"/>
      <c r="G7" s="150"/>
    </row>
    <row r="8" spans="1:11" x14ac:dyDescent="0.2">
      <c r="A8" s="8" t="s">
        <v>351</v>
      </c>
      <c r="B8" s="145"/>
      <c r="C8" s="146"/>
      <c r="D8" s="147">
        <v>34154.741569999998</v>
      </c>
      <c r="E8" s="148">
        <v>56.683673402071797</v>
      </c>
      <c r="F8" s="149"/>
      <c r="G8" s="150"/>
    </row>
    <row r="9" spans="1:11" ht="25.5" x14ac:dyDescent="0.2">
      <c r="A9" s="8" t="s">
        <v>352</v>
      </c>
      <c r="B9" s="145">
        <v>1304.6011289999999</v>
      </c>
      <c r="C9" s="146">
        <v>1.51791180589568</v>
      </c>
      <c r="D9" s="147"/>
      <c r="E9" s="148"/>
      <c r="F9" s="149"/>
      <c r="G9" s="150"/>
    </row>
    <row r="10" spans="1:11" ht="25.5" x14ac:dyDescent="0.2">
      <c r="A10" s="8" t="s">
        <v>353</v>
      </c>
      <c r="B10" s="145">
        <v>351.91058579999998</v>
      </c>
      <c r="C10" s="146">
        <v>0.40945023036653</v>
      </c>
      <c r="D10" s="147"/>
      <c r="E10" s="148"/>
      <c r="F10" s="149"/>
      <c r="G10" s="150"/>
    </row>
    <row r="11" spans="1:11" ht="25.5" x14ac:dyDescent="0.2">
      <c r="A11" s="8" t="s">
        <v>354</v>
      </c>
      <c r="B11" s="145"/>
      <c r="C11" s="146"/>
      <c r="D11" s="147">
        <v>892.361222</v>
      </c>
      <c r="E11" s="148">
        <v>1.4809748146052699</v>
      </c>
      <c r="F11" s="149"/>
      <c r="G11" s="150"/>
    </row>
    <row r="12" spans="1:11" ht="38.25" x14ac:dyDescent="0.2">
      <c r="A12" s="8" t="s">
        <v>355</v>
      </c>
      <c r="B12" s="145"/>
      <c r="C12" s="146"/>
      <c r="D12" s="147">
        <v>541.85628999999994</v>
      </c>
      <c r="E12" s="148">
        <v>0.89927206476644705</v>
      </c>
      <c r="F12" s="149"/>
      <c r="G12" s="150"/>
    </row>
    <row r="13" spans="1:11" ht="38.25" x14ac:dyDescent="0.2">
      <c r="A13" s="8" t="s">
        <v>356</v>
      </c>
      <c r="B13" s="145">
        <v>2975.8982000000001</v>
      </c>
      <c r="C13" s="146">
        <v>3.46247669920858</v>
      </c>
      <c r="D13" s="147">
        <v>563.67999999999995</v>
      </c>
      <c r="E13" s="148">
        <v>0.93549099054945095</v>
      </c>
      <c r="F13" s="149"/>
      <c r="G13" s="150"/>
    </row>
    <row r="14" spans="1:11" x14ac:dyDescent="0.2">
      <c r="A14" s="8" t="s">
        <v>357</v>
      </c>
      <c r="B14" s="145">
        <v>14001.297689999999</v>
      </c>
      <c r="C14" s="146">
        <v>16.290599930571499</v>
      </c>
      <c r="D14" s="147">
        <v>1272.9031600000001</v>
      </c>
      <c r="E14" s="148">
        <v>2.1125273879185502</v>
      </c>
      <c r="F14" s="149">
        <v>125.13</v>
      </c>
      <c r="G14" s="150">
        <v>6.4311705933144196</v>
      </c>
    </row>
    <row r="15" spans="1:11" x14ac:dyDescent="0.2">
      <c r="A15" s="8" t="s">
        <v>358</v>
      </c>
      <c r="B15" s="145">
        <v>12368.24206</v>
      </c>
      <c r="C15" s="146">
        <v>14.3905291998636</v>
      </c>
      <c r="D15" s="147">
        <v>511.2063</v>
      </c>
      <c r="E15" s="148">
        <v>0.84840492471281603</v>
      </c>
      <c r="F15" s="149">
        <v>46.557000000000002</v>
      </c>
      <c r="G15" s="150">
        <v>2.3928395214012599</v>
      </c>
    </row>
    <row r="16" spans="1:11" ht="25.5" x14ac:dyDescent="0.2">
      <c r="A16" s="8" t="s">
        <v>359</v>
      </c>
      <c r="B16" s="145">
        <v>4754.8734765999998</v>
      </c>
      <c r="C16" s="146">
        <v>5.5323258774149</v>
      </c>
      <c r="D16" s="147">
        <v>638.99838</v>
      </c>
      <c r="E16" s="148">
        <v>1.06049039785995</v>
      </c>
      <c r="F16" s="149"/>
      <c r="G16" s="150"/>
    </row>
    <row r="17" spans="1:7" x14ac:dyDescent="0.2">
      <c r="A17" s="255" t="s">
        <v>360</v>
      </c>
      <c r="B17" s="254"/>
      <c r="C17" s="254"/>
      <c r="D17" s="254"/>
      <c r="E17" s="254"/>
      <c r="F17" s="254"/>
      <c r="G17" s="254"/>
    </row>
    <row r="18" spans="1:7" x14ac:dyDescent="0.2">
      <c r="A18" s="255" t="s">
        <v>38</v>
      </c>
      <c r="B18" s="254"/>
      <c r="C18" s="254"/>
      <c r="D18" s="254"/>
      <c r="E18" s="254"/>
      <c r="F18" s="254"/>
      <c r="G18" s="254"/>
    </row>
    <row r="19" spans="1:7" x14ac:dyDescent="0.2">
      <c r="A19" s="255" t="s">
        <v>361</v>
      </c>
      <c r="B19" s="254"/>
      <c r="C19" s="254"/>
      <c r="D19" s="254"/>
      <c r="E19" s="254"/>
      <c r="F19" s="254"/>
      <c r="G19" s="254"/>
    </row>
    <row r="20" spans="1:7" x14ac:dyDescent="0.2">
      <c r="A20" s="255" t="s">
        <v>362</v>
      </c>
      <c r="B20" s="254"/>
      <c r="C20" s="254"/>
      <c r="D20" s="254"/>
      <c r="E20" s="254"/>
      <c r="F20" s="254"/>
      <c r="G20" s="254"/>
    </row>
    <row r="21" spans="1:7" x14ac:dyDescent="0.2">
      <c r="A21" s="255" t="s">
        <v>601</v>
      </c>
      <c r="B21" s="254"/>
      <c r="C21" s="254"/>
      <c r="D21" s="254"/>
      <c r="E21" s="254"/>
      <c r="F21" s="254"/>
      <c r="G21" s="254"/>
    </row>
    <row r="22" spans="1:7" x14ac:dyDescent="0.2">
      <c r="A22" s="255" t="s">
        <v>363</v>
      </c>
      <c r="B22" s="254"/>
      <c r="C22" s="254"/>
      <c r="D22" s="254"/>
      <c r="E22" s="254"/>
      <c r="F22" s="254"/>
      <c r="G22" s="254"/>
    </row>
    <row r="23" spans="1:7" x14ac:dyDescent="0.2">
      <c r="A23" s="255" t="s">
        <v>364</v>
      </c>
      <c r="B23" s="254"/>
      <c r="C23" s="254"/>
      <c r="D23" s="254"/>
      <c r="E23" s="254"/>
      <c r="F23" s="254"/>
      <c r="G23" s="254"/>
    </row>
    <row r="24" spans="1:7" ht="30.75" customHeight="1" x14ac:dyDescent="0.2">
      <c r="A24" s="255" t="s">
        <v>365</v>
      </c>
      <c r="B24" s="254"/>
      <c r="C24" s="254"/>
      <c r="D24" s="254"/>
      <c r="E24" s="254"/>
      <c r="F24" s="254"/>
      <c r="G24" s="254"/>
    </row>
    <row r="25" spans="1:7" ht="27.75" customHeight="1" x14ac:dyDescent="0.2">
      <c r="A25" s="255" t="s">
        <v>366</v>
      </c>
      <c r="B25" s="254"/>
      <c r="C25" s="254"/>
      <c r="D25" s="254"/>
      <c r="E25" s="254"/>
      <c r="F25" s="254"/>
      <c r="G25" s="254"/>
    </row>
    <row r="26" spans="1:7" x14ac:dyDescent="0.2">
      <c r="A26" s="255" t="s">
        <v>38</v>
      </c>
      <c r="B26" s="254"/>
      <c r="C26" s="254"/>
      <c r="D26" s="254"/>
      <c r="E26" s="254"/>
      <c r="F26" s="254"/>
      <c r="G26" s="254"/>
    </row>
    <row r="27" spans="1:7" ht="39" customHeight="1" x14ac:dyDescent="0.2">
      <c r="A27" s="255" t="s">
        <v>638</v>
      </c>
      <c r="B27" s="254"/>
      <c r="C27" s="254"/>
      <c r="D27" s="254"/>
      <c r="E27" s="254"/>
      <c r="F27" s="254"/>
      <c r="G27" s="254"/>
    </row>
    <row r="28" spans="1:7" x14ac:dyDescent="0.2">
      <c r="A28" s="255" t="s">
        <v>38</v>
      </c>
      <c r="B28" s="254"/>
      <c r="C28" s="254"/>
      <c r="D28" s="254"/>
      <c r="E28" s="254"/>
      <c r="F28" s="254"/>
      <c r="G28" s="254"/>
    </row>
    <row r="29" spans="1:7" x14ac:dyDescent="0.2">
      <c r="A29" s="256" t="s">
        <v>139</v>
      </c>
      <c r="B29" s="254"/>
      <c r="C29" s="254"/>
      <c r="D29" s="254"/>
      <c r="E29" s="254"/>
      <c r="F29" s="254"/>
      <c r="G29" s="254"/>
    </row>
  </sheetData>
  <mergeCells count="15">
    <mergeCell ref="A25:G25"/>
    <mergeCell ref="A26:G26"/>
    <mergeCell ref="A27:G27"/>
    <mergeCell ref="A28:G28"/>
    <mergeCell ref="A29:G29"/>
    <mergeCell ref="A20:G20"/>
    <mergeCell ref="A21:G21"/>
    <mergeCell ref="A22:G22"/>
    <mergeCell ref="A23:G23"/>
    <mergeCell ref="A24:G24"/>
    <mergeCell ref="I1:K2"/>
    <mergeCell ref="A1:G1"/>
    <mergeCell ref="A17:G17"/>
    <mergeCell ref="A18:G18"/>
    <mergeCell ref="A19:G19"/>
  </mergeCells>
  <pageMargins left="0.6" right="0.79" top="0.79" bottom="1.06" header="0.3" footer="0.3"/>
  <pageSetup paperSize="9" fitToWidth="0" fitToHeight="0"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A12" sqref="A12:I12"/>
    </sheetView>
  </sheetViews>
  <sheetFormatPr baseColWidth="10" defaultColWidth="9.140625" defaultRowHeight="12.75" x14ac:dyDescent="0.2"/>
  <cols>
    <col min="1" max="1" width="11.7109375" customWidth="1"/>
    <col min="2" max="9" width="9.7109375" customWidth="1"/>
  </cols>
  <sheetData>
    <row r="1" spans="1:13" ht="15" customHeight="1" x14ac:dyDescent="0.2">
      <c r="A1" s="253" t="s">
        <v>367</v>
      </c>
      <c r="B1" s="254"/>
      <c r="C1" s="254"/>
      <c r="D1" s="254"/>
      <c r="E1" s="254"/>
      <c r="F1" s="254"/>
      <c r="G1" s="254"/>
      <c r="H1" s="254"/>
      <c r="I1" s="254"/>
      <c r="K1" s="251" t="str">
        <f>HYPERLINK("#'sommaire'!A1", "Retour sommaire")</f>
        <v>Retour sommaire</v>
      </c>
      <c r="L1" s="252"/>
      <c r="M1" s="252"/>
    </row>
    <row r="2" spans="1:13" x14ac:dyDescent="0.2">
      <c r="K2" s="252"/>
      <c r="L2" s="252"/>
      <c r="M2" s="252"/>
    </row>
    <row r="3" spans="1:13" x14ac:dyDescent="0.2">
      <c r="A3" s="264" t="s">
        <v>278</v>
      </c>
      <c r="B3" s="254"/>
      <c r="C3" s="254"/>
      <c r="D3" s="254"/>
      <c r="E3" s="254"/>
      <c r="F3" s="254"/>
      <c r="G3" s="254"/>
      <c r="H3" s="254"/>
      <c r="I3" s="254"/>
    </row>
    <row r="4" spans="1:13" ht="102" x14ac:dyDescent="0.2">
      <c r="A4" s="243" t="s">
        <v>159</v>
      </c>
      <c r="B4" s="243" t="s">
        <v>348</v>
      </c>
      <c r="C4" s="243" t="s">
        <v>349</v>
      </c>
      <c r="D4" s="243" t="s">
        <v>352</v>
      </c>
      <c r="E4" s="243" t="s">
        <v>353</v>
      </c>
      <c r="F4" s="243" t="s">
        <v>356</v>
      </c>
      <c r="G4" s="243" t="s">
        <v>357</v>
      </c>
      <c r="H4" s="243" t="s">
        <v>358</v>
      </c>
      <c r="I4" s="243" t="s">
        <v>359</v>
      </c>
    </row>
    <row r="5" spans="1:13" ht="25.5" x14ac:dyDescent="0.2">
      <c r="A5" s="8" t="s">
        <v>160</v>
      </c>
      <c r="B5" s="151" t="s">
        <v>77</v>
      </c>
      <c r="C5" s="152"/>
      <c r="D5" s="153"/>
      <c r="E5" s="154"/>
      <c r="F5" s="155">
        <v>375.53568000000001</v>
      </c>
      <c r="G5" s="156">
        <v>1532.07241</v>
      </c>
      <c r="H5" s="157">
        <v>2599.9884000000002</v>
      </c>
      <c r="I5" s="158">
        <v>911.39300000000003</v>
      </c>
    </row>
    <row r="6" spans="1:13" ht="25.5" x14ac:dyDescent="0.2">
      <c r="A6" s="8" t="s">
        <v>165</v>
      </c>
      <c r="B6" s="151">
        <v>15.12</v>
      </c>
      <c r="C6" s="152"/>
      <c r="D6" s="153"/>
      <c r="E6" s="154"/>
      <c r="F6" s="155"/>
      <c r="G6" s="156">
        <v>1739.97</v>
      </c>
      <c r="H6" s="157">
        <v>473</v>
      </c>
      <c r="I6" s="158">
        <v>295.048</v>
      </c>
    </row>
    <row r="7" spans="1:13" ht="25.5" x14ac:dyDescent="0.2">
      <c r="A7" s="8" t="s">
        <v>162</v>
      </c>
      <c r="B7" s="151" t="s">
        <v>77</v>
      </c>
      <c r="C7" s="152"/>
      <c r="D7" s="153"/>
      <c r="E7" s="154"/>
      <c r="F7" s="155" t="s">
        <v>77</v>
      </c>
      <c r="G7" s="156">
        <v>2085.4290000000001</v>
      </c>
      <c r="H7" s="157">
        <v>667.47</v>
      </c>
      <c r="I7" s="158" t="s">
        <v>77</v>
      </c>
    </row>
    <row r="8" spans="1:13" x14ac:dyDescent="0.2">
      <c r="A8" s="8" t="s">
        <v>166</v>
      </c>
      <c r="B8" s="151">
        <v>64.805490000000006</v>
      </c>
      <c r="C8" s="152"/>
      <c r="D8" s="153"/>
      <c r="E8" s="154"/>
      <c r="F8" s="155">
        <v>236.75845000000001</v>
      </c>
      <c r="G8" s="156">
        <v>926.15319</v>
      </c>
      <c r="H8" s="157">
        <v>576.06754999999998</v>
      </c>
      <c r="I8" s="158">
        <v>141.30000000000001</v>
      </c>
    </row>
    <row r="9" spans="1:13" ht="25.5" x14ac:dyDescent="0.2">
      <c r="A9" s="8" t="s">
        <v>164</v>
      </c>
      <c r="B9" s="151">
        <v>875.68579999999997</v>
      </c>
      <c r="C9" s="152">
        <v>17838.6191316</v>
      </c>
      <c r="D9" s="153" t="s">
        <v>77</v>
      </c>
      <c r="E9" s="154">
        <v>351.91058579999998</v>
      </c>
      <c r="F9" s="155">
        <v>1037.55952</v>
      </c>
      <c r="G9" s="156">
        <v>3301.7146899999998</v>
      </c>
      <c r="H9" s="157">
        <v>5355.21306</v>
      </c>
      <c r="I9" s="158">
        <v>2148.8224765999998</v>
      </c>
    </row>
    <row r="10" spans="1:13" ht="25.5" x14ac:dyDescent="0.2">
      <c r="A10" s="8" t="s">
        <v>161</v>
      </c>
      <c r="B10" s="151" t="s">
        <v>77</v>
      </c>
      <c r="C10" s="152" t="s">
        <v>77</v>
      </c>
      <c r="D10" s="153" t="s">
        <v>77</v>
      </c>
      <c r="E10" s="154"/>
      <c r="F10" s="155" t="s">
        <v>77</v>
      </c>
      <c r="G10" s="156">
        <v>3021.1884</v>
      </c>
      <c r="H10" s="157">
        <v>2441.8550500000001</v>
      </c>
      <c r="I10" s="158" t="s">
        <v>77</v>
      </c>
    </row>
    <row r="11" spans="1:13" ht="25.5" x14ac:dyDescent="0.2">
      <c r="A11" s="8" t="s">
        <v>163</v>
      </c>
      <c r="B11" s="151" t="s">
        <v>77</v>
      </c>
      <c r="C11" s="152" t="s">
        <v>77</v>
      </c>
      <c r="D11" s="153"/>
      <c r="E11" s="154"/>
      <c r="F11" s="155" t="s">
        <v>77</v>
      </c>
      <c r="G11" s="156">
        <v>1394.77</v>
      </c>
      <c r="H11" s="157">
        <v>254.648</v>
      </c>
      <c r="I11" s="158">
        <v>846.27800000000002</v>
      </c>
    </row>
    <row r="12" spans="1:13" x14ac:dyDescent="0.2">
      <c r="A12" s="247" t="s">
        <v>99</v>
      </c>
      <c r="B12" s="248">
        <v>1157.4512010000001</v>
      </c>
      <c r="C12" s="248">
        <v>18043.909131600001</v>
      </c>
      <c r="D12" s="248">
        <v>1304.6011289999999</v>
      </c>
      <c r="E12" s="248">
        <v>351.91058579999998</v>
      </c>
      <c r="F12" s="248">
        <v>2975.8982000000001</v>
      </c>
      <c r="G12" s="248">
        <v>14001.297689999999</v>
      </c>
      <c r="H12" s="248">
        <v>12368.24206</v>
      </c>
      <c r="I12" s="248">
        <v>4754.8734765999998</v>
      </c>
    </row>
    <row r="13" spans="1:13" x14ac:dyDescent="0.2">
      <c r="A13" s="255" t="s">
        <v>360</v>
      </c>
      <c r="B13" s="254"/>
      <c r="C13" s="254"/>
      <c r="D13" s="254"/>
      <c r="E13" s="254"/>
      <c r="F13" s="254"/>
      <c r="G13" s="254"/>
      <c r="H13" s="254"/>
      <c r="I13" s="254"/>
    </row>
    <row r="14" spans="1:13" x14ac:dyDescent="0.2">
      <c r="A14" s="255" t="s">
        <v>38</v>
      </c>
      <c r="B14" s="254"/>
      <c r="C14" s="254"/>
      <c r="D14" s="254"/>
      <c r="E14" s="254"/>
      <c r="F14" s="254"/>
      <c r="G14" s="254"/>
      <c r="H14" s="254"/>
      <c r="I14" s="254"/>
    </row>
    <row r="15" spans="1:13" x14ac:dyDescent="0.2">
      <c r="A15" s="255" t="s">
        <v>361</v>
      </c>
      <c r="B15" s="254"/>
      <c r="C15" s="254"/>
      <c r="D15" s="254"/>
      <c r="E15" s="254"/>
      <c r="F15" s="254"/>
      <c r="G15" s="254"/>
      <c r="H15" s="254"/>
      <c r="I15" s="254"/>
    </row>
    <row r="16" spans="1:13" x14ac:dyDescent="0.2">
      <c r="A16" s="255" t="s">
        <v>362</v>
      </c>
      <c r="B16" s="254"/>
      <c r="C16" s="254"/>
      <c r="D16" s="254"/>
      <c r="E16" s="254"/>
      <c r="F16" s="254"/>
      <c r="G16" s="254"/>
      <c r="H16" s="254"/>
      <c r="I16" s="254"/>
    </row>
    <row r="17" spans="1:9" x14ac:dyDescent="0.2">
      <c r="A17" s="255" t="s">
        <v>601</v>
      </c>
      <c r="B17" s="254"/>
      <c r="C17" s="254"/>
      <c r="D17" s="254"/>
      <c r="E17" s="254"/>
      <c r="F17" s="254"/>
      <c r="G17" s="254"/>
      <c r="H17" s="254"/>
      <c r="I17" s="254"/>
    </row>
    <row r="18" spans="1:9" x14ac:dyDescent="0.2">
      <c r="A18" s="255" t="s">
        <v>364</v>
      </c>
      <c r="B18" s="254"/>
      <c r="C18" s="254"/>
      <c r="D18" s="254"/>
      <c r="E18" s="254"/>
      <c r="F18" s="254"/>
      <c r="G18" s="254"/>
      <c r="H18" s="254"/>
      <c r="I18" s="254"/>
    </row>
    <row r="19" spans="1:9" ht="27" customHeight="1" x14ac:dyDescent="0.2">
      <c r="A19" s="255" t="s">
        <v>365</v>
      </c>
      <c r="B19" s="254"/>
      <c r="C19" s="254"/>
      <c r="D19" s="254"/>
      <c r="E19" s="254"/>
      <c r="F19" s="254"/>
      <c r="G19" s="254"/>
      <c r="H19" s="254"/>
      <c r="I19" s="254"/>
    </row>
    <row r="20" spans="1:9" ht="30" customHeight="1" x14ac:dyDescent="0.2">
      <c r="A20" s="255" t="s">
        <v>366</v>
      </c>
      <c r="B20" s="254"/>
      <c r="C20" s="254"/>
      <c r="D20" s="254"/>
      <c r="E20" s="254"/>
      <c r="F20" s="254"/>
      <c r="G20" s="254"/>
      <c r="H20" s="254"/>
      <c r="I20" s="254"/>
    </row>
    <row r="21" spans="1:9" x14ac:dyDescent="0.2">
      <c r="A21" s="255" t="s">
        <v>38</v>
      </c>
      <c r="B21" s="254"/>
      <c r="C21" s="254"/>
      <c r="D21" s="254"/>
      <c r="E21" s="254"/>
      <c r="F21" s="254"/>
      <c r="G21" s="254"/>
      <c r="H21" s="254"/>
      <c r="I21" s="254"/>
    </row>
    <row r="22" spans="1:9" ht="26.25" customHeight="1" x14ac:dyDescent="0.2">
      <c r="A22" s="255" t="s">
        <v>368</v>
      </c>
      <c r="B22" s="254"/>
      <c r="C22" s="254"/>
      <c r="D22" s="254"/>
      <c r="E22" s="254"/>
      <c r="F22" s="254"/>
      <c r="G22" s="254"/>
      <c r="H22" s="254"/>
      <c r="I22" s="254"/>
    </row>
    <row r="23" spans="1:9" x14ac:dyDescent="0.2">
      <c r="A23" s="255" t="s">
        <v>38</v>
      </c>
      <c r="B23" s="254"/>
      <c r="C23" s="254"/>
      <c r="D23" s="254"/>
      <c r="E23" s="254"/>
      <c r="F23" s="254"/>
      <c r="G23" s="254"/>
      <c r="H23" s="254"/>
      <c r="I23" s="254"/>
    </row>
    <row r="24" spans="1:9" x14ac:dyDescent="0.2">
      <c r="A24" s="256" t="s">
        <v>139</v>
      </c>
      <c r="B24" s="254"/>
      <c r="C24" s="254"/>
      <c r="D24" s="254"/>
      <c r="E24" s="254"/>
      <c r="F24" s="254"/>
      <c r="G24" s="254"/>
      <c r="H24" s="254"/>
      <c r="I24" s="254"/>
    </row>
  </sheetData>
  <mergeCells count="15">
    <mergeCell ref="A20:I20"/>
    <mergeCell ref="A21:I21"/>
    <mergeCell ref="A22:I22"/>
    <mergeCell ref="A23:I23"/>
    <mergeCell ref="A24:I24"/>
    <mergeCell ref="A15:I15"/>
    <mergeCell ref="A16:I16"/>
    <mergeCell ref="A17:I17"/>
    <mergeCell ref="A18:I18"/>
    <mergeCell ref="A19:I19"/>
    <mergeCell ref="K1:M2"/>
    <mergeCell ref="A1:I1"/>
    <mergeCell ref="A3:I3"/>
    <mergeCell ref="A13:I13"/>
    <mergeCell ref="A14:I14"/>
  </mergeCells>
  <pageMargins left="0.6" right="0.79" top="0.79" bottom="1.06" header="0.3" footer="0.3"/>
  <pageSetup paperSize="9" fitToWidth="0" fitToHeight="0"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A11" sqref="A11:J11"/>
    </sheetView>
  </sheetViews>
  <sheetFormatPr baseColWidth="10" defaultColWidth="9.140625" defaultRowHeight="12.75" x14ac:dyDescent="0.2"/>
  <cols>
    <col min="1" max="10" width="9.7109375" customWidth="1"/>
  </cols>
  <sheetData>
    <row r="1" spans="1:14" ht="15" customHeight="1" x14ac:dyDescent="0.2">
      <c r="A1" s="253" t="s">
        <v>369</v>
      </c>
      <c r="B1" s="254"/>
      <c r="C1" s="254"/>
      <c r="D1" s="254"/>
      <c r="E1" s="254"/>
      <c r="F1" s="254"/>
      <c r="G1" s="254"/>
      <c r="H1" s="254"/>
      <c r="I1" s="254"/>
      <c r="J1" s="254"/>
      <c r="L1" s="251" t="str">
        <f>HYPERLINK("#'sommaire'!A1", "Retour sommaire")</f>
        <v>Retour sommaire</v>
      </c>
      <c r="M1" s="252"/>
      <c r="N1" s="252"/>
    </row>
    <row r="2" spans="1:14" x14ac:dyDescent="0.2">
      <c r="L2" s="252"/>
      <c r="M2" s="252"/>
      <c r="N2" s="252"/>
    </row>
    <row r="3" spans="1:14" x14ac:dyDescent="0.2">
      <c r="A3" s="264" t="s">
        <v>278</v>
      </c>
      <c r="B3" s="254"/>
      <c r="C3" s="254"/>
      <c r="D3" s="254"/>
      <c r="E3" s="254"/>
      <c r="F3" s="254"/>
      <c r="G3" s="254"/>
      <c r="H3" s="254"/>
      <c r="I3" s="254"/>
      <c r="J3" s="254"/>
    </row>
    <row r="4" spans="1:14" ht="114.75" x14ac:dyDescent="0.2">
      <c r="A4" s="243" t="s">
        <v>159</v>
      </c>
      <c r="B4" s="243" t="s">
        <v>348</v>
      </c>
      <c r="C4" s="243" t="s">
        <v>351</v>
      </c>
      <c r="D4" s="243" t="s">
        <v>370</v>
      </c>
      <c r="E4" s="243" t="s">
        <v>355</v>
      </c>
      <c r="F4" s="243" t="s">
        <v>354</v>
      </c>
      <c r="G4" s="243" t="s">
        <v>356</v>
      </c>
      <c r="H4" s="243" t="s">
        <v>357</v>
      </c>
      <c r="I4" s="243" t="s">
        <v>358</v>
      </c>
      <c r="J4" s="243" t="s">
        <v>359</v>
      </c>
    </row>
    <row r="5" spans="1:14" ht="38.25" x14ac:dyDescent="0.2">
      <c r="A5" s="8" t="s">
        <v>160</v>
      </c>
      <c r="B5" s="159" t="s">
        <v>77</v>
      </c>
      <c r="C5" s="160">
        <v>7699.42155</v>
      </c>
      <c r="D5" s="161"/>
      <c r="E5" s="162"/>
      <c r="F5" s="163"/>
      <c r="G5" s="164">
        <v>431.68</v>
      </c>
      <c r="H5" s="165">
        <v>570.77700000000004</v>
      </c>
      <c r="I5" s="166" t="s">
        <v>77</v>
      </c>
      <c r="J5" s="167" t="s">
        <v>77</v>
      </c>
    </row>
    <row r="6" spans="1:14" ht="25.5" x14ac:dyDescent="0.2">
      <c r="A6" s="8" t="s">
        <v>161</v>
      </c>
      <c r="B6" s="159">
        <v>909.46559999999999</v>
      </c>
      <c r="C6" s="160">
        <v>12744.747069999999</v>
      </c>
      <c r="D6" s="161" t="s">
        <v>77</v>
      </c>
      <c r="E6" s="162" t="s">
        <v>77</v>
      </c>
      <c r="F6" s="163">
        <v>91.31438</v>
      </c>
      <c r="G6" s="164"/>
      <c r="H6" s="165">
        <v>209.4</v>
      </c>
      <c r="I6" s="166">
        <v>108.53</v>
      </c>
      <c r="J6" s="167" t="s">
        <v>77</v>
      </c>
    </row>
    <row r="7" spans="1:14" ht="25.5" x14ac:dyDescent="0.2">
      <c r="A7" s="8" t="s">
        <v>163</v>
      </c>
      <c r="B7" s="159" t="s">
        <v>77</v>
      </c>
      <c r="C7" s="160">
        <v>4396.1349799999998</v>
      </c>
      <c r="D7" s="161" t="s">
        <v>77</v>
      </c>
      <c r="E7" s="162" t="s">
        <v>77</v>
      </c>
      <c r="F7" s="163">
        <v>76.450512000000003</v>
      </c>
      <c r="G7" s="164"/>
      <c r="H7" s="165" t="s">
        <v>77</v>
      </c>
      <c r="I7" s="166" t="s">
        <v>77</v>
      </c>
      <c r="J7" s="167" t="s">
        <v>77</v>
      </c>
    </row>
    <row r="8" spans="1:14" ht="25.5" x14ac:dyDescent="0.2">
      <c r="A8" s="8" t="s">
        <v>162</v>
      </c>
      <c r="B8" s="159"/>
      <c r="C8" s="160">
        <v>4561.6369999999997</v>
      </c>
      <c r="D8" s="161"/>
      <c r="E8" s="162"/>
      <c r="F8" s="163"/>
      <c r="G8" s="164"/>
      <c r="H8" s="165" t="s">
        <v>77</v>
      </c>
      <c r="I8" s="166" t="s">
        <v>77</v>
      </c>
      <c r="J8" s="167" t="s">
        <v>77</v>
      </c>
    </row>
    <row r="9" spans="1:14" ht="25.5" x14ac:dyDescent="0.2">
      <c r="A9" s="8" t="s">
        <v>164</v>
      </c>
      <c r="B9" s="159">
        <v>547.26356999999996</v>
      </c>
      <c r="C9" s="160">
        <v>4752.8009700000002</v>
      </c>
      <c r="D9" s="161"/>
      <c r="E9" s="162">
        <v>196.35629</v>
      </c>
      <c r="F9" s="163">
        <v>724.59632999999997</v>
      </c>
      <c r="G9" s="164" t="s">
        <v>77</v>
      </c>
      <c r="H9" s="165">
        <v>249.40136000000001</v>
      </c>
      <c r="I9" s="166"/>
      <c r="J9" s="167" t="s">
        <v>77</v>
      </c>
    </row>
    <row r="10" spans="1:14" ht="25.5" x14ac:dyDescent="0.2">
      <c r="A10" s="8" t="s">
        <v>166</v>
      </c>
      <c r="B10" s="159">
        <v>36.873199999999997</v>
      </c>
      <c r="C10" s="160"/>
      <c r="D10" s="161"/>
      <c r="E10" s="162"/>
      <c r="F10" s="163"/>
      <c r="G10" s="164" t="s">
        <v>77</v>
      </c>
      <c r="H10" s="165">
        <v>235.47880000000001</v>
      </c>
      <c r="I10" s="166">
        <v>231.98849999999999</v>
      </c>
      <c r="J10" s="167">
        <v>377.4</v>
      </c>
    </row>
    <row r="11" spans="1:14" ht="25.5" x14ac:dyDescent="0.2">
      <c r="A11" s="247" t="s">
        <v>99</v>
      </c>
      <c r="B11" s="248">
        <v>1882.0993699999999</v>
      </c>
      <c r="C11" s="248">
        <v>34154.741569999998</v>
      </c>
      <c r="D11" s="248">
        <v>10020.735849999999</v>
      </c>
      <c r="E11" s="248">
        <v>541.85628999999994</v>
      </c>
      <c r="F11" s="248">
        <v>892.361222</v>
      </c>
      <c r="G11" s="248">
        <v>563.67999999999995</v>
      </c>
      <c r="H11" s="248">
        <v>1272.9031600000001</v>
      </c>
      <c r="I11" s="248">
        <v>511.2063</v>
      </c>
      <c r="J11" s="248">
        <v>638.99838</v>
      </c>
    </row>
    <row r="12" spans="1:14" x14ac:dyDescent="0.2">
      <c r="A12" s="255" t="s">
        <v>360</v>
      </c>
      <c r="B12" s="254"/>
      <c r="C12" s="254"/>
      <c r="D12" s="254"/>
      <c r="E12" s="254"/>
      <c r="F12" s="254"/>
      <c r="G12" s="254"/>
      <c r="H12" s="254"/>
      <c r="I12" s="254"/>
      <c r="J12" s="254"/>
    </row>
    <row r="13" spans="1:14" x14ac:dyDescent="0.2">
      <c r="A13" s="255" t="s">
        <v>38</v>
      </c>
      <c r="B13" s="254"/>
      <c r="C13" s="254"/>
      <c r="D13" s="254"/>
      <c r="E13" s="254"/>
      <c r="F13" s="254"/>
      <c r="G13" s="254"/>
      <c r="H13" s="254"/>
      <c r="I13" s="254"/>
      <c r="J13" s="254"/>
    </row>
    <row r="14" spans="1:14" x14ac:dyDescent="0.2">
      <c r="A14" s="255" t="s">
        <v>361</v>
      </c>
      <c r="B14" s="254"/>
      <c r="C14" s="254"/>
      <c r="D14" s="254"/>
      <c r="E14" s="254"/>
      <c r="F14" s="254"/>
      <c r="G14" s="254"/>
      <c r="H14" s="254"/>
      <c r="I14" s="254"/>
      <c r="J14" s="254"/>
    </row>
    <row r="15" spans="1:14" x14ac:dyDescent="0.2">
      <c r="A15" s="255" t="s">
        <v>362</v>
      </c>
      <c r="B15" s="254"/>
      <c r="C15" s="254"/>
      <c r="D15" s="254"/>
      <c r="E15" s="254"/>
      <c r="F15" s="254"/>
      <c r="G15" s="254"/>
      <c r="H15" s="254"/>
      <c r="I15" s="254"/>
      <c r="J15" s="254"/>
    </row>
    <row r="16" spans="1:14" x14ac:dyDescent="0.2">
      <c r="A16" s="255" t="s">
        <v>601</v>
      </c>
      <c r="B16" s="254"/>
      <c r="C16" s="254"/>
      <c r="D16" s="254"/>
      <c r="E16" s="254"/>
      <c r="F16" s="254"/>
      <c r="G16" s="254"/>
      <c r="H16" s="254"/>
      <c r="I16" s="254"/>
      <c r="J16" s="254"/>
    </row>
    <row r="17" spans="1:10" x14ac:dyDescent="0.2">
      <c r="A17" s="255" t="s">
        <v>363</v>
      </c>
      <c r="B17" s="254"/>
      <c r="C17" s="254"/>
      <c r="D17" s="254"/>
      <c r="E17" s="254"/>
      <c r="F17" s="254"/>
      <c r="G17" s="254"/>
      <c r="H17" s="254"/>
      <c r="I17" s="254"/>
      <c r="J17" s="254"/>
    </row>
    <row r="18" spans="1:10" x14ac:dyDescent="0.2">
      <c r="A18" s="255" t="s">
        <v>364</v>
      </c>
      <c r="B18" s="254"/>
      <c r="C18" s="254"/>
      <c r="D18" s="254"/>
      <c r="E18" s="254"/>
      <c r="F18" s="254"/>
      <c r="G18" s="254"/>
      <c r="H18" s="254"/>
      <c r="I18" s="254"/>
      <c r="J18" s="254"/>
    </row>
    <row r="19" spans="1:10" ht="25.5" customHeight="1" x14ac:dyDescent="0.2">
      <c r="A19" s="255" t="s">
        <v>365</v>
      </c>
      <c r="B19" s="254"/>
      <c r="C19" s="254"/>
      <c r="D19" s="254"/>
      <c r="E19" s="254"/>
      <c r="F19" s="254"/>
      <c r="G19" s="254"/>
      <c r="H19" s="254"/>
      <c r="I19" s="254"/>
      <c r="J19" s="254"/>
    </row>
    <row r="20" spans="1:10" ht="23.25" customHeight="1" x14ac:dyDescent="0.2">
      <c r="A20" s="255" t="s">
        <v>366</v>
      </c>
      <c r="B20" s="254"/>
      <c r="C20" s="254"/>
      <c r="D20" s="254"/>
      <c r="E20" s="254"/>
      <c r="F20" s="254"/>
      <c r="G20" s="254"/>
      <c r="H20" s="254"/>
      <c r="I20" s="254"/>
      <c r="J20" s="254"/>
    </row>
    <row r="21" spans="1:10" x14ac:dyDescent="0.2">
      <c r="A21" s="255" t="s">
        <v>38</v>
      </c>
      <c r="B21" s="254"/>
      <c r="C21" s="254"/>
      <c r="D21" s="254"/>
      <c r="E21" s="254"/>
      <c r="F21" s="254"/>
      <c r="G21" s="254"/>
      <c r="H21" s="254"/>
      <c r="I21" s="254"/>
      <c r="J21" s="254"/>
    </row>
    <row r="22" spans="1:10" ht="46.5" customHeight="1" x14ac:dyDescent="0.2">
      <c r="A22" s="255" t="s">
        <v>639</v>
      </c>
      <c r="B22" s="254"/>
      <c r="C22" s="254"/>
      <c r="D22" s="254"/>
      <c r="E22" s="254"/>
      <c r="F22" s="254"/>
      <c r="G22" s="254"/>
      <c r="H22" s="254"/>
      <c r="I22" s="254"/>
      <c r="J22" s="254"/>
    </row>
    <row r="23" spans="1:10" x14ac:dyDescent="0.2">
      <c r="A23" s="255" t="s">
        <v>38</v>
      </c>
      <c r="B23" s="254"/>
      <c r="C23" s="254"/>
      <c r="D23" s="254"/>
      <c r="E23" s="254"/>
      <c r="F23" s="254"/>
      <c r="G23" s="254"/>
      <c r="H23" s="254"/>
      <c r="I23" s="254"/>
      <c r="J23" s="254"/>
    </row>
    <row r="24" spans="1:10" x14ac:dyDescent="0.2">
      <c r="A24" s="256" t="s">
        <v>139</v>
      </c>
      <c r="B24" s="254"/>
      <c r="C24" s="254"/>
      <c r="D24" s="254"/>
      <c r="E24" s="254"/>
      <c r="F24" s="254"/>
      <c r="G24" s="254"/>
      <c r="H24" s="254"/>
      <c r="I24" s="254"/>
      <c r="J24" s="254"/>
    </row>
  </sheetData>
  <mergeCells count="16">
    <mergeCell ref="A24:J24"/>
    <mergeCell ref="A19:J19"/>
    <mergeCell ref="A20:J20"/>
    <mergeCell ref="A21:J21"/>
    <mergeCell ref="A22:J22"/>
    <mergeCell ref="A23:J23"/>
    <mergeCell ref="A14:J14"/>
    <mergeCell ref="A15:J15"/>
    <mergeCell ref="A16:J16"/>
    <mergeCell ref="A17:J17"/>
    <mergeCell ref="A18:J18"/>
    <mergeCell ref="L1:N2"/>
    <mergeCell ref="A1:J1"/>
    <mergeCell ref="A3:J3"/>
    <mergeCell ref="A12:J12"/>
    <mergeCell ref="A13:J13"/>
  </mergeCells>
  <pageMargins left="0.6" right="0.79" top="0.79" bottom="1.06" header="0.3" footer="0.3"/>
  <pageSetup paperSize="9" fitToWidth="0" fitToHeight="0"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0"/>
  <sheetViews>
    <sheetView workbookViewId="0">
      <selection activeCell="Q12" sqref="Q12"/>
    </sheetView>
  </sheetViews>
  <sheetFormatPr baseColWidth="10" defaultColWidth="9.140625" defaultRowHeight="12.75" x14ac:dyDescent="0.2"/>
  <cols>
    <col min="1" max="1" width="7.7109375" customWidth="1"/>
    <col min="2" max="2" width="8.7109375" customWidth="1"/>
    <col min="3" max="3" width="7.7109375" customWidth="1"/>
    <col min="4" max="6" width="8.7109375" customWidth="1"/>
    <col min="7" max="7" width="7.7109375" customWidth="1"/>
    <col min="8" max="8" width="8.7109375" customWidth="1"/>
    <col min="9" max="10" width="7.7109375" customWidth="1"/>
    <col min="11" max="11" width="8.7109375" customWidth="1"/>
  </cols>
  <sheetData>
    <row r="1" spans="1:15" ht="39" customHeight="1" x14ac:dyDescent="0.2">
      <c r="A1" s="286" t="s">
        <v>649</v>
      </c>
      <c r="B1" s="254"/>
      <c r="C1" s="254"/>
      <c r="D1" s="254"/>
      <c r="E1" s="254"/>
      <c r="F1" s="254"/>
      <c r="G1" s="254"/>
      <c r="H1" s="254"/>
      <c r="I1" s="254"/>
      <c r="J1" s="254"/>
      <c r="K1" s="254"/>
      <c r="M1" s="251" t="str">
        <f>HYPERLINK("#'sommaire'!A1", "Retour sommaire")</f>
        <v>Retour sommaire</v>
      </c>
      <c r="N1" s="252"/>
      <c r="O1" s="252"/>
    </row>
    <row r="2" spans="1:15" x14ac:dyDescent="0.2">
      <c r="M2" s="252"/>
      <c r="N2" s="252"/>
      <c r="O2" s="252"/>
    </row>
    <row r="3" spans="1:15" x14ac:dyDescent="0.2">
      <c r="A3" s="264" t="s">
        <v>278</v>
      </c>
      <c r="B3" s="254"/>
      <c r="C3" s="254"/>
      <c r="D3" s="254"/>
      <c r="E3" s="254"/>
      <c r="F3" s="254"/>
      <c r="G3" s="254"/>
      <c r="H3" s="254"/>
      <c r="I3" s="254"/>
      <c r="J3" s="254"/>
      <c r="K3" s="254"/>
    </row>
    <row r="4" spans="1:15" s="228" customFormat="1" ht="35.25" customHeight="1" x14ac:dyDescent="0.2">
      <c r="A4" s="279" t="s">
        <v>159</v>
      </c>
      <c r="B4" s="280"/>
      <c r="C4" s="281"/>
      <c r="D4" s="276" t="s">
        <v>648</v>
      </c>
      <c r="E4" s="277"/>
      <c r="F4" s="277"/>
      <c r="G4" s="277"/>
      <c r="H4" s="277"/>
      <c r="I4" s="277"/>
      <c r="J4" s="278"/>
      <c r="K4" s="285" t="s">
        <v>313</v>
      </c>
    </row>
    <row r="5" spans="1:15" ht="25.5" x14ac:dyDescent="0.2">
      <c r="A5" s="282"/>
      <c r="B5" s="283"/>
      <c r="C5" s="284"/>
      <c r="D5" s="243" t="s">
        <v>371</v>
      </c>
      <c r="E5" s="243" t="s">
        <v>372</v>
      </c>
      <c r="F5" s="243" t="s">
        <v>373</v>
      </c>
      <c r="G5" s="243" t="s">
        <v>374</v>
      </c>
      <c r="H5" s="243" t="s">
        <v>375</v>
      </c>
      <c r="I5" s="243" t="s">
        <v>376</v>
      </c>
      <c r="J5" s="243" t="s">
        <v>377</v>
      </c>
      <c r="K5" s="282"/>
    </row>
    <row r="6" spans="1:15" x14ac:dyDescent="0.2">
      <c r="A6" s="266" t="s">
        <v>378</v>
      </c>
      <c r="B6" s="266"/>
      <c r="C6" s="266"/>
      <c r="D6" s="267"/>
      <c r="E6" s="267"/>
      <c r="F6" s="267"/>
      <c r="G6" s="267"/>
      <c r="H6" s="267"/>
      <c r="I6" s="267"/>
      <c r="J6" s="267"/>
      <c r="K6" s="267"/>
    </row>
    <row r="7" spans="1:15" x14ac:dyDescent="0.2">
      <c r="A7" s="261" t="s">
        <v>22</v>
      </c>
      <c r="B7" s="8" t="s">
        <v>229</v>
      </c>
      <c r="C7" s="8" t="s">
        <v>379</v>
      </c>
      <c r="D7" s="168">
        <v>10636.72179</v>
      </c>
      <c r="E7" s="169">
        <v>255.51840000000001</v>
      </c>
      <c r="F7" s="170" t="s">
        <v>77</v>
      </c>
      <c r="G7" s="171" t="s">
        <v>77</v>
      </c>
      <c r="H7" s="172"/>
      <c r="I7" s="173" t="s">
        <v>77</v>
      </c>
      <c r="J7" s="174"/>
      <c r="K7" s="175">
        <v>10906.91779</v>
      </c>
    </row>
    <row r="8" spans="1:15" x14ac:dyDescent="0.2">
      <c r="A8" s="261" t="s">
        <v>22</v>
      </c>
      <c r="B8" s="8" t="s">
        <v>229</v>
      </c>
      <c r="C8" s="8" t="s">
        <v>380</v>
      </c>
      <c r="D8" s="168">
        <v>10464.852510000001</v>
      </c>
      <c r="E8" s="169">
        <v>237.22929999999999</v>
      </c>
      <c r="F8" s="170" t="s">
        <v>77</v>
      </c>
      <c r="G8" s="171" t="s">
        <v>77</v>
      </c>
      <c r="H8" s="172" t="s">
        <v>77</v>
      </c>
      <c r="I8" s="173" t="s">
        <v>77</v>
      </c>
      <c r="J8" s="174"/>
      <c r="K8" s="175">
        <v>10850.83721</v>
      </c>
    </row>
    <row r="9" spans="1:15" ht="25.5" x14ac:dyDescent="0.2">
      <c r="A9" s="261" t="s">
        <v>22</v>
      </c>
      <c r="B9" s="8" t="s">
        <v>381</v>
      </c>
      <c r="C9" s="8" t="s">
        <v>219</v>
      </c>
      <c r="D9" s="168">
        <v>1650.0717</v>
      </c>
      <c r="E9" s="169">
        <v>879.95129999999995</v>
      </c>
      <c r="F9" s="170"/>
      <c r="G9" s="171" t="s">
        <v>77</v>
      </c>
      <c r="H9" s="172" t="s">
        <v>77</v>
      </c>
      <c r="I9" s="173" t="s">
        <v>77</v>
      </c>
      <c r="J9" s="174"/>
      <c r="K9" s="175">
        <v>2653.1840000000002</v>
      </c>
    </row>
    <row r="10" spans="1:15" x14ac:dyDescent="0.2">
      <c r="A10" s="261" t="s">
        <v>23</v>
      </c>
      <c r="B10" s="8" t="s">
        <v>229</v>
      </c>
      <c r="C10" s="8" t="s">
        <v>379</v>
      </c>
      <c r="D10" s="168" t="s">
        <v>77</v>
      </c>
      <c r="E10" s="169" t="s">
        <v>77</v>
      </c>
      <c r="F10" s="170"/>
      <c r="G10" s="171"/>
      <c r="H10" s="172"/>
      <c r="I10" s="173"/>
      <c r="J10" s="174"/>
      <c r="K10" s="175">
        <v>10789.01455</v>
      </c>
    </row>
    <row r="11" spans="1:15" x14ac:dyDescent="0.2">
      <c r="A11" s="261" t="s">
        <v>23</v>
      </c>
      <c r="B11" s="8" t="s">
        <v>229</v>
      </c>
      <c r="C11" s="8" t="s">
        <v>380</v>
      </c>
      <c r="D11" s="168">
        <v>3077.54945</v>
      </c>
      <c r="E11" s="169"/>
      <c r="F11" s="170"/>
      <c r="G11" s="171"/>
      <c r="H11" s="172"/>
      <c r="I11" s="173"/>
      <c r="J11" s="174"/>
      <c r="K11" s="175">
        <v>3077.54945</v>
      </c>
    </row>
    <row r="12" spans="1:15" ht="25.5" x14ac:dyDescent="0.2">
      <c r="A12" s="261" t="s">
        <v>23</v>
      </c>
      <c r="B12" s="8" t="s">
        <v>381</v>
      </c>
      <c r="C12" s="8" t="s">
        <v>219</v>
      </c>
      <c r="D12" s="168">
        <v>275.08</v>
      </c>
      <c r="E12" s="169"/>
      <c r="F12" s="170"/>
      <c r="G12" s="171"/>
      <c r="H12" s="172"/>
      <c r="I12" s="173"/>
      <c r="J12" s="174"/>
      <c r="K12" s="175">
        <v>275.08</v>
      </c>
    </row>
    <row r="13" spans="1:15" x14ac:dyDescent="0.2">
      <c r="A13" s="261" t="s">
        <v>382</v>
      </c>
      <c r="B13" s="8" t="s">
        <v>229</v>
      </c>
      <c r="C13" s="8" t="s">
        <v>379</v>
      </c>
      <c r="D13" s="168" t="s">
        <v>77</v>
      </c>
      <c r="E13" s="169"/>
      <c r="F13" s="170"/>
      <c r="G13" s="171"/>
      <c r="H13" s="172"/>
      <c r="I13" s="173"/>
      <c r="J13" s="174"/>
      <c r="K13" s="175" t="s">
        <v>77</v>
      </c>
    </row>
    <row r="14" spans="1:15" x14ac:dyDescent="0.2">
      <c r="A14" s="261" t="s">
        <v>382</v>
      </c>
      <c r="B14" s="8" t="s">
        <v>229</v>
      </c>
      <c r="C14" s="8" t="s">
        <v>380</v>
      </c>
      <c r="D14" s="168">
        <v>94.605999999999995</v>
      </c>
      <c r="E14" s="169"/>
      <c r="F14" s="170"/>
      <c r="G14" s="171"/>
      <c r="H14" s="172"/>
      <c r="I14" s="173"/>
      <c r="J14" s="174"/>
      <c r="K14" s="175">
        <v>94.605999999999995</v>
      </c>
    </row>
    <row r="15" spans="1:15" ht="25.5" x14ac:dyDescent="0.2">
      <c r="A15" s="261" t="s">
        <v>382</v>
      </c>
      <c r="B15" s="8" t="s">
        <v>381</v>
      </c>
      <c r="C15" s="8" t="s">
        <v>219</v>
      </c>
      <c r="D15" s="168" t="s">
        <v>77</v>
      </c>
      <c r="E15" s="169"/>
      <c r="F15" s="170"/>
      <c r="G15" s="171"/>
      <c r="H15" s="172"/>
      <c r="I15" s="173"/>
      <c r="J15" s="174"/>
      <c r="K15" s="175" t="s">
        <v>77</v>
      </c>
    </row>
    <row r="16" spans="1:15" x14ac:dyDescent="0.2">
      <c r="A16" s="266" t="s">
        <v>161</v>
      </c>
      <c r="B16" s="266"/>
      <c r="C16" s="266"/>
      <c r="D16" s="267"/>
      <c r="E16" s="267"/>
      <c r="F16" s="267"/>
      <c r="G16" s="267"/>
      <c r="H16" s="267"/>
      <c r="I16" s="267"/>
      <c r="J16" s="267"/>
      <c r="K16" s="267"/>
    </row>
    <row r="17" spans="1:11" x14ac:dyDescent="0.2">
      <c r="A17" s="261" t="s">
        <v>22</v>
      </c>
      <c r="B17" s="8" t="s">
        <v>229</v>
      </c>
      <c r="C17" s="8" t="s">
        <v>379</v>
      </c>
      <c r="D17" s="168"/>
      <c r="E17" s="169">
        <v>12524.2017</v>
      </c>
      <c r="F17" s="170" t="s">
        <v>77</v>
      </c>
      <c r="G17" s="171"/>
      <c r="H17" s="172" t="s">
        <v>77</v>
      </c>
      <c r="I17" s="173" t="s">
        <v>77</v>
      </c>
      <c r="J17" s="174"/>
      <c r="K17" s="175">
        <v>12642.923199999999</v>
      </c>
    </row>
    <row r="18" spans="1:11" x14ac:dyDescent="0.2">
      <c r="A18" s="261" t="s">
        <v>22</v>
      </c>
      <c r="B18" s="8" t="s">
        <v>229</v>
      </c>
      <c r="C18" s="8" t="s">
        <v>380</v>
      </c>
      <c r="D18" s="168"/>
      <c r="E18" s="169">
        <v>5132.4072999999999</v>
      </c>
      <c r="F18" s="170" t="s">
        <v>77</v>
      </c>
      <c r="G18" s="171"/>
      <c r="H18" s="172" t="s">
        <v>77</v>
      </c>
      <c r="I18" s="173" t="s">
        <v>77</v>
      </c>
      <c r="J18" s="174"/>
      <c r="K18" s="175">
        <v>5244.4358000000002</v>
      </c>
    </row>
    <row r="19" spans="1:11" ht="25.5" x14ac:dyDescent="0.2">
      <c r="A19" s="261" t="s">
        <v>22</v>
      </c>
      <c r="B19" s="8" t="s">
        <v>381</v>
      </c>
      <c r="C19" s="8" t="s">
        <v>219</v>
      </c>
      <c r="D19" s="168"/>
      <c r="E19" s="169">
        <v>671.25199999999995</v>
      </c>
      <c r="F19" s="170"/>
      <c r="G19" s="171"/>
      <c r="H19" s="172"/>
      <c r="I19" s="173"/>
      <c r="J19" s="174"/>
      <c r="K19" s="175">
        <v>671.25199999999995</v>
      </c>
    </row>
    <row r="20" spans="1:11" x14ac:dyDescent="0.2">
      <c r="A20" s="261" t="s">
        <v>23</v>
      </c>
      <c r="B20" s="8" t="s">
        <v>229</v>
      </c>
      <c r="C20" s="8" t="s">
        <v>379</v>
      </c>
      <c r="D20" s="168" t="s">
        <v>77</v>
      </c>
      <c r="E20" s="169">
        <v>22534.5769</v>
      </c>
      <c r="F20" s="170" t="s">
        <v>77</v>
      </c>
      <c r="G20" s="171" t="s">
        <v>77</v>
      </c>
      <c r="H20" s="172" t="s">
        <v>77</v>
      </c>
      <c r="I20" s="173"/>
      <c r="J20" s="174"/>
      <c r="K20" s="175">
        <v>23784.2369</v>
      </c>
    </row>
    <row r="21" spans="1:11" x14ac:dyDescent="0.2">
      <c r="A21" s="261" t="s">
        <v>23</v>
      </c>
      <c r="B21" s="8" t="s">
        <v>229</v>
      </c>
      <c r="C21" s="8" t="s">
        <v>380</v>
      </c>
      <c r="D21" s="168"/>
      <c r="E21" s="169">
        <v>1845.0516</v>
      </c>
      <c r="F21" s="170"/>
      <c r="G21" s="171"/>
      <c r="H21" s="172"/>
      <c r="I21" s="173"/>
      <c r="J21" s="174"/>
      <c r="K21" s="175">
        <v>1845.0516</v>
      </c>
    </row>
    <row r="22" spans="1:11" ht="25.5" x14ac:dyDescent="0.2">
      <c r="A22" s="261" t="s">
        <v>23</v>
      </c>
      <c r="B22" s="8" t="s">
        <v>381</v>
      </c>
      <c r="C22" s="8" t="s">
        <v>219</v>
      </c>
      <c r="D22" s="168"/>
      <c r="E22" s="169" t="s">
        <v>77</v>
      </c>
      <c r="F22" s="170"/>
      <c r="G22" s="171"/>
      <c r="H22" s="172"/>
      <c r="I22" s="173"/>
      <c r="J22" s="174"/>
      <c r="K22" s="175" t="s">
        <v>77</v>
      </c>
    </row>
    <row r="23" spans="1:11" x14ac:dyDescent="0.2">
      <c r="A23" s="261" t="s">
        <v>382</v>
      </c>
      <c r="B23" s="8" t="s">
        <v>229</v>
      </c>
      <c r="C23" s="8" t="s">
        <v>379</v>
      </c>
      <c r="D23" s="168"/>
      <c r="E23" s="169">
        <v>242.267</v>
      </c>
      <c r="F23" s="170"/>
      <c r="G23" s="171"/>
      <c r="H23" s="172"/>
      <c r="I23" s="173"/>
      <c r="J23" s="174"/>
      <c r="K23" s="175">
        <v>242.267</v>
      </c>
    </row>
    <row r="24" spans="1:11" x14ac:dyDescent="0.2">
      <c r="A24" s="261" t="s">
        <v>382</v>
      </c>
      <c r="B24" s="8" t="s">
        <v>229</v>
      </c>
      <c r="C24" s="8" t="s">
        <v>380</v>
      </c>
      <c r="D24" s="168" t="s">
        <v>77</v>
      </c>
      <c r="E24" s="169">
        <v>7.8819999999999997</v>
      </c>
      <c r="F24" s="170" t="s">
        <v>77</v>
      </c>
      <c r="G24" s="171"/>
      <c r="H24" s="172"/>
      <c r="I24" s="173"/>
      <c r="J24" s="174"/>
      <c r="K24" s="175">
        <v>15.988</v>
      </c>
    </row>
    <row r="25" spans="1:11" x14ac:dyDescent="0.2">
      <c r="A25" s="266" t="s">
        <v>163</v>
      </c>
      <c r="B25" s="266"/>
      <c r="C25" s="266"/>
      <c r="D25" s="267"/>
      <c r="E25" s="267"/>
      <c r="F25" s="267"/>
      <c r="G25" s="267"/>
      <c r="H25" s="267"/>
      <c r="I25" s="267"/>
      <c r="J25" s="267"/>
      <c r="K25" s="267"/>
    </row>
    <row r="26" spans="1:11" x14ac:dyDescent="0.2">
      <c r="A26" s="261" t="s">
        <v>22</v>
      </c>
      <c r="B26" s="8" t="s">
        <v>229</v>
      </c>
      <c r="C26" s="8" t="s">
        <v>379</v>
      </c>
      <c r="D26" s="168" t="s">
        <v>77</v>
      </c>
      <c r="E26" s="169">
        <v>2143.3110000000001</v>
      </c>
      <c r="F26" s="170">
        <v>7913.5692499999996</v>
      </c>
      <c r="G26" s="171">
        <v>45.052999999999997</v>
      </c>
      <c r="H26" s="172">
        <v>44.695749999999997</v>
      </c>
      <c r="I26" s="173" t="s">
        <v>77</v>
      </c>
      <c r="J26" s="174"/>
      <c r="K26" s="175">
        <v>10166.257</v>
      </c>
    </row>
    <row r="27" spans="1:11" x14ac:dyDescent="0.2">
      <c r="A27" s="261" t="s">
        <v>22</v>
      </c>
      <c r="B27" s="8" t="s">
        <v>229</v>
      </c>
      <c r="C27" s="8" t="s">
        <v>380</v>
      </c>
      <c r="D27" s="168" t="s">
        <v>77</v>
      </c>
      <c r="E27" s="169" t="s">
        <v>77</v>
      </c>
      <c r="F27" s="170">
        <v>5698.53</v>
      </c>
      <c r="G27" s="171">
        <v>51.98</v>
      </c>
      <c r="H27" s="172">
        <v>59.094000000000001</v>
      </c>
      <c r="I27" s="173" t="s">
        <v>77</v>
      </c>
      <c r="J27" s="174"/>
      <c r="K27" s="175">
        <v>6955.9129999999996</v>
      </c>
    </row>
    <row r="28" spans="1:11" ht="25.5" x14ac:dyDescent="0.2">
      <c r="A28" s="261" t="s">
        <v>22</v>
      </c>
      <c r="B28" s="8" t="s">
        <v>381</v>
      </c>
      <c r="C28" s="8" t="s">
        <v>219</v>
      </c>
      <c r="D28" s="168"/>
      <c r="E28" s="169"/>
      <c r="F28" s="170" t="s">
        <v>77</v>
      </c>
      <c r="G28" s="171"/>
      <c r="H28" s="172" t="s">
        <v>77</v>
      </c>
      <c r="I28" s="173"/>
      <c r="J28" s="174"/>
      <c r="K28" s="175">
        <v>199.53299999999999</v>
      </c>
    </row>
    <row r="29" spans="1:11" x14ac:dyDescent="0.2">
      <c r="A29" s="261" t="s">
        <v>23</v>
      </c>
      <c r="B29" s="8" t="s">
        <v>229</v>
      </c>
      <c r="C29" s="8" t="s">
        <v>379</v>
      </c>
      <c r="D29" s="168"/>
      <c r="E29" s="169" t="s">
        <v>77</v>
      </c>
      <c r="F29" s="170">
        <v>5787.5370000000003</v>
      </c>
      <c r="G29" s="171" t="s">
        <v>77</v>
      </c>
      <c r="H29" s="172"/>
      <c r="I29" s="173"/>
      <c r="J29" s="174"/>
      <c r="K29" s="175">
        <v>6186.1</v>
      </c>
    </row>
    <row r="30" spans="1:11" x14ac:dyDescent="0.2">
      <c r="A30" s="261" t="s">
        <v>23</v>
      </c>
      <c r="B30" s="8" t="s">
        <v>229</v>
      </c>
      <c r="C30" s="8" t="s">
        <v>380</v>
      </c>
      <c r="D30" s="168"/>
      <c r="E30" s="169" t="s">
        <v>77</v>
      </c>
      <c r="F30" s="170">
        <v>1247.0940000000001</v>
      </c>
      <c r="G30" s="171" t="s">
        <v>77</v>
      </c>
      <c r="H30" s="172"/>
      <c r="I30" s="173"/>
      <c r="J30" s="174"/>
      <c r="K30" s="175">
        <v>1507.0940000000001</v>
      </c>
    </row>
    <row r="31" spans="1:11" ht="25.5" x14ac:dyDescent="0.2">
      <c r="A31" s="261" t="s">
        <v>23</v>
      </c>
      <c r="B31" s="8" t="s">
        <v>381</v>
      </c>
      <c r="C31" s="8" t="s">
        <v>219</v>
      </c>
      <c r="D31" s="168"/>
      <c r="E31" s="169"/>
      <c r="F31" s="170">
        <v>349.9</v>
      </c>
      <c r="G31" s="171">
        <v>332</v>
      </c>
      <c r="H31" s="172"/>
      <c r="I31" s="173"/>
      <c r="J31" s="174"/>
      <c r="K31" s="175">
        <v>760.25</v>
      </c>
    </row>
    <row r="32" spans="1:11" x14ac:dyDescent="0.2">
      <c r="A32" s="261" t="s">
        <v>382</v>
      </c>
      <c r="B32" s="8" t="s">
        <v>229</v>
      </c>
      <c r="C32" s="8" t="s">
        <v>379</v>
      </c>
      <c r="D32" s="168"/>
      <c r="E32" s="169"/>
      <c r="F32" s="170">
        <v>263.06599999999997</v>
      </c>
      <c r="G32" s="171">
        <v>1291.6790000000001</v>
      </c>
      <c r="H32" s="172"/>
      <c r="I32" s="173"/>
      <c r="J32" s="174"/>
      <c r="K32" s="175">
        <v>1554.7449999999999</v>
      </c>
    </row>
    <row r="33" spans="1:11" x14ac:dyDescent="0.2">
      <c r="A33" s="261" t="s">
        <v>382</v>
      </c>
      <c r="B33" s="8" t="s">
        <v>229</v>
      </c>
      <c r="C33" s="8" t="s">
        <v>380</v>
      </c>
      <c r="D33" s="168"/>
      <c r="E33" s="169"/>
      <c r="F33" s="170">
        <v>1169.6759999999999</v>
      </c>
      <c r="G33" s="171">
        <v>1143.5318</v>
      </c>
      <c r="H33" s="172"/>
      <c r="I33" s="173"/>
      <c r="J33" s="174"/>
      <c r="K33" s="175">
        <v>2313.2078000000001</v>
      </c>
    </row>
    <row r="34" spans="1:11" ht="25.5" x14ac:dyDescent="0.2">
      <c r="A34" s="261" t="s">
        <v>382</v>
      </c>
      <c r="B34" s="8" t="s">
        <v>381</v>
      </c>
      <c r="C34" s="8" t="s">
        <v>219</v>
      </c>
      <c r="D34" s="168"/>
      <c r="E34" s="169"/>
      <c r="F34" s="170" t="s">
        <v>77</v>
      </c>
      <c r="G34" s="171"/>
      <c r="H34" s="172"/>
      <c r="I34" s="173"/>
      <c r="J34" s="174"/>
      <c r="K34" s="175" t="s">
        <v>77</v>
      </c>
    </row>
    <row r="35" spans="1:11" x14ac:dyDescent="0.2">
      <c r="A35" s="266" t="s">
        <v>162</v>
      </c>
      <c r="B35" s="266"/>
      <c r="C35" s="266"/>
      <c r="D35" s="267"/>
      <c r="E35" s="267"/>
      <c r="F35" s="267"/>
      <c r="G35" s="267"/>
      <c r="H35" s="267"/>
      <c r="I35" s="267"/>
      <c r="J35" s="267"/>
      <c r="K35" s="267"/>
    </row>
    <row r="36" spans="1:11" x14ac:dyDescent="0.2">
      <c r="A36" s="261" t="s">
        <v>22</v>
      </c>
      <c r="B36" s="8" t="s">
        <v>229</v>
      </c>
      <c r="C36" s="8" t="s">
        <v>379</v>
      </c>
      <c r="D36" s="168" t="s">
        <v>77</v>
      </c>
      <c r="E36" s="169">
        <v>674.04470000000003</v>
      </c>
      <c r="F36" s="170">
        <v>491.20515999999998</v>
      </c>
      <c r="G36" s="171">
        <v>5367.1186399999997</v>
      </c>
      <c r="H36" s="172" t="s">
        <v>77</v>
      </c>
      <c r="I36" s="173" t="s">
        <v>77</v>
      </c>
      <c r="J36" s="174"/>
      <c r="K36" s="175">
        <v>6612.4684999999999</v>
      </c>
    </row>
    <row r="37" spans="1:11" x14ac:dyDescent="0.2">
      <c r="A37" s="261" t="s">
        <v>22</v>
      </c>
      <c r="B37" s="8" t="s">
        <v>229</v>
      </c>
      <c r="C37" s="8" t="s">
        <v>380</v>
      </c>
      <c r="D37" s="168" t="s">
        <v>77</v>
      </c>
      <c r="E37" s="169">
        <v>378.47480000000002</v>
      </c>
      <c r="F37" s="170">
        <v>19.587599999999998</v>
      </c>
      <c r="G37" s="171">
        <v>2854.7591000000002</v>
      </c>
      <c r="H37" s="172" t="s">
        <v>77</v>
      </c>
      <c r="I37" s="173"/>
      <c r="J37" s="174"/>
      <c r="K37" s="175">
        <v>3291.9414999999999</v>
      </c>
    </row>
    <row r="38" spans="1:11" ht="25.5" x14ac:dyDescent="0.2">
      <c r="A38" s="261" t="s">
        <v>22</v>
      </c>
      <c r="B38" s="8" t="s">
        <v>381</v>
      </c>
      <c r="C38" s="8" t="s">
        <v>219</v>
      </c>
      <c r="D38" s="168" t="s">
        <v>77</v>
      </c>
      <c r="E38" s="169">
        <v>80.4148</v>
      </c>
      <c r="F38" s="170" t="s">
        <v>77</v>
      </c>
      <c r="G38" s="171">
        <v>165.25919999999999</v>
      </c>
      <c r="H38" s="172"/>
      <c r="I38" s="173"/>
      <c r="J38" s="174"/>
      <c r="K38" s="175">
        <v>912.37599999999998</v>
      </c>
    </row>
    <row r="39" spans="1:11" x14ac:dyDescent="0.2">
      <c r="A39" s="261" t="s">
        <v>23</v>
      </c>
      <c r="B39" s="8" t="s">
        <v>229</v>
      </c>
      <c r="C39" s="8" t="s">
        <v>379</v>
      </c>
      <c r="D39" s="168" t="s">
        <v>77</v>
      </c>
      <c r="E39" s="169" t="s">
        <v>77</v>
      </c>
      <c r="F39" s="170" t="s">
        <v>77</v>
      </c>
      <c r="G39" s="171">
        <v>2439.8470000000002</v>
      </c>
      <c r="H39" s="172">
        <v>2480.9960000000001</v>
      </c>
      <c r="I39" s="173"/>
      <c r="J39" s="174"/>
      <c r="K39" s="175">
        <v>5017.0330000000004</v>
      </c>
    </row>
    <row r="40" spans="1:11" x14ac:dyDescent="0.2">
      <c r="A40" s="261" t="s">
        <v>23</v>
      </c>
      <c r="B40" s="8" t="s">
        <v>229</v>
      </c>
      <c r="C40" s="8" t="s">
        <v>380</v>
      </c>
      <c r="D40" s="168"/>
      <c r="E40" s="169"/>
      <c r="F40" s="170" t="s">
        <v>77</v>
      </c>
      <c r="G40" s="171" t="s">
        <v>77</v>
      </c>
      <c r="H40" s="172"/>
      <c r="I40" s="173"/>
      <c r="J40" s="174"/>
      <c r="K40" s="175">
        <v>795.03</v>
      </c>
    </row>
    <row r="41" spans="1:11" ht="25.5" x14ac:dyDescent="0.2">
      <c r="A41" s="261" t="s">
        <v>23</v>
      </c>
      <c r="B41" s="8" t="s">
        <v>381</v>
      </c>
      <c r="C41" s="8" t="s">
        <v>219</v>
      </c>
      <c r="D41" s="168"/>
      <c r="E41" s="169"/>
      <c r="F41" s="170"/>
      <c r="G41" s="171">
        <v>311.74099999999999</v>
      </c>
      <c r="H41" s="172"/>
      <c r="I41" s="173"/>
      <c r="J41" s="174"/>
      <c r="K41" s="175">
        <v>311.74099999999999</v>
      </c>
    </row>
    <row r="42" spans="1:11" x14ac:dyDescent="0.2">
      <c r="A42" s="261" t="s">
        <v>382</v>
      </c>
      <c r="B42" s="8" t="s">
        <v>229</v>
      </c>
      <c r="C42" s="8" t="s">
        <v>379</v>
      </c>
      <c r="D42" s="168" t="s">
        <v>77</v>
      </c>
      <c r="E42" s="169"/>
      <c r="F42" s="170" t="s">
        <v>77</v>
      </c>
      <c r="G42" s="171">
        <v>46.234999999999999</v>
      </c>
      <c r="H42" s="172"/>
      <c r="I42" s="173"/>
      <c r="J42" s="174"/>
      <c r="K42" s="175">
        <v>57.935000000000002</v>
      </c>
    </row>
    <row r="43" spans="1:11" x14ac:dyDescent="0.2">
      <c r="A43" s="261" t="s">
        <v>382</v>
      </c>
      <c r="B43" s="8" t="s">
        <v>229</v>
      </c>
      <c r="C43" s="8" t="s">
        <v>380</v>
      </c>
      <c r="D43" s="168"/>
      <c r="E43" s="169"/>
      <c r="F43" s="170"/>
      <c r="G43" s="171">
        <v>8.3000000000000007</v>
      </c>
      <c r="H43" s="172"/>
      <c r="I43" s="173"/>
      <c r="J43" s="174"/>
      <c r="K43" s="175">
        <v>8.3000000000000007</v>
      </c>
    </row>
    <row r="44" spans="1:11" ht="25.5" x14ac:dyDescent="0.2">
      <c r="A44" s="261" t="s">
        <v>382</v>
      </c>
      <c r="B44" s="8" t="s">
        <v>381</v>
      </c>
      <c r="C44" s="8" t="s">
        <v>219</v>
      </c>
      <c r="D44" s="168"/>
      <c r="E44" s="169"/>
      <c r="F44" s="170"/>
      <c r="G44" s="171" t="s">
        <v>77</v>
      </c>
      <c r="H44" s="172"/>
      <c r="I44" s="173"/>
      <c r="J44" s="174"/>
      <c r="K44" s="175" t="s">
        <v>77</v>
      </c>
    </row>
    <row r="45" spans="1:11" x14ac:dyDescent="0.2">
      <c r="A45" s="266" t="s">
        <v>164</v>
      </c>
      <c r="B45" s="266"/>
      <c r="C45" s="266"/>
      <c r="D45" s="267"/>
      <c r="E45" s="267"/>
      <c r="F45" s="267"/>
      <c r="G45" s="267"/>
      <c r="H45" s="267"/>
      <c r="I45" s="267"/>
      <c r="J45" s="267"/>
      <c r="K45" s="267"/>
    </row>
    <row r="46" spans="1:11" x14ac:dyDescent="0.2">
      <c r="A46" s="261" t="s">
        <v>22</v>
      </c>
      <c r="B46" s="8" t="s">
        <v>229</v>
      </c>
      <c r="C46" s="8" t="s">
        <v>379</v>
      </c>
      <c r="D46" s="168">
        <v>939.10839999999996</v>
      </c>
      <c r="E46" s="169">
        <v>1802.6596500000001</v>
      </c>
      <c r="F46" s="170">
        <v>1059.9839999999999</v>
      </c>
      <c r="G46" s="171" t="s">
        <v>77</v>
      </c>
      <c r="H46" s="172">
        <v>31107.391950000001</v>
      </c>
      <c r="I46" s="173" t="s">
        <v>77</v>
      </c>
      <c r="J46" s="174" t="s">
        <v>77</v>
      </c>
      <c r="K46" s="175">
        <v>35124.317999999999</v>
      </c>
    </row>
    <row r="47" spans="1:11" x14ac:dyDescent="0.2">
      <c r="A47" s="261" t="s">
        <v>22</v>
      </c>
      <c r="B47" s="8" t="s">
        <v>229</v>
      </c>
      <c r="C47" s="8" t="s">
        <v>380</v>
      </c>
      <c r="D47" s="168">
        <v>4178.7195300000003</v>
      </c>
      <c r="E47" s="169">
        <v>1992.45479</v>
      </c>
      <c r="F47" s="170">
        <v>547.41200000000003</v>
      </c>
      <c r="G47" s="171" t="s">
        <v>77</v>
      </c>
      <c r="H47" s="172">
        <v>10578.50368</v>
      </c>
      <c r="I47" s="173" t="s">
        <v>77</v>
      </c>
      <c r="J47" s="174"/>
      <c r="K47" s="175">
        <v>17342.116000000002</v>
      </c>
    </row>
    <row r="48" spans="1:11" ht="25.5" x14ac:dyDescent="0.2">
      <c r="A48" s="261" t="s">
        <v>22</v>
      </c>
      <c r="B48" s="8" t="s">
        <v>381</v>
      </c>
      <c r="C48" s="8" t="s">
        <v>219</v>
      </c>
      <c r="D48" s="168" t="s">
        <v>77</v>
      </c>
      <c r="E48" s="169">
        <v>68.097999999999999</v>
      </c>
      <c r="F48" s="170">
        <v>27.007000000000001</v>
      </c>
      <c r="G48" s="171"/>
      <c r="H48" s="172">
        <v>625.48900000000003</v>
      </c>
      <c r="I48" s="173" t="s">
        <v>77</v>
      </c>
      <c r="J48" s="174"/>
      <c r="K48" s="175">
        <v>2277.8879999999999</v>
      </c>
    </row>
    <row r="49" spans="1:11" x14ac:dyDescent="0.2">
      <c r="A49" s="261" t="s">
        <v>23</v>
      </c>
      <c r="B49" s="8" t="s">
        <v>229</v>
      </c>
      <c r="C49" s="8" t="s">
        <v>379</v>
      </c>
      <c r="D49" s="168" t="s">
        <v>77</v>
      </c>
      <c r="E49" s="169">
        <v>5.9394999999999998</v>
      </c>
      <c r="F49" s="170" t="s">
        <v>77</v>
      </c>
      <c r="G49" s="171">
        <v>473.2346</v>
      </c>
      <c r="H49" s="172">
        <v>7184.3926499999998</v>
      </c>
      <c r="I49" s="173" t="s">
        <v>77</v>
      </c>
      <c r="J49" s="174"/>
      <c r="K49" s="175">
        <v>8006.5157499999996</v>
      </c>
    </row>
    <row r="50" spans="1:11" x14ac:dyDescent="0.2">
      <c r="A50" s="261" t="s">
        <v>23</v>
      </c>
      <c r="B50" s="8" t="s">
        <v>229</v>
      </c>
      <c r="C50" s="8" t="s">
        <v>380</v>
      </c>
      <c r="D50" s="168"/>
      <c r="E50" s="169"/>
      <c r="F50" s="170"/>
      <c r="G50" s="171"/>
      <c r="H50" s="172">
        <v>2059.2362499999999</v>
      </c>
      <c r="I50" s="173"/>
      <c r="J50" s="174"/>
      <c r="K50" s="175">
        <v>2059.2362499999999</v>
      </c>
    </row>
    <row r="51" spans="1:11" ht="25.5" x14ac:dyDescent="0.2">
      <c r="A51" s="261" t="s">
        <v>23</v>
      </c>
      <c r="B51" s="8" t="s">
        <v>381</v>
      </c>
      <c r="C51" s="8" t="s">
        <v>219</v>
      </c>
      <c r="D51" s="168" t="s">
        <v>77</v>
      </c>
      <c r="E51" s="169"/>
      <c r="F51" s="170"/>
      <c r="G51" s="171"/>
      <c r="H51" s="172" t="s">
        <v>77</v>
      </c>
      <c r="I51" s="173"/>
      <c r="J51" s="174"/>
      <c r="K51" s="175">
        <v>498</v>
      </c>
    </row>
    <row r="52" spans="1:11" x14ac:dyDescent="0.2">
      <c r="A52" s="261" t="s">
        <v>382</v>
      </c>
      <c r="B52" s="8" t="s">
        <v>229</v>
      </c>
      <c r="C52" s="8" t="s">
        <v>379</v>
      </c>
      <c r="D52" s="168"/>
      <c r="E52" s="169"/>
      <c r="F52" s="170">
        <v>0.36</v>
      </c>
      <c r="G52" s="171"/>
      <c r="H52" s="172">
        <v>63.064999999999998</v>
      </c>
      <c r="I52" s="173"/>
      <c r="J52" s="174"/>
      <c r="K52" s="175">
        <v>63.424999999999997</v>
      </c>
    </row>
    <row r="53" spans="1:11" x14ac:dyDescent="0.2">
      <c r="A53" s="261" t="s">
        <v>382</v>
      </c>
      <c r="B53" s="8" t="s">
        <v>229</v>
      </c>
      <c r="C53" s="8" t="s">
        <v>380</v>
      </c>
      <c r="D53" s="168"/>
      <c r="E53" s="169"/>
      <c r="F53" s="170"/>
      <c r="G53" s="171"/>
      <c r="H53" s="172">
        <v>22</v>
      </c>
      <c r="I53" s="173"/>
      <c r="J53" s="174"/>
      <c r="K53" s="175">
        <v>22</v>
      </c>
    </row>
    <row r="54" spans="1:11" ht="102" x14ac:dyDescent="0.2">
      <c r="A54" s="8" t="s">
        <v>382</v>
      </c>
      <c r="B54" s="8" t="s">
        <v>381</v>
      </c>
      <c r="C54" s="8" t="s">
        <v>219</v>
      </c>
      <c r="D54" s="168"/>
      <c r="E54" s="169"/>
      <c r="F54" s="170"/>
      <c r="G54" s="171"/>
      <c r="H54" s="172">
        <v>92.48</v>
      </c>
      <c r="I54" s="173"/>
      <c r="J54" s="174"/>
      <c r="K54" s="175">
        <v>92.48</v>
      </c>
    </row>
    <row r="55" spans="1:11" x14ac:dyDescent="0.2">
      <c r="A55" s="266" t="s">
        <v>165</v>
      </c>
      <c r="B55" s="266"/>
      <c r="C55" s="266"/>
      <c r="D55" s="267"/>
      <c r="E55" s="267"/>
      <c r="F55" s="267"/>
      <c r="G55" s="267"/>
      <c r="H55" s="267"/>
      <c r="I55" s="267"/>
      <c r="J55" s="267"/>
      <c r="K55" s="267"/>
    </row>
    <row r="56" spans="1:11" x14ac:dyDescent="0.2">
      <c r="A56" s="261" t="s">
        <v>22</v>
      </c>
      <c r="B56" s="8" t="s">
        <v>229</v>
      </c>
      <c r="C56" s="8" t="s">
        <v>379</v>
      </c>
      <c r="D56" s="168" t="s">
        <v>77</v>
      </c>
      <c r="E56" s="169">
        <v>130.148</v>
      </c>
      <c r="F56" s="170">
        <v>150.44999999999999</v>
      </c>
      <c r="G56" s="171"/>
      <c r="H56" s="172"/>
      <c r="I56" s="173">
        <v>4925.7539999999999</v>
      </c>
      <c r="J56" s="174" t="s">
        <v>77</v>
      </c>
      <c r="K56" s="175">
        <v>5307.2020000000002</v>
      </c>
    </row>
    <row r="57" spans="1:11" x14ac:dyDescent="0.2">
      <c r="A57" s="261" t="s">
        <v>22</v>
      </c>
      <c r="B57" s="8" t="s">
        <v>229</v>
      </c>
      <c r="C57" s="8" t="s">
        <v>380</v>
      </c>
      <c r="D57" s="168"/>
      <c r="E57" s="169">
        <v>18.18</v>
      </c>
      <c r="F57" s="170">
        <v>22.5</v>
      </c>
      <c r="G57" s="171"/>
      <c r="H57" s="172"/>
      <c r="I57" s="173">
        <v>316.262</v>
      </c>
      <c r="J57" s="174"/>
      <c r="K57" s="175">
        <v>356.94200000000001</v>
      </c>
    </row>
    <row r="58" spans="1:11" ht="25.5" x14ac:dyDescent="0.2">
      <c r="A58" s="261" t="s">
        <v>22</v>
      </c>
      <c r="B58" s="8" t="s">
        <v>381</v>
      </c>
      <c r="C58" s="8" t="s">
        <v>219</v>
      </c>
      <c r="D58" s="168" t="s">
        <v>77</v>
      </c>
      <c r="E58" s="169"/>
      <c r="F58" s="170">
        <v>4.2</v>
      </c>
      <c r="G58" s="171"/>
      <c r="H58" s="172" t="s">
        <v>77</v>
      </c>
      <c r="I58" s="173">
        <v>61.591999999999999</v>
      </c>
      <c r="J58" s="174" t="s">
        <v>77</v>
      </c>
      <c r="K58" s="175">
        <v>70.507999999999996</v>
      </c>
    </row>
    <row r="59" spans="1:11" ht="102" x14ac:dyDescent="0.2">
      <c r="A59" s="8" t="s">
        <v>382</v>
      </c>
      <c r="B59" s="8" t="s">
        <v>229</v>
      </c>
      <c r="C59" s="8" t="s">
        <v>379</v>
      </c>
      <c r="D59" s="168"/>
      <c r="E59" s="169"/>
      <c r="F59" s="170"/>
      <c r="G59" s="171"/>
      <c r="H59" s="172"/>
      <c r="I59" s="173">
        <v>1.6</v>
      </c>
      <c r="J59" s="174"/>
      <c r="K59" s="175">
        <v>1.6</v>
      </c>
    </row>
    <row r="60" spans="1:11" x14ac:dyDescent="0.2">
      <c r="A60" s="266" t="s">
        <v>166</v>
      </c>
      <c r="B60" s="266"/>
      <c r="C60" s="266"/>
      <c r="D60" s="267"/>
      <c r="E60" s="267"/>
      <c r="F60" s="267"/>
      <c r="G60" s="267"/>
      <c r="H60" s="267"/>
      <c r="I60" s="267"/>
      <c r="J60" s="267"/>
      <c r="K60" s="267"/>
    </row>
    <row r="61" spans="1:11" x14ac:dyDescent="0.2">
      <c r="A61" s="261" t="s">
        <v>22</v>
      </c>
      <c r="B61" s="8" t="s">
        <v>229</v>
      </c>
      <c r="C61" s="8" t="s">
        <v>379</v>
      </c>
      <c r="D61" s="168"/>
      <c r="E61" s="169" t="s">
        <v>77</v>
      </c>
      <c r="F61" s="170"/>
      <c r="G61" s="171" t="s">
        <v>77</v>
      </c>
      <c r="H61" s="172"/>
      <c r="I61" s="173">
        <v>11.2</v>
      </c>
      <c r="J61" s="174">
        <v>5165.2102999999997</v>
      </c>
      <c r="K61" s="175">
        <v>5187.0102999999999</v>
      </c>
    </row>
    <row r="62" spans="1:11" x14ac:dyDescent="0.2">
      <c r="A62" s="261" t="s">
        <v>22</v>
      </c>
      <c r="B62" s="8" t="s">
        <v>229</v>
      </c>
      <c r="C62" s="8" t="s">
        <v>380</v>
      </c>
      <c r="D62" s="168"/>
      <c r="E62" s="169"/>
      <c r="F62" s="170"/>
      <c r="G62" s="171" t="s">
        <v>77</v>
      </c>
      <c r="H62" s="172" t="s">
        <v>77</v>
      </c>
      <c r="I62" s="173" t="s">
        <v>77</v>
      </c>
      <c r="J62" s="174">
        <v>2874.2366999999999</v>
      </c>
      <c r="K62" s="175">
        <v>2907.6367</v>
      </c>
    </row>
    <row r="63" spans="1:11" ht="25.5" x14ac:dyDescent="0.2">
      <c r="A63" s="261" t="s">
        <v>22</v>
      </c>
      <c r="B63" s="8" t="s">
        <v>381</v>
      </c>
      <c r="C63" s="8" t="s">
        <v>219</v>
      </c>
      <c r="D63" s="168" t="s">
        <v>77</v>
      </c>
      <c r="E63" s="169"/>
      <c r="F63" s="170"/>
      <c r="G63" s="171"/>
      <c r="H63" s="172" t="s">
        <v>77</v>
      </c>
      <c r="I63" s="173"/>
      <c r="J63" s="174" t="s">
        <v>77</v>
      </c>
      <c r="K63" s="175" t="s">
        <v>77</v>
      </c>
    </row>
    <row r="64" spans="1:11" x14ac:dyDescent="0.2">
      <c r="A64" s="261" t="s">
        <v>23</v>
      </c>
      <c r="B64" s="8" t="s">
        <v>229</v>
      </c>
      <c r="C64" s="8" t="s">
        <v>379</v>
      </c>
      <c r="D64" s="168"/>
      <c r="E64" s="169"/>
      <c r="F64" s="170"/>
      <c r="G64" s="171"/>
      <c r="H64" s="172"/>
      <c r="I64" s="173" t="s">
        <v>77</v>
      </c>
      <c r="J64" s="174" t="s">
        <v>77</v>
      </c>
      <c r="K64" s="175">
        <v>6472.0895</v>
      </c>
    </row>
    <row r="65" spans="1:11" x14ac:dyDescent="0.2">
      <c r="A65" s="261" t="s">
        <v>23</v>
      </c>
      <c r="B65" s="8" t="s">
        <v>229</v>
      </c>
      <c r="C65" s="8" t="s">
        <v>380</v>
      </c>
      <c r="D65" s="168"/>
      <c r="E65" s="169"/>
      <c r="F65" s="170"/>
      <c r="G65" s="171"/>
      <c r="H65" s="172"/>
      <c r="I65" s="173"/>
      <c r="J65" s="174">
        <v>1164.9365</v>
      </c>
      <c r="K65" s="175">
        <v>1164.9365</v>
      </c>
    </row>
    <row r="66" spans="1:11" ht="25.5" x14ac:dyDescent="0.2">
      <c r="A66" s="261" t="s">
        <v>23</v>
      </c>
      <c r="B66" s="8" t="s">
        <v>381</v>
      </c>
      <c r="C66" s="8" t="s">
        <v>219</v>
      </c>
      <c r="D66" s="168"/>
      <c r="E66" s="169"/>
      <c r="F66" s="170"/>
      <c r="G66" s="171"/>
      <c r="H66" s="172"/>
      <c r="I66" s="173"/>
      <c r="J66" s="174" t="s">
        <v>77</v>
      </c>
      <c r="K66" s="175" t="s">
        <v>77</v>
      </c>
    </row>
    <row r="67" spans="1:11" x14ac:dyDescent="0.2">
      <c r="A67" s="261" t="s">
        <v>382</v>
      </c>
      <c r="B67" s="8" t="s">
        <v>229</v>
      </c>
      <c r="C67" s="8" t="s">
        <v>379</v>
      </c>
      <c r="D67" s="168"/>
      <c r="E67" s="169" t="s">
        <v>77</v>
      </c>
      <c r="F67" s="170"/>
      <c r="G67" s="171"/>
      <c r="H67" s="172"/>
      <c r="I67" s="173" t="s">
        <v>77</v>
      </c>
      <c r="J67" s="174">
        <v>6.008</v>
      </c>
      <c r="K67" s="175">
        <v>17.079999999999998</v>
      </c>
    </row>
    <row r="68" spans="1:11" x14ac:dyDescent="0.2">
      <c r="A68" s="261" t="s">
        <v>382</v>
      </c>
      <c r="B68" s="8" t="s">
        <v>229</v>
      </c>
      <c r="C68" s="8" t="s">
        <v>380</v>
      </c>
      <c r="D68" s="168"/>
      <c r="E68" s="169"/>
      <c r="F68" s="170"/>
      <c r="G68" s="171"/>
      <c r="H68" s="172"/>
      <c r="I68" s="173"/>
      <c r="J68" s="174" t="s">
        <v>77</v>
      </c>
      <c r="K68" s="175" t="s">
        <v>77</v>
      </c>
    </row>
    <row r="69" spans="1:11" x14ac:dyDescent="0.2">
      <c r="A69" s="266" t="s">
        <v>99</v>
      </c>
      <c r="B69" s="266"/>
      <c r="C69" s="266"/>
      <c r="D69" s="267"/>
      <c r="E69" s="267"/>
      <c r="F69" s="267"/>
      <c r="G69" s="267"/>
      <c r="H69" s="267"/>
      <c r="I69" s="267"/>
      <c r="J69" s="267"/>
      <c r="K69" s="267"/>
    </row>
    <row r="70" spans="1:11" x14ac:dyDescent="0.2">
      <c r="A70" s="261" t="s">
        <v>22</v>
      </c>
      <c r="B70" s="8" t="s">
        <v>229</v>
      </c>
      <c r="C70" s="8" t="s">
        <v>379</v>
      </c>
      <c r="D70" s="168">
        <v>11676.770189999999</v>
      </c>
      <c r="E70" s="169">
        <v>17534.083449999998</v>
      </c>
      <c r="F70" s="170">
        <v>9652.60311</v>
      </c>
      <c r="G70" s="171">
        <v>5571.3726399999996</v>
      </c>
      <c r="H70" s="172">
        <v>31265.0442</v>
      </c>
      <c r="I70" s="173">
        <v>5033.7628999999997</v>
      </c>
      <c r="J70" s="174">
        <v>5213.4602999999997</v>
      </c>
      <c r="K70" s="175">
        <v>85947.096789999996</v>
      </c>
    </row>
    <row r="71" spans="1:11" x14ac:dyDescent="0.2">
      <c r="A71" s="261" t="s">
        <v>22</v>
      </c>
      <c r="B71" s="8" t="s">
        <v>229</v>
      </c>
      <c r="C71" s="8" t="s">
        <v>380</v>
      </c>
      <c r="D71" s="168">
        <v>14684.53204</v>
      </c>
      <c r="E71" s="169">
        <v>8880.0831899999994</v>
      </c>
      <c r="F71" s="170">
        <v>6376.7286000000004</v>
      </c>
      <c r="G71" s="171">
        <v>2953.1480999999999</v>
      </c>
      <c r="H71" s="172">
        <v>10745.94018</v>
      </c>
      <c r="I71" s="173">
        <v>435.15339999999998</v>
      </c>
      <c r="J71" s="174">
        <v>2874.2366999999999</v>
      </c>
      <c r="K71" s="175">
        <v>46949.822209999998</v>
      </c>
    </row>
    <row r="72" spans="1:11" ht="25.5" x14ac:dyDescent="0.2">
      <c r="A72" s="261" t="s">
        <v>22</v>
      </c>
      <c r="B72" s="8" t="s">
        <v>381</v>
      </c>
      <c r="C72" s="8" t="s">
        <v>219</v>
      </c>
      <c r="D72" s="168">
        <v>3866.0987</v>
      </c>
      <c r="E72" s="169">
        <v>1699.7161000000001</v>
      </c>
      <c r="F72" s="170">
        <v>250.62</v>
      </c>
      <c r="G72" s="171">
        <v>172.01519999999999</v>
      </c>
      <c r="H72" s="172">
        <v>642.84199999999998</v>
      </c>
      <c r="I72" s="173">
        <v>64.915999999999997</v>
      </c>
      <c r="J72" s="174">
        <v>171.56</v>
      </c>
      <c r="K72" s="175">
        <v>6997.9759999999997</v>
      </c>
    </row>
    <row r="73" spans="1:11" x14ac:dyDescent="0.2">
      <c r="A73" s="261" t="s">
        <v>23</v>
      </c>
      <c r="B73" s="8" t="s">
        <v>229</v>
      </c>
      <c r="C73" s="8" t="s">
        <v>379</v>
      </c>
      <c r="D73" s="168">
        <v>12172.356449999999</v>
      </c>
      <c r="E73" s="169">
        <v>22701.595499999999</v>
      </c>
      <c r="F73" s="170">
        <v>5900.7444999999998</v>
      </c>
      <c r="G73" s="171">
        <v>3300.5736000000002</v>
      </c>
      <c r="H73" s="172">
        <v>9707.3886500000008</v>
      </c>
      <c r="I73" s="173" t="s">
        <v>77</v>
      </c>
      <c r="J73" s="174">
        <v>6172.0895</v>
      </c>
      <c r="K73" s="175">
        <v>60254.989699999998</v>
      </c>
    </row>
    <row r="74" spans="1:11" x14ac:dyDescent="0.2">
      <c r="A74" s="261" t="s">
        <v>23</v>
      </c>
      <c r="B74" s="8" t="s">
        <v>229</v>
      </c>
      <c r="C74" s="8" t="s">
        <v>380</v>
      </c>
      <c r="D74" s="168">
        <v>3077.54945</v>
      </c>
      <c r="E74" s="169">
        <v>1845.0516</v>
      </c>
      <c r="F74" s="170">
        <v>1492.7449999999999</v>
      </c>
      <c r="G74" s="171">
        <v>809.37900000000002</v>
      </c>
      <c r="H74" s="172">
        <v>2059.2362499999999</v>
      </c>
      <c r="I74" s="173"/>
      <c r="J74" s="174">
        <v>1164.9365</v>
      </c>
      <c r="K74" s="175">
        <v>10448.897800000001</v>
      </c>
    </row>
    <row r="75" spans="1:11" ht="25.5" x14ac:dyDescent="0.2">
      <c r="A75" s="261" t="s">
        <v>23</v>
      </c>
      <c r="B75" s="8" t="s">
        <v>381</v>
      </c>
      <c r="C75" s="8" t="s">
        <v>219</v>
      </c>
      <c r="D75" s="168">
        <v>405.08</v>
      </c>
      <c r="E75" s="169" t="s">
        <v>77</v>
      </c>
      <c r="F75" s="170">
        <v>349.9</v>
      </c>
      <c r="G75" s="171">
        <v>643.74099999999999</v>
      </c>
      <c r="H75" s="172">
        <v>368</v>
      </c>
      <c r="I75" s="173"/>
      <c r="J75" s="174" t="s">
        <v>77</v>
      </c>
      <c r="K75" s="175">
        <v>2304.221</v>
      </c>
    </row>
    <row r="76" spans="1:11" x14ac:dyDescent="0.2">
      <c r="A76" s="261" t="s">
        <v>382</v>
      </c>
      <c r="B76" s="8" t="s">
        <v>229</v>
      </c>
      <c r="C76" s="8" t="s">
        <v>379</v>
      </c>
      <c r="D76" s="168">
        <v>10.428000000000001</v>
      </c>
      <c r="E76" s="169">
        <v>242.339</v>
      </c>
      <c r="F76" s="170">
        <v>273.32600000000002</v>
      </c>
      <c r="G76" s="171">
        <v>1337.914</v>
      </c>
      <c r="H76" s="172">
        <v>63.064999999999998</v>
      </c>
      <c r="I76" s="173" t="s">
        <v>77</v>
      </c>
      <c r="J76" s="174">
        <v>6.008</v>
      </c>
      <c r="K76" s="175">
        <v>1945.68</v>
      </c>
    </row>
    <row r="77" spans="1:11" x14ac:dyDescent="0.2">
      <c r="A77" s="261" t="s">
        <v>382</v>
      </c>
      <c r="B77" s="8" t="s">
        <v>229</v>
      </c>
      <c r="C77" s="8" t="s">
        <v>380</v>
      </c>
      <c r="D77" s="168">
        <v>97.712000000000003</v>
      </c>
      <c r="E77" s="169" t="s">
        <v>77</v>
      </c>
      <c r="F77" s="170">
        <v>1174.6759999999999</v>
      </c>
      <c r="G77" s="171">
        <v>1151.8317999999999</v>
      </c>
      <c r="H77" s="172">
        <v>22</v>
      </c>
      <c r="I77" s="173"/>
      <c r="J77" s="174" t="s">
        <v>77</v>
      </c>
      <c r="K77" s="175">
        <v>2467.8467999999998</v>
      </c>
    </row>
    <row r="78" spans="1:11" ht="25.5" x14ac:dyDescent="0.2">
      <c r="A78" s="261" t="s">
        <v>382</v>
      </c>
      <c r="B78" s="8" t="s">
        <v>381</v>
      </c>
      <c r="C78" s="8" t="s">
        <v>219</v>
      </c>
      <c r="D78" s="168" t="s">
        <v>77</v>
      </c>
      <c r="E78" s="169"/>
      <c r="F78" s="170" t="s">
        <v>77</v>
      </c>
      <c r="G78" s="171" t="s">
        <v>77</v>
      </c>
      <c r="H78" s="172">
        <v>92.48</v>
      </c>
      <c r="I78" s="173"/>
      <c r="J78" s="174"/>
      <c r="K78" s="175">
        <v>123.88800000000001</v>
      </c>
    </row>
    <row r="79" spans="1:11" ht="54" customHeight="1" x14ac:dyDescent="0.2">
      <c r="A79" s="255" t="s">
        <v>383</v>
      </c>
      <c r="B79" s="254"/>
      <c r="C79" s="254"/>
      <c r="D79" s="254"/>
      <c r="E79" s="254"/>
      <c r="F79" s="254"/>
      <c r="G79" s="254"/>
      <c r="H79" s="254"/>
      <c r="I79" s="254"/>
      <c r="J79" s="254"/>
      <c r="K79" s="254"/>
    </row>
    <row r="80" spans="1:11" x14ac:dyDescent="0.2">
      <c r="A80" s="256" t="s">
        <v>139</v>
      </c>
      <c r="B80" s="254"/>
      <c r="C80" s="254"/>
      <c r="D80" s="254"/>
      <c r="E80" s="254"/>
      <c r="F80" s="254"/>
      <c r="G80" s="254"/>
      <c r="H80" s="254"/>
      <c r="I80" s="254"/>
      <c r="J80" s="254"/>
      <c r="K80" s="254"/>
    </row>
  </sheetData>
  <mergeCells count="38">
    <mergeCell ref="A76:A78"/>
    <mergeCell ref="A49:A51"/>
    <mergeCell ref="A52:A53"/>
    <mergeCell ref="A56:A58"/>
    <mergeCell ref="A61:A63"/>
    <mergeCell ref="A64:A66"/>
    <mergeCell ref="A42:A44"/>
    <mergeCell ref="A46:A48"/>
    <mergeCell ref="A67:A68"/>
    <mergeCell ref="A70:A72"/>
    <mergeCell ref="A73:A75"/>
    <mergeCell ref="A26:A28"/>
    <mergeCell ref="A29:A31"/>
    <mergeCell ref="A32:A34"/>
    <mergeCell ref="A36:A38"/>
    <mergeCell ref="A39:A41"/>
    <mergeCell ref="A79:K79"/>
    <mergeCell ref="A80:K80"/>
    <mergeCell ref="A6:K6"/>
    <mergeCell ref="A16:K16"/>
    <mergeCell ref="A25:K25"/>
    <mergeCell ref="A35:K35"/>
    <mergeCell ref="A45:K45"/>
    <mergeCell ref="A55:K55"/>
    <mergeCell ref="A60:K60"/>
    <mergeCell ref="A69:K69"/>
    <mergeCell ref="A7:A9"/>
    <mergeCell ref="A10:A12"/>
    <mergeCell ref="A13:A15"/>
    <mergeCell ref="A17:A19"/>
    <mergeCell ref="A20:A22"/>
    <mergeCell ref="A23:A24"/>
    <mergeCell ref="D4:J4"/>
    <mergeCell ref="A4:C5"/>
    <mergeCell ref="K4:K5"/>
    <mergeCell ref="M1:O2"/>
    <mergeCell ref="A1:K1"/>
    <mergeCell ref="A3:K3"/>
  </mergeCells>
  <pageMargins left="0.6" right="0.79" top="0.79" bottom="1.06" header="0.3" footer="0.3"/>
  <pageSetup paperSize="9" fitToWidth="0" fitToHeight="0"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
  <sheetViews>
    <sheetView topLeftCell="A133" workbookViewId="0">
      <selection activeCell="A126" activeCellId="1" sqref="A114:E114 A126:E126"/>
    </sheetView>
  </sheetViews>
  <sheetFormatPr baseColWidth="10" defaultColWidth="9.140625" defaultRowHeight="12.75" x14ac:dyDescent="0.2"/>
  <cols>
    <col min="1" max="1" width="16.7109375" customWidth="1"/>
    <col min="2" max="2" width="31.7109375" customWidth="1"/>
    <col min="3" max="5" width="12.7109375" customWidth="1"/>
  </cols>
  <sheetData>
    <row r="1" spans="1:9" ht="39" customHeight="1" x14ac:dyDescent="0.2">
      <c r="A1" s="253" t="s">
        <v>384</v>
      </c>
      <c r="B1" s="254"/>
      <c r="C1" s="254"/>
      <c r="D1" s="254"/>
      <c r="E1" s="254"/>
      <c r="G1" s="251" t="str">
        <f>HYPERLINK("#'sommaire'!A1", "Retour sommaire")</f>
        <v>Retour sommaire</v>
      </c>
      <c r="H1" s="252"/>
      <c r="I1" s="252"/>
    </row>
    <row r="2" spans="1:9" x14ac:dyDescent="0.2">
      <c r="G2" s="252"/>
      <c r="H2" s="252"/>
      <c r="I2" s="252"/>
    </row>
    <row r="3" spans="1:9" ht="25.5" x14ac:dyDescent="0.2">
      <c r="A3" s="243" t="s">
        <v>385</v>
      </c>
      <c r="B3" s="243" t="s">
        <v>386</v>
      </c>
      <c r="C3" s="243" t="s">
        <v>104</v>
      </c>
      <c r="D3" s="243" t="s">
        <v>14</v>
      </c>
      <c r="E3" s="243" t="s">
        <v>387</v>
      </c>
    </row>
    <row r="4" spans="1:9" x14ac:dyDescent="0.2">
      <c r="A4" s="257"/>
      <c r="B4" s="257"/>
      <c r="C4" s="2"/>
      <c r="D4" s="2" t="s">
        <v>66</v>
      </c>
      <c r="E4" s="2" t="s">
        <v>55</v>
      </c>
    </row>
    <row r="5" spans="1:9" x14ac:dyDescent="0.2">
      <c r="A5" s="269" t="s">
        <v>388</v>
      </c>
      <c r="B5" s="269"/>
      <c r="C5" s="270"/>
      <c r="D5" s="271"/>
      <c r="E5" s="270"/>
    </row>
    <row r="6" spans="1:9" ht="25.5" x14ac:dyDescent="0.2">
      <c r="A6" s="261" t="s">
        <v>160</v>
      </c>
      <c r="B6" s="8" t="s">
        <v>389</v>
      </c>
      <c r="C6" s="176">
        <v>21</v>
      </c>
      <c r="D6" s="177">
        <v>1090.2277899999999</v>
      </c>
      <c r="E6" s="178">
        <v>40</v>
      </c>
    </row>
    <row r="7" spans="1:9" x14ac:dyDescent="0.2">
      <c r="A7" s="261" t="s">
        <v>160</v>
      </c>
      <c r="B7" s="8" t="s">
        <v>390</v>
      </c>
      <c r="C7" s="176">
        <v>7</v>
      </c>
      <c r="D7" s="177">
        <v>528.8492</v>
      </c>
      <c r="E7" s="178">
        <v>7</v>
      </c>
    </row>
    <row r="8" spans="1:9" x14ac:dyDescent="0.2">
      <c r="A8" s="261" t="s">
        <v>160</v>
      </c>
      <c r="B8" s="8" t="s">
        <v>391</v>
      </c>
      <c r="C8" s="176">
        <v>28</v>
      </c>
      <c r="D8" s="177">
        <v>5010.3542699999998</v>
      </c>
      <c r="E8" s="178">
        <v>41</v>
      </c>
    </row>
    <row r="9" spans="1:9" x14ac:dyDescent="0.2">
      <c r="A9" s="261" t="s">
        <v>160</v>
      </c>
      <c r="B9" s="8" t="s">
        <v>392</v>
      </c>
      <c r="C9" s="176">
        <v>46</v>
      </c>
      <c r="D9" s="177">
        <v>2867.9929000000002</v>
      </c>
      <c r="E9" s="178">
        <v>16</v>
      </c>
    </row>
    <row r="10" spans="1:9" x14ac:dyDescent="0.2">
      <c r="A10" s="261" t="s">
        <v>160</v>
      </c>
      <c r="B10" s="8" t="s">
        <v>393</v>
      </c>
      <c r="C10" s="176">
        <v>44</v>
      </c>
      <c r="D10" s="177">
        <v>4604.3358600000001</v>
      </c>
      <c r="E10" s="178">
        <v>32</v>
      </c>
    </row>
    <row r="11" spans="1:9" x14ac:dyDescent="0.2">
      <c r="A11" s="261" t="s">
        <v>160</v>
      </c>
      <c r="B11" s="8" t="s">
        <v>394</v>
      </c>
      <c r="C11" s="176">
        <v>29</v>
      </c>
      <c r="D11" s="177">
        <v>1986.8371</v>
      </c>
      <c r="E11" s="178">
        <v>24</v>
      </c>
    </row>
    <row r="12" spans="1:9" x14ac:dyDescent="0.2">
      <c r="A12" s="261" t="s">
        <v>160</v>
      </c>
      <c r="B12" s="8" t="s">
        <v>395</v>
      </c>
      <c r="C12" s="176">
        <v>81</v>
      </c>
      <c r="D12" s="177">
        <v>7074.6224000000002</v>
      </c>
      <c r="E12" s="178">
        <v>26</v>
      </c>
    </row>
    <row r="13" spans="1:9" x14ac:dyDescent="0.2">
      <c r="A13" s="261" t="s">
        <v>160</v>
      </c>
      <c r="B13" s="8" t="s">
        <v>396</v>
      </c>
      <c r="C13" s="176">
        <v>9</v>
      </c>
      <c r="D13" s="177">
        <v>248.95</v>
      </c>
      <c r="E13" s="178">
        <v>24</v>
      </c>
    </row>
    <row r="14" spans="1:9" x14ac:dyDescent="0.2">
      <c r="A14" s="261" t="s">
        <v>160</v>
      </c>
      <c r="B14" s="8" t="s">
        <v>397</v>
      </c>
      <c r="C14" s="176">
        <v>18</v>
      </c>
      <c r="D14" s="177">
        <v>2949.1327099999999</v>
      </c>
      <c r="E14" s="178">
        <v>35</v>
      </c>
    </row>
    <row r="15" spans="1:9" ht="25.5" x14ac:dyDescent="0.2">
      <c r="A15" s="261" t="s">
        <v>161</v>
      </c>
      <c r="B15" s="8" t="s">
        <v>398</v>
      </c>
      <c r="C15" s="176">
        <v>77</v>
      </c>
      <c r="D15" s="177">
        <v>5467.9663</v>
      </c>
      <c r="E15" s="178">
        <v>40</v>
      </c>
    </row>
    <row r="16" spans="1:9" ht="25.5" x14ac:dyDescent="0.2">
      <c r="A16" s="261" t="s">
        <v>161</v>
      </c>
      <c r="B16" s="8" t="s">
        <v>399</v>
      </c>
      <c r="C16" s="176">
        <v>39</v>
      </c>
      <c r="D16" s="177">
        <v>2358.3245900000002</v>
      </c>
      <c r="E16" s="178">
        <v>44</v>
      </c>
    </row>
    <row r="17" spans="1:5" x14ac:dyDescent="0.2">
      <c r="A17" s="261" t="s">
        <v>161</v>
      </c>
      <c r="B17" s="8" t="s">
        <v>400</v>
      </c>
      <c r="C17" s="176">
        <v>20</v>
      </c>
      <c r="D17" s="177">
        <v>1857.2239999999999</v>
      </c>
      <c r="E17" s="178">
        <v>22</v>
      </c>
    </row>
    <row r="18" spans="1:5" x14ac:dyDescent="0.2">
      <c r="A18" s="261" t="s">
        <v>161</v>
      </c>
      <c r="B18" s="8" t="s">
        <v>401</v>
      </c>
      <c r="C18" s="176">
        <v>43</v>
      </c>
      <c r="D18" s="177">
        <v>7249.36265</v>
      </c>
      <c r="E18" s="178">
        <v>20</v>
      </c>
    </row>
    <row r="19" spans="1:5" x14ac:dyDescent="0.2">
      <c r="A19" s="261" t="s">
        <v>161</v>
      </c>
      <c r="B19" s="8" t="s">
        <v>402</v>
      </c>
      <c r="C19" s="176">
        <v>12</v>
      </c>
      <c r="D19" s="177">
        <v>1031.5286000000001</v>
      </c>
      <c r="E19" s="178">
        <v>22</v>
      </c>
    </row>
    <row r="20" spans="1:5" x14ac:dyDescent="0.2">
      <c r="A20" s="261" t="s">
        <v>161</v>
      </c>
      <c r="B20" s="8" t="s">
        <v>403</v>
      </c>
      <c r="C20" s="176">
        <v>14</v>
      </c>
      <c r="D20" s="177">
        <v>877.70399999999995</v>
      </c>
      <c r="E20" s="178">
        <v>28</v>
      </c>
    </row>
    <row r="21" spans="1:5" x14ac:dyDescent="0.2">
      <c r="A21" s="261" t="s">
        <v>161</v>
      </c>
      <c r="B21" s="8" t="s">
        <v>397</v>
      </c>
      <c r="C21" s="176">
        <v>69</v>
      </c>
      <c r="D21" s="177">
        <v>7572.0564999999997</v>
      </c>
      <c r="E21" s="178">
        <v>33</v>
      </c>
    </row>
    <row r="22" spans="1:5" x14ac:dyDescent="0.2">
      <c r="A22" s="261" t="s">
        <v>163</v>
      </c>
      <c r="B22" s="8" t="s">
        <v>404</v>
      </c>
      <c r="C22" s="176">
        <v>37</v>
      </c>
      <c r="D22" s="177">
        <v>1067</v>
      </c>
      <c r="E22" s="178">
        <v>15</v>
      </c>
    </row>
    <row r="23" spans="1:5" x14ac:dyDescent="0.2">
      <c r="A23" s="261" t="s">
        <v>163</v>
      </c>
      <c r="B23" s="8" t="s">
        <v>405</v>
      </c>
      <c r="C23" s="176">
        <v>51</v>
      </c>
      <c r="D23" s="177">
        <v>1449.575</v>
      </c>
      <c r="E23" s="178">
        <v>22</v>
      </c>
    </row>
    <row r="24" spans="1:5" x14ac:dyDescent="0.2">
      <c r="A24" s="261" t="s">
        <v>163</v>
      </c>
      <c r="B24" s="8" t="s">
        <v>406</v>
      </c>
      <c r="C24" s="176">
        <v>36</v>
      </c>
      <c r="D24" s="177">
        <v>939.9</v>
      </c>
      <c r="E24" s="178">
        <v>12</v>
      </c>
    </row>
    <row r="25" spans="1:5" ht="25.5" x14ac:dyDescent="0.2">
      <c r="A25" s="261" t="s">
        <v>163</v>
      </c>
      <c r="B25" s="8" t="s">
        <v>407</v>
      </c>
      <c r="C25" s="176">
        <v>25</v>
      </c>
      <c r="D25" s="177">
        <v>929.86490000000003</v>
      </c>
      <c r="E25" s="178">
        <v>30</v>
      </c>
    </row>
    <row r="26" spans="1:5" x14ac:dyDescent="0.2">
      <c r="A26" s="261" t="s">
        <v>163</v>
      </c>
      <c r="B26" s="8" t="s">
        <v>408</v>
      </c>
      <c r="C26" s="176">
        <v>178</v>
      </c>
      <c r="D26" s="177">
        <v>7966.26991</v>
      </c>
      <c r="E26" s="178">
        <v>25</v>
      </c>
    </row>
    <row r="27" spans="1:5" x14ac:dyDescent="0.2">
      <c r="A27" s="261" t="s">
        <v>163</v>
      </c>
      <c r="B27" s="8" t="s">
        <v>409</v>
      </c>
      <c r="C27" s="176">
        <v>37</v>
      </c>
      <c r="D27" s="177">
        <v>1743.4041</v>
      </c>
      <c r="E27" s="178">
        <v>19</v>
      </c>
    </row>
    <row r="28" spans="1:5" x14ac:dyDescent="0.2">
      <c r="A28" s="261" t="s">
        <v>163</v>
      </c>
      <c r="B28" s="8" t="s">
        <v>410</v>
      </c>
      <c r="C28" s="176">
        <v>27</v>
      </c>
      <c r="D28" s="177">
        <v>1211.2739999999999</v>
      </c>
      <c r="E28" s="178">
        <v>17</v>
      </c>
    </row>
    <row r="29" spans="1:5" x14ac:dyDescent="0.2">
      <c r="A29" s="261" t="s">
        <v>163</v>
      </c>
      <c r="B29" s="8" t="s">
        <v>411</v>
      </c>
      <c r="C29" s="176">
        <v>18</v>
      </c>
      <c r="D29" s="177">
        <v>254.11580000000001</v>
      </c>
      <c r="E29" s="178">
        <v>41</v>
      </c>
    </row>
    <row r="30" spans="1:5" x14ac:dyDescent="0.2">
      <c r="A30" s="261" t="s">
        <v>163</v>
      </c>
      <c r="B30" s="8" t="s">
        <v>412</v>
      </c>
      <c r="C30" s="176">
        <v>4</v>
      </c>
      <c r="D30" s="177">
        <v>189.547</v>
      </c>
      <c r="E30" s="178">
        <v>33</v>
      </c>
    </row>
    <row r="31" spans="1:5" x14ac:dyDescent="0.2">
      <c r="A31" s="261" t="s">
        <v>163</v>
      </c>
      <c r="B31" s="8" t="s">
        <v>397</v>
      </c>
      <c r="C31" s="176">
        <v>26</v>
      </c>
      <c r="D31" s="177">
        <v>278.38099999999997</v>
      </c>
      <c r="E31" s="178">
        <v>21</v>
      </c>
    </row>
    <row r="32" spans="1:5" x14ac:dyDescent="0.2">
      <c r="A32" s="261" t="s">
        <v>162</v>
      </c>
      <c r="B32" s="8" t="s">
        <v>413</v>
      </c>
      <c r="C32" s="176">
        <v>3</v>
      </c>
      <c r="D32" s="177">
        <v>167.5</v>
      </c>
      <c r="E32" s="178">
        <v>12</v>
      </c>
    </row>
    <row r="33" spans="1:5" x14ac:dyDescent="0.2">
      <c r="A33" s="261" t="s">
        <v>162</v>
      </c>
      <c r="B33" s="8" t="s">
        <v>414</v>
      </c>
      <c r="C33" s="176">
        <v>122</v>
      </c>
      <c r="D33" s="177">
        <v>5252.4523399999998</v>
      </c>
      <c r="E33" s="178">
        <v>27</v>
      </c>
    </row>
    <row r="34" spans="1:5" x14ac:dyDescent="0.2">
      <c r="A34" s="261" t="s">
        <v>162</v>
      </c>
      <c r="B34" s="8" t="s">
        <v>415</v>
      </c>
      <c r="C34" s="176">
        <v>37</v>
      </c>
      <c r="D34" s="177">
        <v>1760.4264000000001</v>
      </c>
      <c r="E34" s="178">
        <v>27</v>
      </c>
    </row>
    <row r="35" spans="1:5" x14ac:dyDescent="0.2">
      <c r="A35" s="261" t="s">
        <v>162</v>
      </c>
      <c r="B35" s="8" t="s">
        <v>416</v>
      </c>
      <c r="C35" s="176">
        <v>10</v>
      </c>
      <c r="D35" s="177">
        <v>191.73</v>
      </c>
      <c r="E35" s="178">
        <v>29</v>
      </c>
    </row>
    <row r="36" spans="1:5" x14ac:dyDescent="0.2">
      <c r="A36" s="261" t="s">
        <v>162</v>
      </c>
      <c r="B36" s="8" t="s">
        <v>417</v>
      </c>
      <c r="C36" s="176">
        <v>8</v>
      </c>
      <c r="D36" s="177">
        <v>83.457999999999998</v>
      </c>
      <c r="E36" s="178">
        <v>21</v>
      </c>
    </row>
    <row r="37" spans="1:5" x14ac:dyDescent="0.2">
      <c r="A37" s="261" t="s">
        <v>162</v>
      </c>
      <c r="B37" s="8" t="s">
        <v>397</v>
      </c>
      <c r="C37" s="176">
        <v>22</v>
      </c>
      <c r="D37" s="177">
        <v>1068.954</v>
      </c>
      <c r="E37" s="178">
        <v>23</v>
      </c>
    </row>
    <row r="38" spans="1:5" x14ac:dyDescent="0.2">
      <c r="A38" s="261" t="s">
        <v>164</v>
      </c>
      <c r="B38" s="8" t="s">
        <v>418</v>
      </c>
      <c r="C38" s="176">
        <v>7</v>
      </c>
      <c r="D38" s="177">
        <v>317.1003</v>
      </c>
      <c r="E38" s="178">
        <v>20</v>
      </c>
    </row>
    <row r="39" spans="1:5" x14ac:dyDescent="0.2">
      <c r="A39" s="261" t="s">
        <v>164</v>
      </c>
      <c r="B39" s="8" t="s">
        <v>419</v>
      </c>
      <c r="C39" s="176">
        <v>92</v>
      </c>
      <c r="D39" s="177">
        <v>3315.3867</v>
      </c>
      <c r="E39" s="178">
        <v>28</v>
      </c>
    </row>
    <row r="40" spans="1:5" x14ac:dyDescent="0.2">
      <c r="A40" s="261" t="s">
        <v>164</v>
      </c>
      <c r="B40" s="8" t="s">
        <v>420</v>
      </c>
      <c r="C40" s="176">
        <v>32</v>
      </c>
      <c r="D40" s="177">
        <v>2843.4180500000002</v>
      </c>
      <c r="E40" s="178">
        <v>57</v>
      </c>
    </row>
    <row r="41" spans="1:5" x14ac:dyDescent="0.2">
      <c r="A41" s="261" t="s">
        <v>164</v>
      </c>
      <c r="B41" s="8" t="s">
        <v>421</v>
      </c>
      <c r="C41" s="176">
        <v>452</v>
      </c>
      <c r="D41" s="177">
        <v>31973.80298</v>
      </c>
      <c r="E41" s="178">
        <v>20</v>
      </c>
    </row>
    <row r="42" spans="1:5" x14ac:dyDescent="0.2">
      <c r="A42" s="261" t="s">
        <v>164</v>
      </c>
      <c r="B42" s="8" t="s">
        <v>397</v>
      </c>
      <c r="C42" s="176">
        <v>40</v>
      </c>
      <c r="D42" s="177">
        <v>3561.2763500000001</v>
      </c>
      <c r="E42" s="178">
        <v>21</v>
      </c>
    </row>
    <row r="43" spans="1:5" x14ac:dyDescent="0.2">
      <c r="A43" s="261" t="s">
        <v>296</v>
      </c>
      <c r="B43" s="8" t="s">
        <v>422</v>
      </c>
      <c r="C43" s="176">
        <v>8</v>
      </c>
      <c r="D43" s="177">
        <v>126.55</v>
      </c>
      <c r="E43" s="178">
        <v>9</v>
      </c>
    </row>
    <row r="44" spans="1:5" ht="25.5" x14ac:dyDescent="0.2">
      <c r="A44" s="261" t="s">
        <v>296</v>
      </c>
      <c r="B44" s="8" t="s">
        <v>423</v>
      </c>
      <c r="C44" s="176">
        <v>208</v>
      </c>
      <c r="D44" s="177">
        <v>5221.4663</v>
      </c>
      <c r="E44" s="178">
        <v>31</v>
      </c>
    </row>
    <row r="45" spans="1:5" x14ac:dyDescent="0.2">
      <c r="A45" s="261" t="s">
        <v>296</v>
      </c>
      <c r="B45" s="8" t="s">
        <v>397</v>
      </c>
      <c r="C45" s="176">
        <v>6</v>
      </c>
      <c r="D45" s="177">
        <v>120.9</v>
      </c>
      <c r="E45" s="178">
        <v>33</v>
      </c>
    </row>
    <row r="46" spans="1:5" x14ac:dyDescent="0.2">
      <c r="A46" s="261" t="s">
        <v>166</v>
      </c>
      <c r="B46" s="8" t="s">
        <v>424</v>
      </c>
      <c r="C46" s="176">
        <v>13</v>
      </c>
      <c r="D46" s="177">
        <v>283.875</v>
      </c>
      <c r="E46" s="178">
        <v>36</v>
      </c>
    </row>
    <row r="47" spans="1:5" ht="38.25" x14ac:dyDescent="0.2">
      <c r="A47" s="261" t="s">
        <v>166</v>
      </c>
      <c r="B47" s="8" t="s">
        <v>425</v>
      </c>
      <c r="C47" s="176">
        <v>320</v>
      </c>
      <c r="D47" s="177">
        <v>6131.1580000000004</v>
      </c>
      <c r="E47" s="178">
        <v>36</v>
      </c>
    </row>
    <row r="48" spans="1:5" x14ac:dyDescent="0.2">
      <c r="A48" s="261" t="s">
        <v>166</v>
      </c>
      <c r="B48" s="8" t="s">
        <v>426</v>
      </c>
      <c r="C48" s="176">
        <v>20</v>
      </c>
      <c r="D48" s="177">
        <v>192.30799999999999</v>
      </c>
      <c r="E48" s="178">
        <v>25</v>
      </c>
    </row>
    <row r="49" spans="1:5" x14ac:dyDescent="0.2">
      <c r="A49" s="261" t="s">
        <v>166</v>
      </c>
      <c r="B49" s="8" t="s">
        <v>427</v>
      </c>
      <c r="C49" s="176">
        <v>8</v>
      </c>
      <c r="D49" s="177">
        <v>82.54</v>
      </c>
      <c r="E49" s="178">
        <v>23</v>
      </c>
    </row>
    <row r="50" spans="1:5" x14ac:dyDescent="0.2">
      <c r="A50" s="261" t="s">
        <v>166</v>
      </c>
      <c r="B50" s="8" t="s">
        <v>397</v>
      </c>
      <c r="C50" s="176">
        <v>35</v>
      </c>
      <c r="D50" s="177">
        <v>1397.816</v>
      </c>
      <c r="E50" s="178">
        <v>30</v>
      </c>
    </row>
    <row r="51" spans="1:5" x14ac:dyDescent="0.2">
      <c r="A51" s="269" t="s">
        <v>428</v>
      </c>
      <c r="B51" s="269"/>
      <c r="C51" s="270"/>
      <c r="D51" s="271"/>
      <c r="E51" s="270"/>
    </row>
    <row r="52" spans="1:5" x14ac:dyDescent="0.2">
      <c r="A52" s="261" t="s">
        <v>160</v>
      </c>
      <c r="B52" s="8" t="s">
        <v>429</v>
      </c>
      <c r="C52" s="176" t="s">
        <v>77</v>
      </c>
      <c r="D52" s="177" t="s">
        <v>77</v>
      </c>
      <c r="E52" s="178" t="s">
        <v>77</v>
      </c>
    </row>
    <row r="53" spans="1:5" x14ac:dyDescent="0.2">
      <c r="A53" s="261" t="s">
        <v>160</v>
      </c>
      <c r="B53" s="8" t="s">
        <v>430</v>
      </c>
      <c r="C53" s="176">
        <v>10</v>
      </c>
      <c r="D53" s="177">
        <v>927.32079999999996</v>
      </c>
      <c r="E53" s="178">
        <v>43</v>
      </c>
    </row>
    <row r="54" spans="1:5" x14ac:dyDescent="0.2">
      <c r="A54" s="261" t="s">
        <v>160</v>
      </c>
      <c r="B54" s="8" t="s">
        <v>391</v>
      </c>
      <c r="C54" s="176">
        <v>6</v>
      </c>
      <c r="D54" s="177">
        <v>1666.37545</v>
      </c>
      <c r="E54" s="178">
        <v>30</v>
      </c>
    </row>
    <row r="55" spans="1:5" x14ac:dyDescent="0.2">
      <c r="A55" s="261" t="s">
        <v>160</v>
      </c>
      <c r="B55" s="8" t="s">
        <v>392</v>
      </c>
      <c r="C55" s="176">
        <v>7</v>
      </c>
      <c r="D55" s="177">
        <v>65.557199999999995</v>
      </c>
      <c r="E55" s="178">
        <v>24</v>
      </c>
    </row>
    <row r="56" spans="1:5" x14ac:dyDescent="0.2">
      <c r="A56" s="261" t="s">
        <v>160</v>
      </c>
      <c r="B56" s="8" t="s">
        <v>393</v>
      </c>
      <c r="C56" s="176">
        <v>8</v>
      </c>
      <c r="D56" s="177">
        <v>217.92425</v>
      </c>
      <c r="E56" s="178">
        <v>11</v>
      </c>
    </row>
    <row r="57" spans="1:5" x14ac:dyDescent="0.2">
      <c r="A57" s="261" t="s">
        <v>160</v>
      </c>
      <c r="B57" s="8" t="s">
        <v>394</v>
      </c>
      <c r="C57" s="176">
        <v>7</v>
      </c>
      <c r="D57" s="177">
        <v>134.43968000000001</v>
      </c>
      <c r="E57" s="178">
        <v>26</v>
      </c>
    </row>
    <row r="58" spans="1:5" x14ac:dyDescent="0.2">
      <c r="A58" s="261" t="s">
        <v>160</v>
      </c>
      <c r="B58" s="8" t="s">
        <v>395</v>
      </c>
      <c r="C58" s="176">
        <v>22</v>
      </c>
      <c r="D58" s="177">
        <v>474.99632000000003</v>
      </c>
      <c r="E58" s="178">
        <v>40</v>
      </c>
    </row>
    <row r="59" spans="1:5" x14ac:dyDescent="0.2">
      <c r="A59" s="261" t="s">
        <v>160</v>
      </c>
      <c r="B59" s="8" t="s">
        <v>397</v>
      </c>
      <c r="C59" s="176">
        <v>8</v>
      </c>
      <c r="D59" s="177">
        <v>485.39299999999997</v>
      </c>
      <c r="E59" s="178">
        <v>22</v>
      </c>
    </row>
    <row r="60" spans="1:5" ht="38.25" x14ac:dyDescent="0.2">
      <c r="A60" s="261" t="s">
        <v>161</v>
      </c>
      <c r="B60" s="8" t="s">
        <v>431</v>
      </c>
      <c r="C60" s="176">
        <v>13</v>
      </c>
      <c r="D60" s="177">
        <v>78.975300000000004</v>
      </c>
      <c r="E60" s="178">
        <v>10</v>
      </c>
    </row>
    <row r="61" spans="1:5" x14ac:dyDescent="0.2">
      <c r="A61" s="261" t="s">
        <v>161</v>
      </c>
      <c r="B61" s="8" t="s">
        <v>400</v>
      </c>
      <c r="C61" s="176">
        <v>6</v>
      </c>
      <c r="D61" s="177">
        <v>25.88</v>
      </c>
      <c r="E61" s="178">
        <v>28</v>
      </c>
    </row>
    <row r="62" spans="1:5" x14ac:dyDescent="0.2">
      <c r="A62" s="261" t="s">
        <v>161</v>
      </c>
      <c r="B62" s="8" t="s">
        <v>401</v>
      </c>
      <c r="C62" s="176">
        <v>8</v>
      </c>
      <c r="D62" s="177">
        <v>127.6648</v>
      </c>
      <c r="E62" s="178">
        <v>24</v>
      </c>
    </row>
    <row r="63" spans="1:5" x14ac:dyDescent="0.2">
      <c r="A63" s="261" t="s">
        <v>161</v>
      </c>
      <c r="B63" s="8" t="s">
        <v>432</v>
      </c>
      <c r="C63" s="176">
        <v>9</v>
      </c>
      <c r="D63" s="177">
        <v>1438.9459999999999</v>
      </c>
      <c r="E63" s="178">
        <v>21</v>
      </c>
    </row>
    <row r="64" spans="1:5" x14ac:dyDescent="0.2">
      <c r="A64" s="261" t="s">
        <v>161</v>
      </c>
      <c r="B64" s="8" t="s">
        <v>397</v>
      </c>
      <c r="C64" s="176">
        <v>4</v>
      </c>
      <c r="D64" s="177">
        <v>28.25</v>
      </c>
      <c r="E64" s="178">
        <v>36</v>
      </c>
    </row>
    <row r="65" spans="1:5" x14ac:dyDescent="0.2">
      <c r="A65" s="261" t="s">
        <v>163</v>
      </c>
      <c r="B65" s="8" t="s">
        <v>433</v>
      </c>
      <c r="C65" s="176">
        <v>4</v>
      </c>
      <c r="D65" s="177">
        <v>23.939</v>
      </c>
      <c r="E65" s="178">
        <v>13</v>
      </c>
    </row>
    <row r="66" spans="1:5" x14ac:dyDescent="0.2">
      <c r="A66" s="261" t="s">
        <v>163</v>
      </c>
      <c r="B66" s="8" t="s">
        <v>406</v>
      </c>
      <c r="C66" s="176" t="s">
        <v>77</v>
      </c>
      <c r="D66" s="177" t="s">
        <v>77</v>
      </c>
      <c r="E66" s="178" t="s">
        <v>77</v>
      </c>
    </row>
    <row r="67" spans="1:5" ht="38.25" x14ac:dyDescent="0.2">
      <c r="A67" s="261" t="s">
        <v>163</v>
      </c>
      <c r="B67" s="8" t="s">
        <v>434</v>
      </c>
      <c r="C67" s="176">
        <v>24</v>
      </c>
      <c r="D67" s="177">
        <v>122.79510000000001</v>
      </c>
      <c r="E67" s="178">
        <v>37</v>
      </c>
    </row>
    <row r="68" spans="1:5" x14ac:dyDescent="0.2">
      <c r="A68" s="261" t="s">
        <v>163</v>
      </c>
      <c r="B68" s="8" t="s">
        <v>409</v>
      </c>
      <c r="C68" s="176">
        <v>5</v>
      </c>
      <c r="D68" s="177">
        <v>77.525899999999993</v>
      </c>
      <c r="E68" s="178">
        <v>26</v>
      </c>
    </row>
    <row r="69" spans="1:5" x14ac:dyDescent="0.2">
      <c r="A69" s="261" t="s">
        <v>163</v>
      </c>
      <c r="B69" s="8" t="s">
        <v>397</v>
      </c>
      <c r="C69" s="176" t="s">
        <v>77</v>
      </c>
      <c r="D69" s="177" t="s">
        <v>77</v>
      </c>
      <c r="E69" s="178" t="s">
        <v>77</v>
      </c>
    </row>
    <row r="70" spans="1:5" x14ac:dyDescent="0.2">
      <c r="A70" s="261" t="s">
        <v>162</v>
      </c>
      <c r="B70" s="8" t="s">
        <v>413</v>
      </c>
      <c r="C70" s="176" t="s">
        <v>77</v>
      </c>
      <c r="D70" s="177" t="s">
        <v>77</v>
      </c>
      <c r="E70" s="178" t="s">
        <v>77</v>
      </c>
    </row>
    <row r="71" spans="1:5" x14ac:dyDescent="0.2">
      <c r="A71" s="261" t="s">
        <v>162</v>
      </c>
      <c r="B71" s="8" t="s">
        <v>414</v>
      </c>
      <c r="C71" s="176">
        <v>14</v>
      </c>
      <c r="D71" s="177" t="s">
        <v>77</v>
      </c>
      <c r="E71" s="178">
        <v>46</v>
      </c>
    </row>
    <row r="72" spans="1:5" ht="25.5" x14ac:dyDescent="0.2">
      <c r="A72" s="261" t="s">
        <v>164</v>
      </c>
      <c r="B72" s="8" t="s">
        <v>435</v>
      </c>
      <c r="C72" s="176">
        <v>17</v>
      </c>
      <c r="D72" s="177">
        <v>74.252799999999993</v>
      </c>
      <c r="E72" s="178">
        <v>23</v>
      </c>
    </row>
    <row r="73" spans="1:5" x14ac:dyDescent="0.2">
      <c r="A73" s="261" t="s">
        <v>164</v>
      </c>
      <c r="B73" s="8" t="s">
        <v>419</v>
      </c>
      <c r="C73" s="176">
        <v>6</v>
      </c>
      <c r="D73" s="177">
        <v>15.9693</v>
      </c>
      <c r="E73" s="178">
        <v>9</v>
      </c>
    </row>
    <row r="74" spans="1:5" x14ac:dyDescent="0.2">
      <c r="A74" s="261" t="s">
        <v>164</v>
      </c>
      <c r="B74" s="8" t="s">
        <v>421</v>
      </c>
      <c r="C74" s="176">
        <v>68</v>
      </c>
      <c r="D74" s="177">
        <v>569.48990000000003</v>
      </c>
      <c r="E74" s="178">
        <v>21</v>
      </c>
    </row>
    <row r="75" spans="1:5" x14ac:dyDescent="0.2">
      <c r="A75" s="261" t="s">
        <v>296</v>
      </c>
      <c r="B75" s="8" t="s">
        <v>422</v>
      </c>
      <c r="C75" s="176" t="s">
        <v>77</v>
      </c>
      <c r="D75" s="177" t="s">
        <v>77</v>
      </c>
      <c r="E75" s="178" t="s">
        <v>77</v>
      </c>
    </row>
    <row r="76" spans="1:5" x14ac:dyDescent="0.2">
      <c r="A76" s="261" t="s">
        <v>296</v>
      </c>
      <c r="B76" s="8" t="s">
        <v>436</v>
      </c>
      <c r="C76" s="176">
        <v>22</v>
      </c>
      <c r="D76" s="177">
        <v>48.591999999999999</v>
      </c>
      <c r="E76" s="178">
        <v>28</v>
      </c>
    </row>
    <row r="77" spans="1:5" x14ac:dyDescent="0.2">
      <c r="A77" s="261" t="s">
        <v>296</v>
      </c>
      <c r="B77" s="8" t="s">
        <v>397</v>
      </c>
      <c r="C77" s="176" t="s">
        <v>77</v>
      </c>
      <c r="D77" s="177" t="s">
        <v>77</v>
      </c>
      <c r="E77" s="178" t="s">
        <v>77</v>
      </c>
    </row>
    <row r="78" spans="1:5" x14ac:dyDescent="0.2">
      <c r="A78" s="261" t="s">
        <v>166</v>
      </c>
      <c r="B78" s="8" t="s">
        <v>437</v>
      </c>
      <c r="C78" s="176">
        <v>3</v>
      </c>
      <c r="D78" s="177" t="s">
        <v>77</v>
      </c>
      <c r="E78" s="178">
        <v>30</v>
      </c>
    </row>
    <row r="79" spans="1:5" ht="38.25" x14ac:dyDescent="0.2">
      <c r="A79" s="261" t="s">
        <v>166</v>
      </c>
      <c r="B79" s="8" t="s">
        <v>425</v>
      </c>
      <c r="C79" s="176">
        <v>21</v>
      </c>
      <c r="D79" s="177">
        <v>162.95599999999999</v>
      </c>
      <c r="E79" s="178">
        <v>43</v>
      </c>
    </row>
    <row r="80" spans="1:5" x14ac:dyDescent="0.2">
      <c r="A80" s="261" t="s">
        <v>166</v>
      </c>
      <c r="B80" s="8" t="s">
        <v>397</v>
      </c>
      <c r="C80" s="176">
        <v>3</v>
      </c>
      <c r="D80" s="177">
        <v>7.6040000000000001</v>
      </c>
      <c r="E80" s="178">
        <v>11</v>
      </c>
    </row>
    <row r="81" spans="1:5" x14ac:dyDescent="0.2">
      <c r="A81" s="269" t="s">
        <v>438</v>
      </c>
      <c r="B81" s="269"/>
      <c r="C81" s="270"/>
      <c r="D81" s="271"/>
      <c r="E81" s="270"/>
    </row>
    <row r="82" spans="1:5" ht="25.5" x14ac:dyDescent="0.2">
      <c r="A82" s="261" t="s">
        <v>160</v>
      </c>
      <c r="B82" s="8" t="s">
        <v>439</v>
      </c>
      <c r="C82" s="176">
        <v>10</v>
      </c>
      <c r="D82" s="177">
        <v>913.096</v>
      </c>
      <c r="E82" s="178">
        <v>18</v>
      </c>
    </row>
    <row r="83" spans="1:5" x14ac:dyDescent="0.2">
      <c r="A83" s="261" t="s">
        <v>160</v>
      </c>
      <c r="B83" s="8" t="s">
        <v>440</v>
      </c>
      <c r="C83" s="176">
        <v>12</v>
      </c>
      <c r="D83" s="177">
        <v>948.41099999999994</v>
      </c>
      <c r="E83" s="178">
        <v>24</v>
      </c>
    </row>
    <row r="84" spans="1:5" ht="25.5" x14ac:dyDescent="0.2">
      <c r="A84" s="261" t="s">
        <v>160</v>
      </c>
      <c r="B84" s="8" t="s">
        <v>441</v>
      </c>
      <c r="C84" s="176">
        <v>13</v>
      </c>
      <c r="D84" s="177">
        <v>698.48599999999999</v>
      </c>
      <c r="E84" s="178">
        <v>27</v>
      </c>
    </row>
    <row r="85" spans="1:5" x14ac:dyDescent="0.2">
      <c r="A85" s="261" t="s">
        <v>160</v>
      </c>
      <c r="B85" s="8" t="s">
        <v>394</v>
      </c>
      <c r="C85" s="176">
        <v>11</v>
      </c>
      <c r="D85" s="177">
        <v>1632.5409</v>
      </c>
      <c r="E85" s="178">
        <v>24</v>
      </c>
    </row>
    <row r="86" spans="1:5" x14ac:dyDescent="0.2">
      <c r="A86" s="261" t="s">
        <v>160</v>
      </c>
      <c r="B86" s="8" t="s">
        <v>395</v>
      </c>
      <c r="C86" s="176">
        <v>41</v>
      </c>
      <c r="D86" s="177">
        <v>5325.1021000000001</v>
      </c>
      <c r="E86" s="178">
        <v>22</v>
      </c>
    </row>
    <row r="87" spans="1:5" x14ac:dyDescent="0.2">
      <c r="A87" s="261" t="s">
        <v>160</v>
      </c>
      <c r="B87" s="8" t="s">
        <v>396</v>
      </c>
      <c r="C87" s="176">
        <v>23</v>
      </c>
      <c r="D87" s="177">
        <v>3702.6738999999998</v>
      </c>
      <c r="E87" s="178">
        <v>18</v>
      </c>
    </row>
    <row r="88" spans="1:5" x14ac:dyDescent="0.2">
      <c r="A88" s="261" t="s">
        <v>160</v>
      </c>
      <c r="B88" s="8" t="s">
        <v>397</v>
      </c>
      <c r="C88" s="176">
        <v>12</v>
      </c>
      <c r="D88" s="177">
        <v>2029.596</v>
      </c>
      <c r="E88" s="178">
        <v>22</v>
      </c>
    </row>
    <row r="89" spans="1:5" ht="25.5" x14ac:dyDescent="0.2">
      <c r="A89" s="261" t="s">
        <v>161</v>
      </c>
      <c r="B89" s="8" t="s">
        <v>398</v>
      </c>
      <c r="C89" s="176">
        <v>44</v>
      </c>
      <c r="D89" s="177">
        <v>9044.223</v>
      </c>
      <c r="E89" s="178">
        <v>6</v>
      </c>
    </row>
    <row r="90" spans="1:5" x14ac:dyDescent="0.2">
      <c r="A90" s="261" t="s">
        <v>161</v>
      </c>
      <c r="B90" s="8" t="s">
        <v>442</v>
      </c>
      <c r="C90" s="176">
        <v>16</v>
      </c>
      <c r="D90" s="177">
        <v>2234.0880000000002</v>
      </c>
      <c r="E90" s="178">
        <v>27</v>
      </c>
    </row>
    <row r="91" spans="1:5" x14ac:dyDescent="0.2">
      <c r="A91" s="261" t="s">
        <v>161</v>
      </c>
      <c r="B91" s="8" t="s">
        <v>443</v>
      </c>
      <c r="C91" s="176">
        <v>22</v>
      </c>
      <c r="D91" s="177">
        <v>5400.2259999999997</v>
      </c>
      <c r="E91" s="178">
        <v>5</v>
      </c>
    </row>
    <row r="92" spans="1:5" x14ac:dyDescent="0.2">
      <c r="A92" s="261" t="s">
        <v>161</v>
      </c>
      <c r="B92" s="8" t="s">
        <v>402</v>
      </c>
      <c r="C92" s="176">
        <v>4</v>
      </c>
      <c r="D92" s="177">
        <v>59.014000000000003</v>
      </c>
      <c r="E92" s="178">
        <v>25</v>
      </c>
    </row>
    <row r="93" spans="1:5" x14ac:dyDescent="0.2">
      <c r="A93" s="261" t="s">
        <v>161</v>
      </c>
      <c r="B93" s="8" t="s">
        <v>403</v>
      </c>
      <c r="C93" s="176">
        <v>7</v>
      </c>
      <c r="D93" s="177">
        <v>315.77609999999999</v>
      </c>
      <c r="E93" s="178">
        <v>58</v>
      </c>
    </row>
    <row r="94" spans="1:5" x14ac:dyDescent="0.2">
      <c r="A94" s="261" t="s">
        <v>161</v>
      </c>
      <c r="B94" s="8" t="s">
        <v>397</v>
      </c>
      <c r="C94" s="176">
        <v>15</v>
      </c>
      <c r="D94" s="177">
        <v>7493.32</v>
      </c>
      <c r="E94" s="178">
        <v>9</v>
      </c>
    </row>
    <row r="95" spans="1:5" x14ac:dyDescent="0.2">
      <c r="A95" s="261" t="s">
        <v>163</v>
      </c>
      <c r="B95" s="8" t="s">
        <v>404</v>
      </c>
      <c r="C95" s="176">
        <v>10</v>
      </c>
      <c r="D95" s="177">
        <v>249.01750000000001</v>
      </c>
      <c r="E95" s="178">
        <v>9</v>
      </c>
    </row>
    <row r="96" spans="1:5" ht="38.25" x14ac:dyDescent="0.2">
      <c r="A96" s="261" t="s">
        <v>163</v>
      </c>
      <c r="B96" s="8" t="s">
        <v>444</v>
      </c>
      <c r="C96" s="176">
        <v>6</v>
      </c>
      <c r="D96" s="177">
        <v>25.742999999999999</v>
      </c>
      <c r="E96" s="178">
        <v>11</v>
      </c>
    </row>
    <row r="97" spans="1:5" ht="25.5" x14ac:dyDescent="0.2">
      <c r="A97" s="261" t="s">
        <v>163</v>
      </c>
      <c r="B97" s="8" t="s">
        <v>445</v>
      </c>
      <c r="C97" s="176">
        <v>15</v>
      </c>
      <c r="D97" s="177">
        <v>72.608999999999995</v>
      </c>
      <c r="E97" s="178">
        <v>19</v>
      </c>
    </row>
    <row r="98" spans="1:5" x14ac:dyDescent="0.2">
      <c r="A98" s="261" t="s">
        <v>163</v>
      </c>
      <c r="B98" s="8" t="s">
        <v>411</v>
      </c>
      <c r="C98" s="176">
        <v>57</v>
      </c>
      <c r="D98" s="177">
        <v>4155.4789799999999</v>
      </c>
      <c r="E98" s="178">
        <v>10</v>
      </c>
    </row>
    <row r="99" spans="1:5" x14ac:dyDescent="0.2">
      <c r="A99" s="261" t="s">
        <v>163</v>
      </c>
      <c r="B99" s="8" t="s">
        <v>446</v>
      </c>
      <c r="C99" s="176">
        <v>12</v>
      </c>
      <c r="D99" s="177">
        <v>437.41201999999998</v>
      </c>
      <c r="E99" s="178">
        <v>25</v>
      </c>
    </row>
    <row r="100" spans="1:5" x14ac:dyDescent="0.2">
      <c r="A100" s="261" t="s">
        <v>163</v>
      </c>
      <c r="B100" s="8" t="s">
        <v>397</v>
      </c>
      <c r="C100" s="176">
        <v>17</v>
      </c>
      <c r="D100" s="177">
        <v>2453.2289999999998</v>
      </c>
      <c r="E100" s="178">
        <v>9</v>
      </c>
    </row>
    <row r="101" spans="1:5" ht="25.5" x14ac:dyDescent="0.2">
      <c r="A101" s="261" t="s">
        <v>162</v>
      </c>
      <c r="B101" s="8" t="s">
        <v>447</v>
      </c>
      <c r="C101" s="176">
        <v>22</v>
      </c>
      <c r="D101" s="177">
        <v>1179.95</v>
      </c>
      <c r="E101" s="178">
        <v>30</v>
      </c>
    </row>
    <row r="102" spans="1:5" x14ac:dyDescent="0.2">
      <c r="A102" s="261" t="s">
        <v>162</v>
      </c>
      <c r="B102" s="8" t="s">
        <v>415</v>
      </c>
      <c r="C102" s="176">
        <v>12</v>
      </c>
      <c r="D102" s="177">
        <v>304.40600000000001</v>
      </c>
      <c r="E102" s="178">
        <v>53</v>
      </c>
    </row>
    <row r="103" spans="1:5" x14ac:dyDescent="0.2">
      <c r="A103" s="261" t="s">
        <v>162</v>
      </c>
      <c r="B103" s="8" t="s">
        <v>448</v>
      </c>
      <c r="C103" s="176">
        <v>10</v>
      </c>
      <c r="D103" s="177">
        <v>966.55399999999997</v>
      </c>
      <c r="E103" s="178">
        <v>45</v>
      </c>
    </row>
    <row r="104" spans="1:5" x14ac:dyDescent="0.2">
      <c r="A104" s="261" t="s">
        <v>162</v>
      </c>
      <c r="B104" s="8" t="s">
        <v>397</v>
      </c>
      <c r="C104" s="176">
        <v>20</v>
      </c>
      <c r="D104" s="177">
        <v>1659.0426</v>
      </c>
      <c r="E104" s="178">
        <v>64</v>
      </c>
    </row>
    <row r="105" spans="1:5" x14ac:dyDescent="0.2">
      <c r="A105" s="261" t="s">
        <v>164</v>
      </c>
      <c r="B105" s="8" t="s">
        <v>418</v>
      </c>
      <c r="C105" s="176">
        <v>33</v>
      </c>
      <c r="D105" s="177">
        <v>7184.8905999999997</v>
      </c>
      <c r="E105" s="178">
        <v>32</v>
      </c>
    </row>
    <row r="106" spans="1:5" x14ac:dyDescent="0.2">
      <c r="A106" s="261" t="s">
        <v>164</v>
      </c>
      <c r="B106" s="8" t="s">
        <v>419</v>
      </c>
      <c r="C106" s="176">
        <v>3</v>
      </c>
      <c r="D106" s="177">
        <v>91.6</v>
      </c>
      <c r="E106" s="178">
        <v>0</v>
      </c>
    </row>
    <row r="107" spans="1:5" x14ac:dyDescent="0.2">
      <c r="A107" s="261" t="s">
        <v>164</v>
      </c>
      <c r="B107" s="8" t="s">
        <v>420</v>
      </c>
      <c r="C107" s="176">
        <v>27</v>
      </c>
      <c r="D107" s="177">
        <v>1585.4503999999999</v>
      </c>
      <c r="E107" s="178">
        <v>4</v>
      </c>
    </row>
    <row r="108" spans="1:5" x14ac:dyDescent="0.2">
      <c r="A108" s="261" t="s">
        <v>164</v>
      </c>
      <c r="B108" s="8" t="s">
        <v>421</v>
      </c>
      <c r="C108" s="176">
        <v>40</v>
      </c>
      <c r="D108" s="177">
        <v>2575.1444999999999</v>
      </c>
      <c r="E108" s="178">
        <v>11</v>
      </c>
    </row>
    <row r="109" spans="1:5" x14ac:dyDescent="0.2">
      <c r="A109" s="261" t="s">
        <v>164</v>
      </c>
      <c r="B109" s="8" t="s">
        <v>397</v>
      </c>
      <c r="C109" s="176">
        <v>9</v>
      </c>
      <c r="D109" s="177">
        <v>329.5394</v>
      </c>
      <c r="E109" s="178">
        <v>31</v>
      </c>
    </row>
    <row r="110" spans="1:5" ht="25.5" x14ac:dyDescent="0.2">
      <c r="A110" s="261" t="s">
        <v>166</v>
      </c>
      <c r="B110" s="8" t="s">
        <v>449</v>
      </c>
      <c r="C110" s="176" t="s">
        <v>77</v>
      </c>
      <c r="D110" s="177" t="s">
        <v>77</v>
      </c>
      <c r="E110" s="178" t="s">
        <v>77</v>
      </c>
    </row>
    <row r="111" spans="1:5" ht="38.25" x14ac:dyDescent="0.2">
      <c r="A111" s="261" t="s">
        <v>166</v>
      </c>
      <c r="B111" s="8" t="s">
        <v>425</v>
      </c>
      <c r="C111" s="176">
        <v>167</v>
      </c>
      <c r="D111" s="177">
        <v>4062.473</v>
      </c>
      <c r="E111" s="178">
        <v>15</v>
      </c>
    </row>
    <row r="112" spans="1:5" ht="25.5" x14ac:dyDescent="0.2">
      <c r="A112" s="261" t="s">
        <v>166</v>
      </c>
      <c r="B112" s="8" t="s">
        <v>450</v>
      </c>
      <c r="C112" s="176">
        <v>27</v>
      </c>
      <c r="D112" s="177">
        <v>2232.92</v>
      </c>
      <c r="E112" s="178">
        <v>23</v>
      </c>
    </row>
    <row r="113" spans="1:5" x14ac:dyDescent="0.2">
      <c r="A113" s="261" t="s">
        <v>166</v>
      </c>
      <c r="B113" s="8" t="s">
        <v>397</v>
      </c>
      <c r="C113" s="176">
        <v>28</v>
      </c>
      <c r="D113" s="177" t="s">
        <v>77</v>
      </c>
      <c r="E113" s="178">
        <v>12</v>
      </c>
    </row>
    <row r="114" spans="1:5" x14ac:dyDescent="0.2">
      <c r="A114" s="269" t="s">
        <v>451</v>
      </c>
      <c r="B114" s="269"/>
      <c r="C114" s="270"/>
      <c r="D114" s="271"/>
      <c r="E114" s="270"/>
    </row>
    <row r="115" spans="1:5" x14ac:dyDescent="0.2">
      <c r="A115" s="261" t="s">
        <v>160</v>
      </c>
      <c r="B115" s="8" t="s">
        <v>429</v>
      </c>
      <c r="C115" s="176" t="s">
        <v>77</v>
      </c>
      <c r="D115" s="177" t="s">
        <v>77</v>
      </c>
      <c r="E115" s="178" t="s">
        <v>77</v>
      </c>
    </row>
    <row r="116" spans="1:5" x14ac:dyDescent="0.2">
      <c r="A116" s="261" t="s">
        <v>160</v>
      </c>
      <c r="B116" s="8" t="s">
        <v>391</v>
      </c>
      <c r="C116" s="176" t="s">
        <v>77</v>
      </c>
      <c r="D116" s="177" t="s">
        <v>77</v>
      </c>
      <c r="E116" s="178" t="s">
        <v>77</v>
      </c>
    </row>
    <row r="117" spans="1:5" x14ac:dyDescent="0.2">
      <c r="A117" s="261" t="s">
        <v>160</v>
      </c>
      <c r="B117" s="8" t="s">
        <v>396</v>
      </c>
      <c r="C117" s="176" t="s">
        <v>77</v>
      </c>
      <c r="D117" s="177" t="s">
        <v>77</v>
      </c>
      <c r="E117" s="178" t="s">
        <v>77</v>
      </c>
    </row>
    <row r="118" spans="1:5" x14ac:dyDescent="0.2">
      <c r="A118" s="261" t="s">
        <v>160</v>
      </c>
      <c r="B118" s="8" t="s">
        <v>397</v>
      </c>
      <c r="C118" s="176" t="s">
        <v>77</v>
      </c>
      <c r="D118" s="177" t="s">
        <v>77</v>
      </c>
      <c r="E118" s="178" t="s">
        <v>77</v>
      </c>
    </row>
    <row r="119" spans="1:5" ht="25.5" x14ac:dyDescent="0.2">
      <c r="A119" s="8" t="s">
        <v>161</v>
      </c>
      <c r="B119" s="8" t="s">
        <v>398</v>
      </c>
      <c r="C119" s="176" t="s">
        <v>77</v>
      </c>
      <c r="D119" s="177" t="s">
        <v>77</v>
      </c>
      <c r="E119" s="178" t="s">
        <v>77</v>
      </c>
    </row>
    <row r="120" spans="1:5" x14ac:dyDescent="0.2">
      <c r="A120" s="8" t="s">
        <v>163</v>
      </c>
      <c r="B120" s="8" t="s">
        <v>452</v>
      </c>
      <c r="C120" s="176">
        <v>12</v>
      </c>
      <c r="D120" s="177">
        <v>428.25</v>
      </c>
      <c r="E120" s="178">
        <v>22</v>
      </c>
    </row>
    <row r="121" spans="1:5" x14ac:dyDescent="0.2">
      <c r="A121" s="8" t="s">
        <v>162</v>
      </c>
      <c r="B121" s="8" t="s">
        <v>453</v>
      </c>
      <c r="C121" s="176">
        <v>9</v>
      </c>
      <c r="D121" s="177">
        <v>643.74099999999999</v>
      </c>
      <c r="E121" s="178">
        <v>25</v>
      </c>
    </row>
    <row r="122" spans="1:5" x14ac:dyDescent="0.2">
      <c r="A122" s="261" t="s">
        <v>164</v>
      </c>
      <c r="B122" s="8" t="s">
        <v>418</v>
      </c>
      <c r="C122" s="176" t="s">
        <v>77</v>
      </c>
      <c r="D122" s="177" t="s">
        <v>77</v>
      </c>
      <c r="E122" s="178" t="s">
        <v>77</v>
      </c>
    </row>
    <row r="123" spans="1:5" x14ac:dyDescent="0.2">
      <c r="A123" s="261" t="s">
        <v>164</v>
      </c>
      <c r="B123" s="8" t="s">
        <v>420</v>
      </c>
      <c r="C123" s="176">
        <v>3</v>
      </c>
      <c r="D123" s="177">
        <v>359.5</v>
      </c>
      <c r="E123" s="178">
        <v>0</v>
      </c>
    </row>
    <row r="124" spans="1:5" x14ac:dyDescent="0.2">
      <c r="A124" s="261" t="s">
        <v>164</v>
      </c>
      <c r="B124" s="8" t="s">
        <v>421</v>
      </c>
      <c r="C124" s="176" t="s">
        <v>77</v>
      </c>
      <c r="D124" s="177" t="s">
        <v>77</v>
      </c>
      <c r="E124" s="178" t="s">
        <v>77</v>
      </c>
    </row>
    <row r="125" spans="1:5" ht="38.25" x14ac:dyDescent="0.2">
      <c r="A125" s="8" t="s">
        <v>166</v>
      </c>
      <c r="B125" s="8" t="s">
        <v>454</v>
      </c>
      <c r="C125" s="176">
        <v>8</v>
      </c>
      <c r="D125" s="177">
        <v>73.150000000000006</v>
      </c>
      <c r="E125" s="178">
        <v>24</v>
      </c>
    </row>
    <row r="126" spans="1:5" x14ac:dyDescent="0.2">
      <c r="A126" s="269" t="s">
        <v>455</v>
      </c>
      <c r="B126" s="269"/>
      <c r="C126" s="270"/>
      <c r="D126" s="271"/>
      <c r="E126" s="270"/>
    </row>
    <row r="127" spans="1:5" x14ac:dyDescent="0.2">
      <c r="A127" s="261" t="s">
        <v>160</v>
      </c>
      <c r="B127" s="8" t="s">
        <v>397</v>
      </c>
      <c r="C127" s="176">
        <v>3</v>
      </c>
      <c r="D127" s="177">
        <v>26.65</v>
      </c>
      <c r="E127" s="178">
        <v>21</v>
      </c>
    </row>
    <row r="128" spans="1:5" x14ac:dyDescent="0.2">
      <c r="A128" s="261" t="s">
        <v>160</v>
      </c>
      <c r="B128" s="8" t="s">
        <v>440</v>
      </c>
      <c r="C128" s="176">
        <v>3</v>
      </c>
      <c r="D128" s="177">
        <v>21.29</v>
      </c>
      <c r="E128" s="178">
        <v>10</v>
      </c>
    </row>
    <row r="129" spans="1:5" x14ac:dyDescent="0.2">
      <c r="A129" s="261" t="s">
        <v>166</v>
      </c>
      <c r="B129" s="8" t="s">
        <v>456</v>
      </c>
      <c r="C129" s="176">
        <v>8</v>
      </c>
      <c r="D129" s="177">
        <v>2.8740000000000001</v>
      </c>
      <c r="E129" s="178">
        <v>9</v>
      </c>
    </row>
    <row r="130" spans="1:5" x14ac:dyDescent="0.2">
      <c r="A130" s="261" t="s">
        <v>296</v>
      </c>
      <c r="B130" s="8" t="s">
        <v>422</v>
      </c>
      <c r="C130" s="176" t="s">
        <v>77</v>
      </c>
      <c r="D130" s="177" t="s">
        <v>77</v>
      </c>
      <c r="E130" s="178" t="s">
        <v>77</v>
      </c>
    </row>
    <row r="131" spans="1:5" ht="25.5" x14ac:dyDescent="0.2">
      <c r="A131" s="261" t="s">
        <v>161</v>
      </c>
      <c r="B131" s="8" t="s">
        <v>398</v>
      </c>
      <c r="C131" s="176">
        <v>6</v>
      </c>
      <c r="D131" s="177">
        <v>156.25399999999999</v>
      </c>
      <c r="E131" s="178">
        <v>56</v>
      </c>
    </row>
    <row r="132" spans="1:5" x14ac:dyDescent="0.2">
      <c r="A132" s="261" t="s">
        <v>163</v>
      </c>
      <c r="B132" s="8" t="s">
        <v>409</v>
      </c>
      <c r="C132" s="176">
        <v>4</v>
      </c>
      <c r="D132" s="177">
        <v>5.99</v>
      </c>
      <c r="E132" s="178">
        <v>0</v>
      </c>
    </row>
    <row r="133" spans="1:5" x14ac:dyDescent="0.2">
      <c r="A133" s="261" t="s">
        <v>163</v>
      </c>
      <c r="B133" s="8" t="s">
        <v>408</v>
      </c>
      <c r="C133" s="176">
        <v>48</v>
      </c>
      <c r="D133" s="177">
        <v>56.628799999999998</v>
      </c>
      <c r="E133" s="178">
        <v>15</v>
      </c>
    </row>
    <row r="134" spans="1:5" x14ac:dyDescent="0.2">
      <c r="A134" s="261" t="s">
        <v>163</v>
      </c>
      <c r="B134" s="8" t="s">
        <v>397</v>
      </c>
      <c r="C134" s="176">
        <v>12</v>
      </c>
      <c r="D134" s="177">
        <v>38.17</v>
      </c>
      <c r="E134" s="178">
        <v>11</v>
      </c>
    </row>
    <row r="135" spans="1:5" x14ac:dyDescent="0.2">
      <c r="A135" s="261" t="s">
        <v>163</v>
      </c>
      <c r="B135" s="8" t="s">
        <v>410</v>
      </c>
      <c r="C135" s="176" t="s">
        <v>77</v>
      </c>
      <c r="D135" s="177" t="s">
        <v>77</v>
      </c>
      <c r="E135" s="178" t="s">
        <v>77</v>
      </c>
    </row>
    <row r="136" spans="1:5" x14ac:dyDescent="0.2">
      <c r="A136" s="261" t="s">
        <v>163</v>
      </c>
      <c r="B136" s="8" t="s">
        <v>404</v>
      </c>
      <c r="C136" s="176">
        <v>17</v>
      </c>
      <c r="D136" s="177">
        <v>89.296599999999998</v>
      </c>
      <c r="E136" s="178">
        <v>22</v>
      </c>
    </row>
    <row r="137" spans="1:5" x14ac:dyDescent="0.2">
      <c r="A137" s="261" t="s">
        <v>163</v>
      </c>
      <c r="B137" s="8" t="s">
        <v>406</v>
      </c>
      <c r="C137" s="176" t="s">
        <v>77</v>
      </c>
      <c r="D137" s="177" t="s">
        <v>77</v>
      </c>
      <c r="E137" s="178" t="s">
        <v>77</v>
      </c>
    </row>
    <row r="138" spans="1:5" x14ac:dyDescent="0.2">
      <c r="A138" s="261" t="s">
        <v>163</v>
      </c>
      <c r="B138" s="8" t="s">
        <v>405</v>
      </c>
      <c r="C138" s="176">
        <v>8</v>
      </c>
      <c r="D138" s="177">
        <v>17.114599999999999</v>
      </c>
      <c r="E138" s="178">
        <v>7</v>
      </c>
    </row>
    <row r="139" spans="1:5" ht="25.5" x14ac:dyDescent="0.2">
      <c r="A139" s="261" t="s">
        <v>163</v>
      </c>
      <c r="B139" s="8" t="s">
        <v>407</v>
      </c>
      <c r="C139" s="176">
        <v>4</v>
      </c>
      <c r="D139" s="177">
        <v>8.1170000000000009</v>
      </c>
      <c r="E139" s="178">
        <v>46</v>
      </c>
    </row>
    <row r="140" spans="1:5" ht="63.75" x14ac:dyDescent="0.2">
      <c r="A140" s="261" t="s">
        <v>161</v>
      </c>
      <c r="B140" s="8" t="s">
        <v>457</v>
      </c>
      <c r="C140" s="176">
        <v>11</v>
      </c>
      <c r="D140" s="177">
        <v>93.966999999999999</v>
      </c>
      <c r="E140" s="178">
        <v>32</v>
      </c>
    </row>
    <row r="141" spans="1:5" x14ac:dyDescent="0.2">
      <c r="A141" s="261" t="s">
        <v>160</v>
      </c>
      <c r="B141" s="8" t="s">
        <v>396</v>
      </c>
      <c r="C141" s="176" t="s">
        <v>77</v>
      </c>
      <c r="D141" s="177" t="s">
        <v>77</v>
      </c>
      <c r="E141" s="178" t="s">
        <v>77</v>
      </c>
    </row>
    <row r="142" spans="1:5" x14ac:dyDescent="0.2">
      <c r="A142" s="261" t="s">
        <v>162</v>
      </c>
      <c r="B142" s="8" t="s">
        <v>414</v>
      </c>
      <c r="C142" s="176">
        <v>17</v>
      </c>
      <c r="D142" s="177">
        <v>20.548999999999999</v>
      </c>
      <c r="E142" s="178">
        <v>7</v>
      </c>
    </row>
    <row r="143" spans="1:5" x14ac:dyDescent="0.2">
      <c r="A143" s="261" t="s">
        <v>164</v>
      </c>
      <c r="B143" s="8" t="s">
        <v>397</v>
      </c>
      <c r="C143" s="176" t="s">
        <v>77</v>
      </c>
      <c r="D143" s="177" t="s">
        <v>77</v>
      </c>
      <c r="E143" s="178" t="s">
        <v>77</v>
      </c>
    </row>
    <row r="144" spans="1:5" ht="25.5" x14ac:dyDescent="0.2">
      <c r="A144" s="261" t="s">
        <v>162</v>
      </c>
      <c r="B144" s="8" t="s">
        <v>458</v>
      </c>
      <c r="C144" s="176">
        <v>24</v>
      </c>
      <c r="D144" s="177">
        <v>2469.1968000000002</v>
      </c>
      <c r="E144" s="178">
        <v>5</v>
      </c>
    </row>
    <row r="145" spans="1:5" x14ac:dyDescent="0.2">
      <c r="A145" s="261" t="s">
        <v>296</v>
      </c>
      <c r="B145" s="8" t="s">
        <v>436</v>
      </c>
      <c r="C145" s="176" t="s">
        <v>77</v>
      </c>
      <c r="D145" s="177" t="s">
        <v>77</v>
      </c>
      <c r="E145" s="178" t="s">
        <v>77</v>
      </c>
    </row>
    <row r="146" spans="1:5" x14ac:dyDescent="0.2">
      <c r="A146" s="261" t="s">
        <v>296</v>
      </c>
      <c r="B146" s="8" t="s">
        <v>397</v>
      </c>
      <c r="C146" s="176" t="s">
        <v>77</v>
      </c>
      <c r="D146" s="177" t="s">
        <v>77</v>
      </c>
      <c r="E146" s="178" t="s">
        <v>77</v>
      </c>
    </row>
    <row r="147" spans="1:5" x14ac:dyDescent="0.2">
      <c r="A147" s="261" t="s">
        <v>166</v>
      </c>
      <c r="B147" s="8" t="s">
        <v>459</v>
      </c>
      <c r="C147" s="176" t="s">
        <v>77</v>
      </c>
      <c r="D147" s="177" t="s">
        <v>77</v>
      </c>
      <c r="E147" s="178" t="s">
        <v>77</v>
      </c>
    </row>
    <row r="148" spans="1:5" ht="38.25" x14ac:dyDescent="0.2">
      <c r="A148" s="261" t="s">
        <v>166</v>
      </c>
      <c r="B148" s="8" t="s">
        <v>425</v>
      </c>
      <c r="C148" s="176">
        <v>10</v>
      </c>
      <c r="D148" s="177">
        <v>4.5590000000000002</v>
      </c>
      <c r="E148" s="178">
        <v>39</v>
      </c>
    </row>
    <row r="149" spans="1:5" x14ac:dyDescent="0.2">
      <c r="A149" s="261" t="s">
        <v>166</v>
      </c>
      <c r="B149" s="8" t="s">
        <v>460</v>
      </c>
      <c r="C149" s="176" t="s">
        <v>77</v>
      </c>
      <c r="D149" s="177" t="s">
        <v>77</v>
      </c>
      <c r="E149" s="178" t="s">
        <v>77</v>
      </c>
    </row>
    <row r="150" spans="1:5" x14ac:dyDescent="0.2">
      <c r="A150" s="261" t="s">
        <v>163</v>
      </c>
      <c r="B150" s="8" t="s">
        <v>412</v>
      </c>
      <c r="C150" s="176">
        <v>9</v>
      </c>
      <c r="D150" s="177">
        <v>1232.268</v>
      </c>
      <c r="E150" s="178">
        <v>5</v>
      </c>
    </row>
    <row r="151" spans="1:5" x14ac:dyDescent="0.2">
      <c r="A151" s="261" t="s">
        <v>166</v>
      </c>
      <c r="B151" s="8" t="s">
        <v>426</v>
      </c>
      <c r="C151" s="176" t="s">
        <v>77</v>
      </c>
      <c r="D151" s="177" t="s">
        <v>77</v>
      </c>
      <c r="E151" s="178" t="s">
        <v>77</v>
      </c>
    </row>
    <row r="152" spans="1:5" x14ac:dyDescent="0.2">
      <c r="A152" s="255" t="s">
        <v>461</v>
      </c>
      <c r="B152" s="254"/>
      <c r="C152" s="254"/>
      <c r="D152" s="254"/>
      <c r="E152" s="254"/>
    </row>
    <row r="153" spans="1:5" ht="40.5" customHeight="1" x14ac:dyDescent="0.2">
      <c r="A153" s="255" t="s">
        <v>462</v>
      </c>
      <c r="B153" s="254"/>
      <c r="C153" s="254"/>
      <c r="D153" s="254"/>
      <c r="E153" s="254"/>
    </row>
    <row r="154" spans="1:5" ht="42" customHeight="1" x14ac:dyDescent="0.2">
      <c r="A154" s="255" t="s">
        <v>463</v>
      </c>
      <c r="B154" s="254"/>
      <c r="C154" s="254"/>
      <c r="D154" s="254"/>
      <c r="E154" s="254"/>
    </row>
    <row r="155" spans="1:5" ht="70.5" customHeight="1" x14ac:dyDescent="0.2">
      <c r="A155" s="255" t="s">
        <v>464</v>
      </c>
      <c r="B155" s="254"/>
      <c r="C155" s="254"/>
      <c r="D155" s="254"/>
      <c r="E155" s="254"/>
    </row>
    <row r="156" spans="1:5" x14ac:dyDescent="0.2">
      <c r="A156" s="255" t="s">
        <v>38</v>
      </c>
      <c r="B156" s="254"/>
      <c r="C156" s="254"/>
      <c r="D156" s="254"/>
      <c r="E156" s="254"/>
    </row>
    <row r="157" spans="1:5" ht="37.5" customHeight="1" x14ac:dyDescent="0.2">
      <c r="A157" s="255" t="s">
        <v>465</v>
      </c>
      <c r="B157" s="254"/>
      <c r="C157" s="254"/>
      <c r="D157" s="254"/>
      <c r="E157" s="254"/>
    </row>
    <row r="158" spans="1:5" x14ac:dyDescent="0.2">
      <c r="A158" s="256" t="s">
        <v>139</v>
      </c>
      <c r="B158" s="254"/>
      <c r="C158" s="254"/>
      <c r="D158" s="254"/>
      <c r="E158" s="254"/>
    </row>
  </sheetData>
  <mergeCells count="44">
    <mergeCell ref="A143:A144"/>
    <mergeCell ref="A145:A146"/>
    <mergeCell ref="A147:A151"/>
    <mergeCell ref="A122:A124"/>
    <mergeCell ref="A127:A129"/>
    <mergeCell ref="A130:A131"/>
    <mergeCell ref="A132:A140"/>
    <mergeCell ref="A141:A142"/>
    <mergeCell ref="A95:A100"/>
    <mergeCell ref="A101:A104"/>
    <mergeCell ref="A105:A109"/>
    <mergeCell ref="A110:A113"/>
    <mergeCell ref="A115:A118"/>
    <mergeCell ref="A72:A74"/>
    <mergeCell ref="A75:A77"/>
    <mergeCell ref="A78:A80"/>
    <mergeCell ref="A82:A88"/>
    <mergeCell ref="A89:A94"/>
    <mergeCell ref="A46:A50"/>
    <mergeCell ref="A52:A59"/>
    <mergeCell ref="A60:A64"/>
    <mergeCell ref="A65:A69"/>
    <mergeCell ref="A70:A71"/>
    <mergeCell ref="A154:E154"/>
    <mergeCell ref="A155:E155"/>
    <mergeCell ref="A156:E156"/>
    <mergeCell ref="A157:E157"/>
    <mergeCell ref="A158:E158"/>
    <mergeCell ref="G1:I2"/>
    <mergeCell ref="A1:E1"/>
    <mergeCell ref="A4:B4"/>
    <mergeCell ref="A152:E152"/>
    <mergeCell ref="A153:E153"/>
    <mergeCell ref="A5:E5"/>
    <mergeCell ref="A51:E51"/>
    <mergeCell ref="A81:E81"/>
    <mergeCell ref="A114:E114"/>
    <mergeCell ref="A126:E126"/>
    <mergeCell ref="A6:A14"/>
    <mergeCell ref="A15:A21"/>
    <mergeCell ref="A22:A31"/>
    <mergeCell ref="A32:A37"/>
    <mergeCell ref="A38:A42"/>
    <mergeCell ref="A43:A45"/>
  </mergeCells>
  <pageMargins left="0.6" right="0.79" top="0.79" bottom="1.06" header="0.3" footer="0.3"/>
  <pageSetup paperSize="9" fitToWidth="0" fitToHeight="0"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selection activeCell="G1" sqref="G1:I2"/>
    </sheetView>
  </sheetViews>
  <sheetFormatPr baseColWidth="10" defaultColWidth="9.140625" defaultRowHeight="12.75" x14ac:dyDescent="0.2"/>
  <cols>
    <col min="1" max="1" width="35.7109375" customWidth="1"/>
    <col min="2" max="2" width="15.7109375" customWidth="1"/>
    <col min="3" max="5" width="11.7109375" customWidth="1"/>
  </cols>
  <sheetData>
    <row r="1" spans="1:9" ht="39" customHeight="1" x14ac:dyDescent="0.2">
      <c r="A1" s="253" t="s">
        <v>466</v>
      </c>
      <c r="B1" s="254"/>
      <c r="C1" s="254"/>
      <c r="D1" s="254"/>
      <c r="E1" s="254"/>
      <c r="G1" s="251" t="str">
        <f>HYPERLINK("#'sommaire'!A1", "Retour sommaire")</f>
        <v>Retour sommaire</v>
      </c>
      <c r="H1" s="252"/>
      <c r="I1" s="252"/>
    </row>
    <row r="2" spans="1:9" x14ac:dyDescent="0.2">
      <c r="G2" s="252"/>
      <c r="H2" s="252"/>
      <c r="I2" s="252"/>
    </row>
    <row r="3" spans="1:9" ht="25.5" x14ac:dyDescent="0.2">
      <c r="A3" s="243" t="s">
        <v>12</v>
      </c>
      <c r="B3" s="243" t="s">
        <v>271</v>
      </c>
      <c r="C3" s="243" t="s">
        <v>14</v>
      </c>
      <c r="D3" s="243" t="s">
        <v>15</v>
      </c>
      <c r="E3" s="243" t="s">
        <v>16</v>
      </c>
    </row>
    <row r="4" spans="1:9" ht="25.5" x14ac:dyDescent="0.2">
      <c r="A4" s="2"/>
      <c r="B4" s="2" t="s">
        <v>17</v>
      </c>
      <c r="C4" s="2" t="s">
        <v>66</v>
      </c>
      <c r="D4" s="2" t="s">
        <v>19</v>
      </c>
      <c r="E4" s="2" t="s">
        <v>20</v>
      </c>
    </row>
    <row r="5" spans="1:9" x14ac:dyDescent="0.2">
      <c r="A5" s="244" t="s">
        <v>467</v>
      </c>
      <c r="B5" s="245">
        <v>314</v>
      </c>
      <c r="C5" s="245">
        <v>35516.484402215501</v>
      </c>
      <c r="D5" s="245">
        <v>132959.66745692299</v>
      </c>
      <c r="E5" s="246">
        <v>3.74360440496271</v>
      </c>
    </row>
    <row r="6" spans="1:9" x14ac:dyDescent="0.2">
      <c r="A6" s="3" t="s">
        <v>468</v>
      </c>
      <c r="B6" s="179">
        <v>312</v>
      </c>
      <c r="C6" s="180">
        <v>34532.876402215501</v>
      </c>
      <c r="D6" s="181">
        <v>125277.62945692299</v>
      </c>
      <c r="E6" s="182">
        <v>3.6277785840303198</v>
      </c>
    </row>
    <row r="7" spans="1:9" x14ac:dyDescent="0.2">
      <c r="A7" s="3" t="s">
        <v>469</v>
      </c>
      <c r="B7" s="179">
        <v>161</v>
      </c>
      <c r="C7" s="180">
        <v>557.08000000000004</v>
      </c>
      <c r="D7" s="181">
        <v>4332.0820000000003</v>
      </c>
      <c r="E7" s="182">
        <v>7.7764091333381202</v>
      </c>
    </row>
    <row r="8" spans="1:9" ht="38.25" x14ac:dyDescent="0.2">
      <c r="A8" s="3" t="s">
        <v>470</v>
      </c>
      <c r="B8" s="179">
        <v>78</v>
      </c>
      <c r="C8" s="180">
        <v>426.52800000000002</v>
      </c>
      <c r="D8" s="181">
        <v>3349.9560000000001</v>
      </c>
      <c r="E8" s="182">
        <v>7.8540119288768802</v>
      </c>
    </row>
    <row r="9" spans="1:9" x14ac:dyDescent="0.2">
      <c r="A9" s="244" t="s">
        <v>733</v>
      </c>
      <c r="B9" s="245">
        <v>54</v>
      </c>
      <c r="C9" s="245">
        <v>110.531488599421</v>
      </c>
      <c r="D9" s="245">
        <v>2327.7096076972598</v>
      </c>
      <c r="E9" s="246">
        <v>21.059244177314401</v>
      </c>
    </row>
    <row r="10" spans="1:9" ht="25.5" x14ac:dyDescent="0.2">
      <c r="A10" s="244" t="s">
        <v>471</v>
      </c>
      <c r="B10" s="245">
        <v>11</v>
      </c>
      <c r="C10" s="245">
        <v>390.90199999999999</v>
      </c>
      <c r="D10" s="245">
        <v>1726.0119999999999</v>
      </c>
      <c r="E10" s="246">
        <v>4.4154596292676898</v>
      </c>
    </row>
    <row r="11" spans="1:9" x14ac:dyDescent="0.2">
      <c r="A11" s="244" t="s">
        <v>29</v>
      </c>
      <c r="B11" s="245">
        <v>8</v>
      </c>
      <c r="C11" s="245">
        <v>43.52</v>
      </c>
      <c r="D11" s="245">
        <v>24905.716</v>
      </c>
      <c r="E11" s="246">
        <v>572.28207720588205</v>
      </c>
    </row>
    <row r="12" spans="1:9" x14ac:dyDescent="0.2">
      <c r="A12" s="244" t="s">
        <v>30</v>
      </c>
      <c r="B12" s="245">
        <v>179</v>
      </c>
      <c r="C12" s="245">
        <v>3269.5819999999999</v>
      </c>
      <c r="D12" s="245">
        <v>14308.951999999999</v>
      </c>
      <c r="E12" s="246" t="s">
        <v>31</v>
      </c>
    </row>
    <row r="13" spans="1:9" x14ac:dyDescent="0.2">
      <c r="A13" s="3" t="s">
        <v>472</v>
      </c>
      <c r="B13" s="179">
        <v>135</v>
      </c>
      <c r="C13" s="180">
        <v>1384.1404700000001</v>
      </c>
      <c r="D13" s="275" t="s">
        <v>31</v>
      </c>
      <c r="E13" s="287" t="s">
        <v>31</v>
      </c>
    </row>
    <row r="14" spans="1:9" x14ac:dyDescent="0.2">
      <c r="A14" s="3" t="s">
        <v>473</v>
      </c>
      <c r="B14" s="179">
        <v>144</v>
      </c>
      <c r="C14" s="180">
        <v>946.26170000000002</v>
      </c>
      <c r="D14" s="275" t="s">
        <v>31</v>
      </c>
      <c r="E14" s="287" t="s">
        <v>31</v>
      </c>
    </row>
    <row r="15" spans="1:9" x14ac:dyDescent="0.2">
      <c r="A15" s="3" t="s">
        <v>474</v>
      </c>
      <c r="B15" s="179">
        <v>114</v>
      </c>
      <c r="C15" s="180">
        <v>285.02395000000001</v>
      </c>
      <c r="D15" s="275" t="s">
        <v>31</v>
      </c>
      <c r="E15" s="287" t="s">
        <v>31</v>
      </c>
    </row>
    <row r="16" spans="1:9" x14ac:dyDescent="0.2">
      <c r="A16" s="3" t="s">
        <v>475</v>
      </c>
      <c r="B16" s="179">
        <v>105</v>
      </c>
      <c r="C16" s="180">
        <v>263.98412000000002</v>
      </c>
      <c r="D16" s="275" t="s">
        <v>31</v>
      </c>
      <c r="E16" s="287" t="s">
        <v>31</v>
      </c>
    </row>
    <row r="17" spans="1:5" x14ac:dyDescent="0.2">
      <c r="A17" s="3" t="s">
        <v>476</v>
      </c>
      <c r="B17" s="179">
        <v>84</v>
      </c>
      <c r="C17" s="180">
        <v>86.275019999999998</v>
      </c>
      <c r="D17" s="275" t="s">
        <v>31</v>
      </c>
      <c r="E17" s="287" t="s">
        <v>31</v>
      </c>
    </row>
    <row r="18" spans="1:5" x14ac:dyDescent="0.2">
      <c r="A18" s="3" t="s">
        <v>477</v>
      </c>
      <c r="B18" s="179">
        <v>81</v>
      </c>
      <c r="C18" s="180">
        <v>60.581200000000003</v>
      </c>
      <c r="D18" s="275" t="s">
        <v>31</v>
      </c>
      <c r="E18" s="287" t="s">
        <v>31</v>
      </c>
    </row>
    <row r="19" spans="1:5" x14ac:dyDescent="0.2">
      <c r="A19" s="3" t="s">
        <v>478</v>
      </c>
      <c r="B19" s="179">
        <v>28</v>
      </c>
      <c r="C19" s="180">
        <v>48.292580000000001</v>
      </c>
      <c r="D19" s="275" t="s">
        <v>31</v>
      </c>
      <c r="E19" s="287" t="s">
        <v>31</v>
      </c>
    </row>
    <row r="20" spans="1:5" x14ac:dyDescent="0.2">
      <c r="A20" s="3" t="s">
        <v>479</v>
      </c>
      <c r="B20" s="179">
        <v>55</v>
      </c>
      <c r="C20" s="180">
        <v>44.210830000000001</v>
      </c>
      <c r="D20" s="275" t="s">
        <v>31</v>
      </c>
      <c r="E20" s="287" t="s">
        <v>31</v>
      </c>
    </row>
    <row r="21" spans="1:5" x14ac:dyDescent="0.2">
      <c r="A21" s="3" t="s">
        <v>480</v>
      </c>
      <c r="B21" s="179">
        <v>32</v>
      </c>
      <c r="C21" s="180">
        <v>30.50094</v>
      </c>
      <c r="D21" s="275" t="s">
        <v>31</v>
      </c>
      <c r="E21" s="287" t="s">
        <v>31</v>
      </c>
    </row>
    <row r="22" spans="1:5" x14ac:dyDescent="0.2">
      <c r="A22" s="3" t="s">
        <v>481</v>
      </c>
      <c r="B22" s="179">
        <v>48</v>
      </c>
      <c r="C22" s="180">
        <v>114.98169</v>
      </c>
      <c r="D22" s="275" t="s">
        <v>31</v>
      </c>
      <c r="E22" s="287" t="s">
        <v>31</v>
      </c>
    </row>
    <row r="23" spans="1:5" x14ac:dyDescent="0.2">
      <c r="A23" s="244" t="s">
        <v>32</v>
      </c>
      <c r="B23" s="245">
        <v>29</v>
      </c>
      <c r="C23" s="245">
        <v>5706.9139999999998</v>
      </c>
      <c r="D23" s="245">
        <v>51019.9395</v>
      </c>
      <c r="E23" s="246">
        <v>8.9400224885113104</v>
      </c>
    </row>
    <row r="24" spans="1:5" x14ac:dyDescent="0.2">
      <c r="A24" s="3" t="s">
        <v>482</v>
      </c>
      <c r="B24" s="179">
        <v>19</v>
      </c>
      <c r="C24" s="180">
        <v>2202.0949999999998</v>
      </c>
      <c r="D24" s="181">
        <v>18664.7225</v>
      </c>
      <c r="E24" s="182">
        <v>8.4758934105930894</v>
      </c>
    </row>
    <row r="25" spans="1:5" x14ac:dyDescent="0.2">
      <c r="A25" s="3" t="s">
        <v>483</v>
      </c>
      <c r="B25" s="179">
        <v>13</v>
      </c>
      <c r="C25" s="180">
        <v>2026.7560000000001</v>
      </c>
      <c r="D25" s="181">
        <v>16519.683000000001</v>
      </c>
      <c r="E25" s="182">
        <v>8.1508000963115403</v>
      </c>
    </row>
    <row r="26" spans="1:5" x14ac:dyDescent="0.2">
      <c r="A26" s="3" t="s">
        <v>484</v>
      </c>
      <c r="B26" s="179">
        <v>6</v>
      </c>
      <c r="C26" s="180">
        <v>394.428</v>
      </c>
      <c r="D26" s="181">
        <v>3210.8919999999998</v>
      </c>
      <c r="E26" s="182">
        <v>8.1406289614327605</v>
      </c>
    </row>
    <row r="27" spans="1:5" x14ac:dyDescent="0.2">
      <c r="A27" s="3" t="s">
        <v>485</v>
      </c>
      <c r="B27" s="179">
        <v>7</v>
      </c>
      <c r="C27" s="180">
        <v>145.62200000000001</v>
      </c>
      <c r="D27" s="181">
        <v>896.29100000000005</v>
      </c>
      <c r="E27" s="182">
        <v>6.1549147793602597</v>
      </c>
    </row>
    <row r="28" spans="1:5" ht="25.5" x14ac:dyDescent="0.2">
      <c r="A28" s="3" t="s">
        <v>486</v>
      </c>
      <c r="B28" s="179">
        <v>6</v>
      </c>
      <c r="C28" s="180">
        <v>938.01300000000003</v>
      </c>
      <c r="D28" s="181">
        <v>11728.351000000001</v>
      </c>
      <c r="E28" s="182">
        <v>12.5033992066208</v>
      </c>
    </row>
    <row r="29" spans="1:5" x14ac:dyDescent="0.2">
      <c r="A29" s="247" t="s">
        <v>99</v>
      </c>
      <c r="B29" s="248">
        <v>524</v>
      </c>
      <c r="C29" s="248">
        <v>45037.9338908149</v>
      </c>
      <c r="D29" s="248">
        <v>227247.99656462099</v>
      </c>
      <c r="E29" s="249">
        <v>5.0457020767323897</v>
      </c>
    </row>
    <row r="30" spans="1:5" ht="33.75" customHeight="1" x14ac:dyDescent="0.2">
      <c r="A30" s="255" t="s">
        <v>487</v>
      </c>
      <c r="B30" s="254"/>
      <c r="C30" s="254"/>
      <c r="D30" s="254"/>
      <c r="E30" s="254"/>
    </row>
    <row r="31" spans="1:5" x14ac:dyDescent="0.2">
      <c r="A31" s="255" t="s">
        <v>41</v>
      </c>
      <c r="B31" s="254"/>
      <c r="C31" s="254"/>
      <c r="D31" s="254"/>
      <c r="E31" s="254"/>
    </row>
    <row r="32" spans="1:5" ht="26.25" customHeight="1" x14ac:dyDescent="0.2">
      <c r="A32" s="255" t="s">
        <v>488</v>
      </c>
      <c r="B32" s="254"/>
      <c r="C32" s="254"/>
      <c r="D32" s="254"/>
      <c r="E32" s="254"/>
    </row>
    <row r="33" spans="1:5" x14ac:dyDescent="0.2">
      <c r="A33" s="255" t="s">
        <v>38</v>
      </c>
      <c r="B33" s="254"/>
      <c r="C33" s="254"/>
      <c r="D33" s="254"/>
      <c r="E33" s="254"/>
    </row>
    <row r="34" spans="1:5" ht="50.25" customHeight="1" x14ac:dyDescent="0.2">
      <c r="A34" s="255" t="s">
        <v>40</v>
      </c>
      <c r="B34" s="254"/>
      <c r="C34" s="254"/>
      <c r="D34" s="254"/>
      <c r="E34" s="254"/>
    </row>
    <row r="35" spans="1:5" x14ac:dyDescent="0.2">
      <c r="A35" s="255" t="s">
        <v>38</v>
      </c>
      <c r="B35" s="254"/>
      <c r="C35" s="254"/>
      <c r="D35" s="254"/>
      <c r="E35" s="254"/>
    </row>
    <row r="36" spans="1:5" ht="31.5" customHeight="1" x14ac:dyDescent="0.2">
      <c r="A36" s="255" t="s">
        <v>640</v>
      </c>
      <c r="B36" s="254"/>
      <c r="C36" s="254"/>
      <c r="D36" s="254"/>
      <c r="E36" s="254"/>
    </row>
    <row r="37" spans="1:5" x14ac:dyDescent="0.2">
      <c r="A37" s="255" t="s">
        <v>38</v>
      </c>
      <c r="B37" s="254"/>
      <c r="C37" s="254"/>
      <c r="D37" s="254"/>
      <c r="E37" s="254"/>
    </row>
    <row r="38" spans="1:5" x14ac:dyDescent="0.2">
      <c r="A38" s="256" t="s">
        <v>139</v>
      </c>
      <c r="B38" s="254"/>
      <c r="C38" s="254"/>
      <c r="D38" s="254"/>
      <c r="E38" s="254"/>
    </row>
  </sheetData>
  <mergeCells count="12">
    <mergeCell ref="A38:E38"/>
    <mergeCell ref="D13:E22"/>
    <mergeCell ref="A33:E33"/>
    <mergeCell ref="A34:E34"/>
    <mergeCell ref="A35:E35"/>
    <mergeCell ref="A36:E36"/>
    <mergeCell ref="A37:E37"/>
    <mergeCell ref="G1:I2"/>
    <mergeCell ref="A1:E1"/>
    <mergeCell ref="A30:E30"/>
    <mergeCell ref="A31:E31"/>
    <mergeCell ref="A32:E32"/>
  </mergeCells>
  <pageMargins left="0.6" right="0.79" top="0.79" bottom="1.06" header="0.3" footer="0.3"/>
  <pageSetup paperSize="9" fitToWidth="0" fitToHeight="0"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opLeftCell="A38" workbookViewId="0">
      <selection activeCell="A51" sqref="A51:G51"/>
    </sheetView>
  </sheetViews>
  <sheetFormatPr baseColWidth="10" defaultColWidth="9.140625" defaultRowHeight="12.75" x14ac:dyDescent="0.2"/>
  <cols>
    <col min="1" max="1" width="13.7109375" customWidth="1"/>
    <col min="2" max="2" width="18.7109375" customWidth="1"/>
    <col min="3" max="3" width="16.7109375" customWidth="1"/>
    <col min="4" max="4" width="12.7109375" customWidth="1"/>
    <col min="5" max="7" width="8.7109375" customWidth="1"/>
  </cols>
  <sheetData>
    <row r="1" spans="1:11" ht="39" customHeight="1" x14ac:dyDescent="0.2">
      <c r="A1" s="253" t="s">
        <v>489</v>
      </c>
      <c r="B1" s="254"/>
      <c r="C1" s="254"/>
      <c r="D1" s="254"/>
      <c r="E1" s="254"/>
      <c r="F1" s="254"/>
      <c r="G1" s="254"/>
      <c r="I1" s="251" t="str">
        <f>HYPERLINK("#'sommaire'!A1", "Retour sommaire")</f>
        <v>Retour sommaire</v>
      </c>
      <c r="J1" s="252"/>
      <c r="K1" s="252"/>
    </row>
    <row r="2" spans="1:11" x14ac:dyDescent="0.2">
      <c r="I2" s="252"/>
      <c r="J2" s="252"/>
      <c r="K2" s="252"/>
    </row>
    <row r="3" spans="1:11" ht="25.5" x14ac:dyDescent="0.2">
      <c r="A3" s="243" t="s">
        <v>12</v>
      </c>
      <c r="B3" s="243" t="s">
        <v>490</v>
      </c>
      <c r="C3" s="243" t="s">
        <v>226</v>
      </c>
      <c r="D3" s="243" t="s">
        <v>271</v>
      </c>
      <c r="E3" s="243" t="s">
        <v>14</v>
      </c>
      <c r="F3" s="243" t="s">
        <v>15</v>
      </c>
      <c r="G3" s="243" t="s">
        <v>16</v>
      </c>
    </row>
    <row r="4" spans="1:11" ht="25.5" x14ac:dyDescent="0.2">
      <c r="A4" s="257"/>
      <c r="B4" s="257"/>
      <c r="C4" s="2"/>
      <c r="D4" s="2" t="s">
        <v>17</v>
      </c>
      <c r="E4" s="2" t="s">
        <v>66</v>
      </c>
      <c r="F4" s="2" t="s">
        <v>19</v>
      </c>
      <c r="G4" s="2" t="s">
        <v>20</v>
      </c>
    </row>
    <row r="5" spans="1:11" x14ac:dyDescent="0.2">
      <c r="A5" s="288" t="s">
        <v>491</v>
      </c>
      <c r="B5" s="288"/>
      <c r="C5" s="288"/>
      <c r="D5" s="289"/>
      <c r="E5" s="289"/>
      <c r="F5" s="289"/>
      <c r="G5" s="290"/>
    </row>
    <row r="6" spans="1:11" x14ac:dyDescent="0.2">
      <c r="A6" s="261" t="s">
        <v>492</v>
      </c>
      <c r="B6" s="261" t="s">
        <v>168</v>
      </c>
      <c r="C6" s="8" t="s">
        <v>230</v>
      </c>
      <c r="D6" s="183">
        <v>44</v>
      </c>
      <c r="E6" s="184">
        <v>3478.096</v>
      </c>
      <c r="F6" s="185">
        <v>20449.075000000001</v>
      </c>
      <c r="G6" s="186">
        <v>5.8793877454791401</v>
      </c>
    </row>
    <row r="7" spans="1:11" x14ac:dyDescent="0.2">
      <c r="A7" s="261" t="s">
        <v>492</v>
      </c>
      <c r="B7" s="261" t="s">
        <v>168</v>
      </c>
      <c r="C7" s="8" t="s">
        <v>493</v>
      </c>
      <c r="D7" s="183">
        <v>6</v>
      </c>
      <c r="E7" s="184">
        <v>257.67399999999998</v>
      </c>
      <c r="F7" s="185">
        <v>1311.674</v>
      </c>
      <c r="G7" s="186">
        <v>5.0904398581152899</v>
      </c>
    </row>
    <row r="8" spans="1:11" x14ac:dyDescent="0.2">
      <c r="A8" s="261" t="s">
        <v>492</v>
      </c>
      <c r="B8" s="261" t="s">
        <v>169</v>
      </c>
      <c r="C8" s="8" t="s">
        <v>230</v>
      </c>
      <c r="D8" s="183">
        <v>23</v>
      </c>
      <c r="E8" s="184">
        <v>489.245</v>
      </c>
      <c r="F8" s="185">
        <v>3528.7012</v>
      </c>
      <c r="G8" s="186">
        <v>7.2125442263078803</v>
      </c>
    </row>
    <row r="9" spans="1:11" x14ac:dyDescent="0.2">
      <c r="A9" s="261" t="s">
        <v>492</v>
      </c>
      <c r="B9" s="261" t="s">
        <v>169</v>
      </c>
      <c r="C9" s="8" t="s">
        <v>493</v>
      </c>
      <c r="D9" s="183">
        <v>7</v>
      </c>
      <c r="E9" s="184">
        <v>36.497999999999998</v>
      </c>
      <c r="F9" s="185">
        <v>305.85399999999998</v>
      </c>
      <c r="G9" s="186">
        <v>8.3800208230587998</v>
      </c>
    </row>
    <row r="10" spans="1:11" x14ac:dyDescent="0.2">
      <c r="A10" s="261" t="s">
        <v>492</v>
      </c>
      <c r="B10" s="261" t="s">
        <v>170</v>
      </c>
      <c r="C10" s="8" t="s">
        <v>230</v>
      </c>
      <c r="D10" s="183">
        <v>26</v>
      </c>
      <c r="E10" s="184">
        <v>6463.7870000000003</v>
      </c>
      <c r="F10" s="185">
        <v>23144.581999999999</v>
      </c>
      <c r="G10" s="186">
        <v>3.5806535704224198</v>
      </c>
    </row>
    <row r="11" spans="1:11" x14ac:dyDescent="0.2">
      <c r="A11" s="261" t="s">
        <v>492</v>
      </c>
      <c r="B11" s="261" t="s">
        <v>170</v>
      </c>
      <c r="C11" s="8" t="s">
        <v>493</v>
      </c>
      <c r="D11" s="183">
        <v>9</v>
      </c>
      <c r="E11" s="184">
        <v>127.36199999999999</v>
      </c>
      <c r="F11" s="185">
        <v>431.84</v>
      </c>
      <c r="G11" s="186">
        <v>3.39065027245175</v>
      </c>
    </row>
    <row r="12" spans="1:11" x14ac:dyDescent="0.2">
      <c r="A12" s="261" t="s">
        <v>492</v>
      </c>
      <c r="B12" s="8" t="s">
        <v>171</v>
      </c>
      <c r="C12" s="8" t="s">
        <v>230</v>
      </c>
      <c r="D12" s="183">
        <v>11</v>
      </c>
      <c r="E12" s="184">
        <v>37.299999999999997</v>
      </c>
      <c r="F12" s="185">
        <v>242.46899999999999</v>
      </c>
      <c r="G12" s="186">
        <v>6.5005093833780201</v>
      </c>
    </row>
    <row r="13" spans="1:11" x14ac:dyDescent="0.2">
      <c r="A13" s="261" t="s">
        <v>492</v>
      </c>
      <c r="B13" s="261" t="s">
        <v>173</v>
      </c>
      <c r="C13" s="8" t="s">
        <v>230</v>
      </c>
      <c r="D13" s="183">
        <v>27</v>
      </c>
      <c r="E13" s="184">
        <v>970.53800000000001</v>
      </c>
      <c r="F13" s="185">
        <v>4784.9120000000003</v>
      </c>
      <c r="G13" s="186">
        <v>4.9301645066962898</v>
      </c>
    </row>
    <row r="14" spans="1:11" x14ac:dyDescent="0.2">
      <c r="A14" s="261" t="s">
        <v>492</v>
      </c>
      <c r="B14" s="261" t="s">
        <v>173</v>
      </c>
      <c r="C14" s="8" t="s">
        <v>493</v>
      </c>
      <c r="D14" s="183">
        <v>3</v>
      </c>
      <c r="E14" s="184">
        <v>67</v>
      </c>
      <c r="F14" s="185">
        <v>269</v>
      </c>
      <c r="G14" s="186">
        <v>4.0149253731343304</v>
      </c>
    </row>
    <row r="15" spans="1:11" x14ac:dyDescent="0.2">
      <c r="A15" s="261" t="s">
        <v>492</v>
      </c>
      <c r="B15" s="261" t="s">
        <v>174</v>
      </c>
      <c r="C15" s="8" t="s">
        <v>230</v>
      </c>
      <c r="D15" s="183">
        <v>25</v>
      </c>
      <c r="E15" s="184">
        <v>8761.4940000000006</v>
      </c>
      <c r="F15" s="185">
        <v>27315.351999999999</v>
      </c>
      <c r="G15" s="186">
        <v>3.11765915721679</v>
      </c>
    </row>
    <row r="16" spans="1:11" x14ac:dyDescent="0.2">
      <c r="A16" s="261" t="s">
        <v>492</v>
      </c>
      <c r="B16" s="261" t="s">
        <v>174</v>
      </c>
      <c r="C16" s="8" t="s">
        <v>493</v>
      </c>
      <c r="D16" s="183">
        <v>6</v>
      </c>
      <c r="E16" s="184">
        <v>168.00899999999999</v>
      </c>
      <c r="F16" s="185">
        <v>698.67899999999997</v>
      </c>
      <c r="G16" s="186">
        <v>4.1585807903148</v>
      </c>
    </row>
    <row r="17" spans="1:7" x14ac:dyDescent="0.2">
      <c r="A17" s="261" t="s">
        <v>492</v>
      </c>
      <c r="B17" s="261" t="s">
        <v>175</v>
      </c>
      <c r="C17" s="8" t="s">
        <v>230</v>
      </c>
      <c r="D17" s="183">
        <v>3</v>
      </c>
      <c r="E17" s="184">
        <v>82.3</v>
      </c>
      <c r="F17" s="185">
        <v>553.35</v>
      </c>
      <c r="G17" s="186">
        <v>6.7235722964763101</v>
      </c>
    </row>
    <row r="18" spans="1:7" x14ac:dyDescent="0.2">
      <c r="A18" s="261" t="s">
        <v>492</v>
      </c>
      <c r="B18" s="261" t="s">
        <v>175</v>
      </c>
      <c r="C18" s="8" t="s">
        <v>493</v>
      </c>
      <c r="D18" s="183">
        <v>2</v>
      </c>
      <c r="E18" s="184" t="s">
        <v>77</v>
      </c>
      <c r="F18" s="185" t="s">
        <v>77</v>
      </c>
      <c r="G18" s="186" t="s">
        <v>77</v>
      </c>
    </row>
    <row r="19" spans="1:7" x14ac:dyDescent="0.2">
      <c r="A19" s="261" t="s">
        <v>492</v>
      </c>
      <c r="B19" s="261" t="s">
        <v>176</v>
      </c>
      <c r="C19" s="8" t="s">
        <v>230</v>
      </c>
      <c r="D19" s="183">
        <v>28</v>
      </c>
      <c r="E19" s="184">
        <v>1814.501</v>
      </c>
      <c r="F19" s="185">
        <v>7835.69</v>
      </c>
      <c r="G19" s="186">
        <v>4.3183718278468799</v>
      </c>
    </row>
    <row r="20" spans="1:7" x14ac:dyDescent="0.2">
      <c r="A20" s="261" t="s">
        <v>492</v>
      </c>
      <c r="B20" s="261" t="s">
        <v>176</v>
      </c>
      <c r="C20" s="8" t="s">
        <v>493</v>
      </c>
      <c r="D20" s="183">
        <v>5</v>
      </c>
      <c r="E20" s="184">
        <v>41.002000000000002</v>
      </c>
      <c r="F20" s="185">
        <v>156.40199999999999</v>
      </c>
      <c r="G20" s="186">
        <v>3.8144968538120101</v>
      </c>
    </row>
    <row r="21" spans="1:7" x14ac:dyDescent="0.2">
      <c r="A21" s="261" t="s">
        <v>492</v>
      </c>
      <c r="B21" s="261" t="s">
        <v>177</v>
      </c>
      <c r="C21" s="8" t="s">
        <v>230</v>
      </c>
      <c r="D21" s="183">
        <v>67</v>
      </c>
      <c r="E21" s="184">
        <v>10182.172402215499</v>
      </c>
      <c r="F21" s="185">
        <v>34042.110256923399</v>
      </c>
      <c r="G21" s="186">
        <v>3.3433052311622999</v>
      </c>
    </row>
    <row r="22" spans="1:7" x14ac:dyDescent="0.2">
      <c r="A22" s="261" t="s">
        <v>492</v>
      </c>
      <c r="B22" s="261" t="s">
        <v>177</v>
      </c>
      <c r="C22" s="8" t="s">
        <v>493</v>
      </c>
      <c r="D22" s="183">
        <v>16</v>
      </c>
      <c r="E22" s="184">
        <v>1422.9069999999999</v>
      </c>
      <c r="F22" s="185">
        <v>4448.4549999999999</v>
      </c>
      <c r="G22" s="186">
        <v>3.12631465021959</v>
      </c>
    </row>
    <row r="23" spans="1:7" x14ac:dyDescent="0.2">
      <c r="A23" s="261" t="s">
        <v>492</v>
      </c>
      <c r="B23" s="261" t="s">
        <v>178</v>
      </c>
      <c r="C23" s="8" t="s">
        <v>230</v>
      </c>
      <c r="D23" s="183">
        <v>40</v>
      </c>
      <c r="E23" s="184">
        <v>2943.6439999999998</v>
      </c>
      <c r="F23" s="185">
        <v>8959.6450000000004</v>
      </c>
      <c r="G23" s="186">
        <v>3.0437257358566501</v>
      </c>
    </row>
    <row r="24" spans="1:7" x14ac:dyDescent="0.2">
      <c r="A24" s="261" t="s">
        <v>492</v>
      </c>
      <c r="B24" s="261" t="s">
        <v>178</v>
      </c>
      <c r="C24" s="8" t="s">
        <v>493</v>
      </c>
      <c r="D24" s="183">
        <v>10</v>
      </c>
      <c r="E24" s="184">
        <v>81.103999999999999</v>
      </c>
      <c r="F24" s="185">
        <v>196.71</v>
      </c>
      <c r="G24" s="186">
        <v>2.4254044190175601</v>
      </c>
    </row>
    <row r="25" spans="1:7" x14ac:dyDescent="0.2">
      <c r="A25" s="261" t="s">
        <v>492</v>
      </c>
      <c r="B25" s="261" t="s">
        <v>162</v>
      </c>
      <c r="C25" s="8" t="s">
        <v>230</v>
      </c>
      <c r="D25" s="183">
        <v>8</v>
      </c>
      <c r="E25" s="184">
        <v>47.89</v>
      </c>
      <c r="F25" s="185">
        <v>260.5</v>
      </c>
      <c r="G25" s="186">
        <v>5.4395489663812899</v>
      </c>
    </row>
    <row r="26" spans="1:7" x14ac:dyDescent="0.2">
      <c r="A26" s="261" t="s">
        <v>492</v>
      </c>
      <c r="B26" s="261" t="s">
        <v>162</v>
      </c>
      <c r="C26" s="8" t="s">
        <v>493</v>
      </c>
      <c r="D26" s="183">
        <v>4</v>
      </c>
      <c r="E26" s="184">
        <v>0.6</v>
      </c>
      <c r="F26" s="185">
        <v>4</v>
      </c>
      <c r="G26" s="186">
        <v>6.6666666666666696</v>
      </c>
    </row>
    <row r="27" spans="1:7" ht="25.5" x14ac:dyDescent="0.2">
      <c r="A27" s="261" t="s">
        <v>492</v>
      </c>
      <c r="B27" s="8" t="s">
        <v>184</v>
      </c>
      <c r="C27" s="8" t="s">
        <v>230</v>
      </c>
      <c r="D27" s="183">
        <v>12</v>
      </c>
      <c r="E27" s="184">
        <v>245.517</v>
      </c>
      <c r="F27" s="185">
        <v>1843.2809999999999</v>
      </c>
      <c r="G27" s="186">
        <v>7.5077530272852799</v>
      </c>
    </row>
    <row r="28" spans="1:7" ht="25.5" x14ac:dyDescent="0.2">
      <c r="A28" s="261" t="s">
        <v>494</v>
      </c>
      <c r="B28" s="8" t="s">
        <v>168</v>
      </c>
      <c r="C28" s="8" t="s">
        <v>230</v>
      </c>
      <c r="D28" s="183">
        <v>40</v>
      </c>
      <c r="E28" s="184">
        <v>734.67200000000003</v>
      </c>
      <c r="F28" s="185">
        <v>2360.192</v>
      </c>
      <c r="G28" s="186">
        <v>3.2125792190256299</v>
      </c>
    </row>
    <row r="29" spans="1:7" ht="25.5" x14ac:dyDescent="0.2">
      <c r="A29" s="261" t="s">
        <v>494</v>
      </c>
      <c r="B29" s="8" t="s">
        <v>169</v>
      </c>
      <c r="C29" s="8" t="s">
        <v>230</v>
      </c>
      <c r="D29" s="183">
        <v>17</v>
      </c>
      <c r="E29" s="184">
        <v>216.84</v>
      </c>
      <c r="F29" s="185">
        <v>1132.404</v>
      </c>
      <c r="G29" s="186">
        <v>5.2223021582733802</v>
      </c>
    </row>
    <row r="30" spans="1:7" x14ac:dyDescent="0.2">
      <c r="A30" s="261" t="s">
        <v>494</v>
      </c>
      <c r="B30" s="8" t="s">
        <v>171</v>
      </c>
      <c r="C30" s="8" t="s">
        <v>230</v>
      </c>
      <c r="D30" s="183">
        <v>29</v>
      </c>
      <c r="E30" s="184">
        <v>698.15200000000004</v>
      </c>
      <c r="F30" s="185">
        <v>3121.6590000000001</v>
      </c>
      <c r="G30" s="186">
        <v>4.4713171343776104</v>
      </c>
    </row>
    <row r="31" spans="1:7" x14ac:dyDescent="0.2">
      <c r="A31" s="261" t="s">
        <v>494</v>
      </c>
      <c r="B31" s="8" t="s">
        <v>173</v>
      </c>
      <c r="C31" s="8" t="s">
        <v>230</v>
      </c>
      <c r="D31" s="183">
        <v>37</v>
      </c>
      <c r="E31" s="184">
        <v>940.01199999999994</v>
      </c>
      <c r="F31" s="185">
        <v>3790.098</v>
      </c>
      <c r="G31" s="186">
        <v>4.0319676770083799</v>
      </c>
    </row>
    <row r="32" spans="1:7" ht="38.25" x14ac:dyDescent="0.2">
      <c r="A32" s="261" t="s">
        <v>494</v>
      </c>
      <c r="B32" s="8" t="s">
        <v>495</v>
      </c>
      <c r="C32" s="8" t="s">
        <v>230</v>
      </c>
      <c r="D32" s="183">
        <v>8</v>
      </c>
      <c r="E32" s="184">
        <v>30.568000000000001</v>
      </c>
      <c r="F32" s="185">
        <v>90.626000000000005</v>
      </c>
      <c r="G32" s="186">
        <v>2.96473436273227</v>
      </c>
    </row>
    <row r="33" spans="1:7" x14ac:dyDescent="0.2">
      <c r="A33" s="261" t="s">
        <v>494</v>
      </c>
      <c r="B33" s="8" t="s">
        <v>177</v>
      </c>
      <c r="C33" s="8" t="s">
        <v>230</v>
      </c>
      <c r="D33" s="183">
        <v>33</v>
      </c>
      <c r="E33" s="184">
        <v>405.32100000000003</v>
      </c>
      <c r="F33" s="185">
        <v>2181.2170000000001</v>
      </c>
      <c r="G33" s="186">
        <v>5.3814556857404403</v>
      </c>
    </row>
    <row r="34" spans="1:7" ht="38.25" x14ac:dyDescent="0.2">
      <c r="A34" s="261" t="s">
        <v>494</v>
      </c>
      <c r="B34" s="8" t="s">
        <v>496</v>
      </c>
      <c r="C34" s="8" t="s">
        <v>230</v>
      </c>
      <c r="D34" s="183">
        <v>14</v>
      </c>
      <c r="E34" s="184">
        <v>126.949</v>
      </c>
      <c r="F34" s="185">
        <v>726.57899999999995</v>
      </c>
      <c r="G34" s="186">
        <v>5.7233928585495004</v>
      </c>
    </row>
    <row r="35" spans="1:7" x14ac:dyDescent="0.2">
      <c r="A35" s="261" t="s">
        <v>494</v>
      </c>
      <c r="B35" s="8" t="s">
        <v>162</v>
      </c>
      <c r="C35" s="8" t="s">
        <v>230</v>
      </c>
      <c r="D35" s="183">
        <v>12</v>
      </c>
      <c r="E35" s="184">
        <v>117.068</v>
      </c>
      <c r="F35" s="185">
        <v>906.17700000000002</v>
      </c>
      <c r="G35" s="186">
        <v>7.7406037516656996</v>
      </c>
    </row>
    <row r="36" spans="1:7" ht="51" x14ac:dyDescent="0.2">
      <c r="A36" s="261" t="s">
        <v>471</v>
      </c>
      <c r="B36" s="8" t="s">
        <v>497</v>
      </c>
      <c r="C36" s="8" t="s">
        <v>230</v>
      </c>
      <c r="D36" s="183">
        <v>3</v>
      </c>
      <c r="E36" s="184">
        <v>106.7</v>
      </c>
      <c r="F36" s="185">
        <v>883</v>
      </c>
      <c r="G36" s="186">
        <v>8.2755388940955896</v>
      </c>
    </row>
    <row r="37" spans="1:7" ht="38.25" x14ac:dyDescent="0.2">
      <c r="A37" s="261" t="s">
        <v>471</v>
      </c>
      <c r="B37" s="8" t="s">
        <v>498</v>
      </c>
      <c r="C37" s="8" t="s">
        <v>230</v>
      </c>
      <c r="D37" s="183">
        <v>8</v>
      </c>
      <c r="E37" s="184">
        <v>284.202</v>
      </c>
      <c r="F37" s="185">
        <v>843.01199999999994</v>
      </c>
      <c r="G37" s="186">
        <v>2.9662423206029498</v>
      </c>
    </row>
    <row r="38" spans="1:7" ht="63.75" x14ac:dyDescent="0.2">
      <c r="A38" s="261" t="s">
        <v>471</v>
      </c>
      <c r="B38" s="8" t="s">
        <v>499</v>
      </c>
      <c r="C38" s="8" t="s">
        <v>493</v>
      </c>
      <c r="D38" s="183">
        <v>4</v>
      </c>
      <c r="E38" s="184">
        <v>241.779</v>
      </c>
      <c r="F38" s="185">
        <v>2129.6280000000002</v>
      </c>
      <c r="G38" s="186">
        <v>8.8081595175759695</v>
      </c>
    </row>
    <row r="39" spans="1:7" x14ac:dyDescent="0.2">
      <c r="A39" s="288" t="s">
        <v>32</v>
      </c>
      <c r="B39" s="288"/>
      <c r="C39" s="288"/>
      <c r="D39" s="289"/>
      <c r="E39" s="289"/>
      <c r="F39" s="289"/>
      <c r="G39" s="290"/>
    </row>
    <row r="40" spans="1:7" ht="25.5" x14ac:dyDescent="0.2">
      <c r="A40" s="261" t="s">
        <v>500</v>
      </c>
      <c r="B40" s="8" t="s">
        <v>501</v>
      </c>
      <c r="C40" s="8" t="s">
        <v>230</v>
      </c>
      <c r="D40" s="183">
        <v>8</v>
      </c>
      <c r="E40" s="184">
        <v>445.101</v>
      </c>
      <c r="F40" s="185">
        <v>4127.2860000000001</v>
      </c>
      <c r="G40" s="186">
        <v>9.2726954107045394</v>
      </c>
    </row>
    <row r="41" spans="1:7" x14ac:dyDescent="0.2">
      <c r="A41" s="261" t="s">
        <v>500</v>
      </c>
      <c r="B41" s="8" t="s">
        <v>172</v>
      </c>
      <c r="C41" s="8" t="s">
        <v>230</v>
      </c>
      <c r="D41" s="183">
        <v>6</v>
      </c>
      <c r="E41" s="184">
        <v>1071.925</v>
      </c>
      <c r="F41" s="185">
        <v>8861.0275000000001</v>
      </c>
      <c r="G41" s="186">
        <v>8.2664622058446309</v>
      </c>
    </row>
    <row r="42" spans="1:7" ht="38.25" x14ac:dyDescent="0.2">
      <c r="A42" s="261" t="s">
        <v>500</v>
      </c>
      <c r="B42" s="8" t="s">
        <v>502</v>
      </c>
      <c r="C42" s="8" t="s">
        <v>230</v>
      </c>
      <c r="D42" s="183">
        <v>10</v>
      </c>
      <c r="E42" s="184">
        <v>3553.777</v>
      </c>
      <c r="F42" s="185">
        <v>29541.817999999999</v>
      </c>
      <c r="G42" s="186">
        <v>8.3127945281879008</v>
      </c>
    </row>
    <row r="43" spans="1:7" ht="25.5" x14ac:dyDescent="0.2">
      <c r="A43" s="261" t="s">
        <v>500</v>
      </c>
      <c r="B43" s="8" t="s">
        <v>503</v>
      </c>
      <c r="C43" s="8" t="s">
        <v>230</v>
      </c>
      <c r="D43" s="183">
        <v>5</v>
      </c>
      <c r="E43" s="184">
        <v>636.11099999999999</v>
      </c>
      <c r="F43" s="185">
        <v>8489.8080000000009</v>
      </c>
      <c r="G43" s="186">
        <v>13.346425388021901</v>
      </c>
    </row>
    <row r="44" spans="1:7" x14ac:dyDescent="0.2">
      <c r="A44" s="288" t="s">
        <v>731</v>
      </c>
      <c r="B44" s="288"/>
      <c r="C44" s="288"/>
      <c r="D44" s="289"/>
      <c r="E44" s="289"/>
      <c r="F44" s="289"/>
      <c r="G44" s="290"/>
    </row>
    <row r="45" spans="1:7" ht="25.5" x14ac:dyDescent="0.2">
      <c r="A45" s="8" t="s">
        <v>504</v>
      </c>
      <c r="B45" s="8" t="s">
        <v>505</v>
      </c>
      <c r="C45" s="8" t="s">
        <v>230</v>
      </c>
      <c r="D45" s="183">
        <v>8</v>
      </c>
      <c r="E45" s="184">
        <v>43.52</v>
      </c>
      <c r="F45" s="185">
        <v>24905.716</v>
      </c>
      <c r="G45" s="186">
        <v>572.28207720588205</v>
      </c>
    </row>
    <row r="46" spans="1:7" ht="25.5" x14ac:dyDescent="0.2">
      <c r="A46" s="261" t="s">
        <v>732</v>
      </c>
      <c r="B46" s="8" t="s">
        <v>168</v>
      </c>
      <c r="C46" s="8" t="s">
        <v>230</v>
      </c>
      <c r="D46" s="183">
        <v>7</v>
      </c>
      <c r="E46" s="184">
        <v>2.7126446910508899</v>
      </c>
      <c r="F46" s="185">
        <v>67.477084688065901</v>
      </c>
      <c r="G46" s="186">
        <v>24.8750176942359</v>
      </c>
    </row>
    <row r="47" spans="1:7" ht="25.5" x14ac:dyDescent="0.2">
      <c r="A47" s="261" t="s">
        <v>506</v>
      </c>
      <c r="B47" s="8" t="s">
        <v>169</v>
      </c>
      <c r="C47" s="8" t="s">
        <v>230</v>
      </c>
      <c r="D47" s="183">
        <v>5</v>
      </c>
      <c r="E47" s="184">
        <v>0.40453260003633901</v>
      </c>
      <c r="F47" s="185">
        <v>28.146634893207398</v>
      </c>
      <c r="G47" s="186">
        <v>69.578162280812407</v>
      </c>
    </row>
    <row r="48" spans="1:7" x14ac:dyDescent="0.2">
      <c r="A48" s="261" t="s">
        <v>506</v>
      </c>
      <c r="B48" s="8" t="s">
        <v>170</v>
      </c>
      <c r="C48" s="8" t="s">
        <v>230</v>
      </c>
      <c r="D48" s="183">
        <v>9</v>
      </c>
      <c r="E48" s="184">
        <v>29.4350652000727</v>
      </c>
      <c r="F48" s="185">
        <v>614.43481744660403</v>
      </c>
      <c r="G48" s="186">
        <v>20.8742468640799</v>
      </c>
    </row>
    <row r="49" spans="1:7" ht="38.25" x14ac:dyDescent="0.2">
      <c r="A49" s="261" t="s">
        <v>506</v>
      </c>
      <c r="B49" s="8" t="s">
        <v>507</v>
      </c>
      <c r="C49" s="8" t="s">
        <v>230</v>
      </c>
      <c r="D49" s="183">
        <v>9</v>
      </c>
      <c r="E49" s="184">
        <v>5.0423023242812599</v>
      </c>
      <c r="F49" s="185">
        <v>96.462063558009305</v>
      </c>
      <c r="G49" s="186">
        <v>19.130559287073101</v>
      </c>
    </row>
    <row r="50" spans="1:7" ht="38.25" x14ac:dyDescent="0.2">
      <c r="A50" s="261" t="s">
        <v>506</v>
      </c>
      <c r="B50" s="8" t="s">
        <v>508</v>
      </c>
      <c r="C50" s="8" t="s">
        <v>230</v>
      </c>
      <c r="D50" s="183">
        <v>24</v>
      </c>
      <c r="E50" s="184">
        <v>72.936943783980198</v>
      </c>
      <c r="F50" s="185">
        <v>1521.1890071113801</v>
      </c>
      <c r="G50" s="186">
        <v>20.856220842166501</v>
      </c>
    </row>
    <row r="51" spans="1:7" x14ac:dyDescent="0.2">
      <c r="A51" s="255" t="s">
        <v>245</v>
      </c>
      <c r="B51" s="254"/>
      <c r="C51" s="254"/>
      <c r="D51" s="254"/>
      <c r="E51" s="254"/>
      <c r="F51" s="254"/>
      <c r="G51" s="254"/>
    </row>
    <row r="52" spans="1:7" ht="32.25" customHeight="1" x14ac:dyDescent="0.2">
      <c r="A52" s="255" t="s">
        <v>509</v>
      </c>
      <c r="B52" s="254"/>
      <c r="C52" s="254"/>
      <c r="D52" s="254"/>
      <c r="E52" s="254"/>
      <c r="F52" s="254"/>
      <c r="G52" s="254"/>
    </row>
    <row r="53" spans="1:7" ht="44.25" customHeight="1" x14ac:dyDescent="0.2">
      <c r="A53" s="255" t="s">
        <v>510</v>
      </c>
      <c r="B53" s="254"/>
      <c r="C53" s="254"/>
      <c r="D53" s="254"/>
      <c r="E53" s="254"/>
      <c r="F53" s="254"/>
      <c r="G53" s="254"/>
    </row>
    <row r="54" spans="1:7" x14ac:dyDescent="0.2">
      <c r="A54" s="255" t="s">
        <v>38</v>
      </c>
      <c r="B54" s="254"/>
      <c r="C54" s="254"/>
      <c r="D54" s="254"/>
      <c r="E54" s="254"/>
      <c r="F54" s="254"/>
      <c r="G54" s="254"/>
    </row>
    <row r="55" spans="1:7" x14ac:dyDescent="0.2">
      <c r="A55" s="255" t="s">
        <v>40</v>
      </c>
      <c r="B55" s="254"/>
      <c r="C55" s="254"/>
      <c r="D55" s="254"/>
      <c r="E55" s="254"/>
      <c r="F55" s="254"/>
      <c r="G55" s="254"/>
    </row>
    <row r="56" spans="1:7" x14ac:dyDescent="0.2">
      <c r="A56" s="255" t="s">
        <v>38</v>
      </c>
      <c r="B56" s="254"/>
      <c r="C56" s="254"/>
      <c r="D56" s="254"/>
      <c r="E56" s="254"/>
      <c r="F56" s="254"/>
      <c r="G56" s="254"/>
    </row>
    <row r="57" spans="1:7" ht="27" customHeight="1" x14ac:dyDescent="0.2">
      <c r="A57" s="255" t="s">
        <v>511</v>
      </c>
      <c r="B57" s="254"/>
      <c r="C57" s="254"/>
      <c r="D57" s="254"/>
      <c r="E57" s="254"/>
      <c r="F57" s="254"/>
      <c r="G57" s="254"/>
    </row>
    <row r="58" spans="1:7" x14ac:dyDescent="0.2">
      <c r="A58" s="255" t="s">
        <v>512</v>
      </c>
      <c r="B58" s="254"/>
      <c r="C58" s="254"/>
      <c r="D58" s="254"/>
      <c r="E58" s="254"/>
      <c r="F58" s="254"/>
      <c r="G58" s="254"/>
    </row>
    <row r="59" spans="1:7" x14ac:dyDescent="0.2">
      <c r="A59" s="255" t="s">
        <v>38</v>
      </c>
      <c r="B59" s="254"/>
      <c r="C59" s="254"/>
      <c r="D59" s="254"/>
      <c r="E59" s="254"/>
      <c r="F59" s="254"/>
      <c r="G59" s="254"/>
    </row>
    <row r="60" spans="1:7" x14ac:dyDescent="0.2">
      <c r="A60" s="256" t="s">
        <v>139</v>
      </c>
      <c r="B60" s="254"/>
      <c r="C60" s="254"/>
      <c r="D60" s="254"/>
      <c r="E60" s="254"/>
      <c r="F60" s="254"/>
      <c r="G60" s="254"/>
    </row>
  </sheetData>
  <mergeCells count="31">
    <mergeCell ref="A58:G58"/>
    <mergeCell ref="A59:G59"/>
    <mergeCell ref="A60:G60"/>
    <mergeCell ref="A5:G5"/>
    <mergeCell ref="A39:G39"/>
    <mergeCell ref="A44:G44"/>
    <mergeCell ref="A6:A27"/>
    <mergeCell ref="A28:A35"/>
    <mergeCell ref="A36:A38"/>
    <mergeCell ref="A40:A43"/>
    <mergeCell ref="A46:A50"/>
    <mergeCell ref="B6:B7"/>
    <mergeCell ref="B8:B9"/>
    <mergeCell ref="B10:B11"/>
    <mergeCell ref="B13:B14"/>
    <mergeCell ref="B15:B16"/>
    <mergeCell ref="A53:G53"/>
    <mergeCell ref="A54:G54"/>
    <mergeCell ref="A55:G55"/>
    <mergeCell ref="A56:G56"/>
    <mergeCell ref="A57:G57"/>
    <mergeCell ref="I1:K2"/>
    <mergeCell ref="A1:G1"/>
    <mergeCell ref="A4:B4"/>
    <mergeCell ref="A51:G51"/>
    <mergeCell ref="A52:G52"/>
    <mergeCell ref="B17:B18"/>
    <mergeCell ref="B19:B20"/>
    <mergeCell ref="B21:B22"/>
    <mergeCell ref="B23:B24"/>
    <mergeCell ref="B25:B26"/>
  </mergeCells>
  <pageMargins left="0.6" right="0.79" top="0.79" bottom="1.06" header="0.3" footer="0.3"/>
  <pageSetup paperSize="9" fitToWidth="0" fitToHeight="0"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sqref="A1:F1"/>
    </sheetView>
  </sheetViews>
  <sheetFormatPr baseColWidth="10" defaultColWidth="9.140625" defaultRowHeight="12.75" x14ac:dyDescent="0.2"/>
  <cols>
    <col min="1" max="2" width="16.7109375" customWidth="1"/>
    <col min="3" max="3" width="12.7109375" customWidth="1"/>
    <col min="4" max="4" width="11.7109375" customWidth="1"/>
    <col min="5" max="6" width="9.7109375" customWidth="1"/>
  </cols>
  <sheetData>
    <row r="1" spans="1:10" ht="15" customHeight="1" x14ac:dyDescent="0.2">
      <c r="A1" s="253" t="s">
        <v>513</v>
      </c>
      <c r="B1" s="254"/>
      <c r="C1" s="254"/>
      <c r="D1" s="254"/>
      <c r="E1" s="254"/>
      <c r="F1" s="254"/>
      <c r="H1" s="251" t="str">
        <f>HYPERLINK("#'sommaire'!A1", "Retour sommaire")</f>
        <v>Retour sommaire</v>
      </c>
      <c r="I1" s="252"/>
      <c r="J1" s="252"/>
    </row>
    <row r="2" spans="1:10" x14ac:dyDescent="0.2">
      <c r="H2" s="252"/>
      <c r="I2" s="252"/>
      <c r="J2" s="252"/>
    </row>
    <row r="3" spans="1:10" ht="25.5" x14ac:dyDescent="0.2">
      <c r="A3" s="243" t="s">
        <v>12</v>
      </c>
      <c r="B3" s="243" t="s">
        <v>225</v>
      </c>
      <c r="C3" s="243" t="s">
        <v>271</v>
      </c>
      <c r="D3" s="243" t="s">
        <v>265</v>
      </c>
      <c r="E3" s="243" t="s">
        <v>15</v>
      </c>
      <c r="F3" s="243" t="s">
        <v>16</v>
      </c>
    </row>
    <row r="4" spans="1:10" ht="25.5" x14ac:dyDescent="0.2">
      <c r="A4" s="257"/>
      <c r="B4" s="257"/>
      <c r="C4" s="2" t="s">
        <v>17</v>
      </c>
      <c r="D4" s="2" t="s">
        <v>514</v>
      </c>
      <c r="E4" s="2" t="s">
        <v>19</v>
      </c>
      <c r="F4" s="2" t="s">
        <v>268</v>
      </c>
    </row>
    <row r="5" spans="1:10" x14ac:dyDescent="0.2">
      <c r="A5" s="261" t="s">
        <v>492</v>
      </c>
      <c r="B5" s="8" t="s">
        <v>515</v>
      </c>
      <c r="C5" s="187">
        <v>66</v>
      </c>
      <c r="D5" s="188">
        <v>21.622199999999999</v>
      </c>
      <c r="E5" s="189">
        <v>4091.3780000000002</v>
      </c>
      <c r="F5" s="190">
        <v>189.22117083367999</v>
      </c>
    </row>
    <row r="6" spans="1:10" ht="25.5" x14ac:dyDescent="0.2">
      <c r="A6" s="261" t="s">
        <v>492</v>
      </c>
      <c r="B6" s="8" t="s">
        <v>730</v>
      </c>
      <c r="C6" s="187">
        <v>32</v>
      </c>
      <c r="D6" s="188">
        <v>175.691</v>
      </c>
      <c r="E6" s="189">
        <v>2886.6909999999998</v>
      </c>
      <c r="F6" s="190">
        <v>16.4305001394494</v>
      </c>
    </row>
    <row r="7" spans="1:10" x14ac:dyDescent="0.2">
      <c r="A7" s="261" t="s">
        <v>516</v>
      </c>
      <c r="B7" s="8" t="s">
        <v>517</v>
      </c>
      <c r="C7" s="187">
        <v>15</v>
      </c>
      <c r="D7" s="188">
        <v>3.98277622744033</v>
      </c>
      <c r="E7" s="189">
        <v>251.88396079953401</v>
      </c>
      <c r="F7" s="190">
        <v>63.243312306656101</v>
      </c>
    </row>
    <row r="8" spans="1:10" ht="25.5" x14ac:dyDescent="0.2">
      <c r="A8" s="261" t="s">
        <v>516</v>
      </c>
      <c r="B8" s="8" t="s">
        <v>518</v>
      </c>
      <c r="C8" s="187">
        <v>14</v>
      </c>
      <c r="D8" s="188">
        <v>27.3196572870173</v>
      </c>
      <c r="E8" s="189">
        <v>312.962883757035</v>
      </c>
      <c r="F8" s="190">
        <v>11.455593328608799</v>
      </c>
    </row>
    <row r="9" spans="1:10" x14ac:dyDescent="0.2">
      <c r="A9" s="261" t="s">
        <v>516</v>
      </c>
      <c r="B9" s="8" t="s">
        <v>515</v>
      </c>
      <c r="C9" s="187">
        <v>4</v>
      </c>
      <c r="D9" s="188">
        <v>0.34100000000000003</v>
      </c>
      <c r="E9" s="189">
        <v>239</v>
      </c>
      <c r="F9" s="190">
        <v>700.87976539589397</v>
      </c>
    </row>
    <row r="10" spans="1:10" ht="25.5" x14ac:dyDescent="0.2">
      <c r="A10" s="8" t="s">
        <v>32</v>
      </c>
      <c r="B10" s="8" t="s">
        <v>519</v>
      </c>
      <c r="C10" s="187">
        <v>4</v>
      </c>
      <c r="D10" s="188">
        <v>325.20895999999999</v>
      </c>
      <c r="E10" s="189">
        <v>26558.085999999999</v>
      </c>
      <c r="F10" s="190" t="s">
        <v>31</v>
      </c>
    </row>
    <row r="11" spans="1:10" x14ac:dyDescent="0.2">
      <c r="A11" s="255" t="s">
        <v>245</v>
      </c>
      <c r="B11" s="254"/>
      <c r="C11" s="254"/>
      <c r="D11" s="254"/>
      <c r="E11" s="254"/>
      <c r="F11" s="254"/>
    </row>
    <row r="12" spans="1:10" ht="49.5" customHeight="1" x14ac:dyDescent="0.2">
      <c r="A12" s="255" t="s">
        <v>520</v>
      </c>
      <c r="B12" s="254"/>
      <c r="C12" s="254"/>
      <c r="D12" s="254"/>
      <c r="E12" s="254"/>
      <c r="F12" s="254"/>
    </row>
    <row r="13" spans="1:10" x14ac:dyDescent="0.2">
      <c r="A13" s="255" t="s">
        <v>38</v>
      </c>
      <c r="B13" s="254"/>
      <c r="C13" s="254"/>
      <c r="D13" s="254"/>
      <c r="E13" s="254"/>
      <c r="F13" s="254"/>
    </row>
    <row r="14" spans="1:10" ht="39.75" customHeight="1" x14ac:dyDescent="0.2">
      <c r="A14" s="255" t="s">
        <v>641</v>
      </c>
      <c r="B14" s="254"/>
      <c r="C14" s="254"/>
      <c r="D14" s="254"/>
      <c r="E14" s="254"/>
      <c r="F14" s="254"/>
    </row>
    <row r="15" spans="1:10" x14ac:dyDescent="0.2">
      <c r="A15" s="255" t="s">
        <v>38</v>
      </c>
      <c r="B15" s="254"/>
      <c r="C15" s="254"/>
      <c r="D15" s="254"/>
      <c r="E15" s="254"/>
      <c r="F15" s="254"/>
    </row>
    <row r="16" spans="1:10" x14ac:dyDescent="0.2">
      <c r="A16" s="256" t="s">
        <v>139</v>
      </c>
      <c r="B16" s="254"/>
      <c r="C16" s="254"/>
      <c r="D16" s="254"/>
      <c r="E16" s="254"/>
      <c r="F16" s="254"/>
    </row>
  </sheetData>
  <mergeCells count="11">
    <mergeCell ref="A13:F13"/>
    <mergeCell ref="A14:F14"/>
    <mergeCell ref="A15:F15"/>
    <mergeCell ref="A16:F16"/>
    <mergeCell ref="A5:A6"/>
    <mergeCell ref="A7:A9"/>
    <mergeCell ref="H1:J2"/>
    <mergeCell ref="A1:F1"/>
    <mergeCell ref="A4:B4"/>
    <mergeCell ref="A11:F11"/>
    <mergeCell ref="A12:F12"/>
  </mergeCells>
  <pageMargins left="0.6" right="0.79" top="0.79" bottom="1.06" header="0.3" footer="0.3"/>
  <pageSetup paperSize="9" fitToWidth="0" fitToHeight="0"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E1" activeCellId="1" sqref="A3:C3 E1:G2"/>
    </sheetView>
  </sheetViews>
  <sheetFormatPr baseColWidth="10" defaultColWidth="9.140625" defaultRowHeight="12.75" x14ac:dyDescent="0.2"/>
  <cols>
    <col min="1" max="1" width="43.7109375" customWidth="1"/>
    <col min="2" max="3" width="20.7109375" customWidth="1"/>
  </cols>
  <sheetData>
    <row r="1" spans="1:7" ht="39" customHeight="1" x14ac:dyDescent="0.2">
      <c r="A1" s="253" t="s">
        <v>521</v>
      </c>
      <c r="B1" s="254"/>
      <c r="C1" s="254"/>
      <c r="E1" s="251" t="str">
        <f>HYPERLINK("#'sommaire'!A1", "Retour sommaire")</f>
        <v>Retour sommaire</v>
      </c>
      <c r="F1" s="252"/>
      <c r="G1" s="252"/>
    </row>
    <row r="2" spans="1:7" x14ac:dyDescent="0.2">
      <c r="E2" s="252"/>
      <c r="F2" s="252"/>
      <c r="G2" s="252"/>
    </row>
    <row r="3" spans="1:7" ht="25.5" x14ac:dyDescent="0.2">
      <c r="A3" s="243" t="s">
        <v>490</v>
      </c>
      <c r="B3" s="243" t="s">
        <v>271</v>
      </c>
      <c r="C3" s="243" t="s">
        <v>15</v>
      </c>
    </row>
    <row r="4" spans="1:7" x14ac:dyDescent="0.2">
      <c r="A4" s="2"/>
      <c r="B4" s="2" t="s">
        <v>17</v>
      </c>
      <c r="C4" s="2" t="s">
        <v>19</v>
      </c>
    </row>
    <row r="5" spans="1:7" x14ac:dyDescent="0.2">
      <c r="A5" s="8" t="s">
        <v>168</v>
      </c>
      <c r="B5" s="191">
        <v>82</v>
      </c>
      <c r="C5" s="192">
        <v>24992.344338132702</v>
      </c>
    </row>
    <row r="6" spans="1:7" x14ac:dyDescent="0.2">
      <c r="A6" s="8" t="s">
        <v>169</v>
      </c>
      <c r="B6" s="191">
        <v>42</v>
      </c>
      <c r="C6" s="192">
        <v>5101.3794822830796</v>
      </c>
    </row>
    <row r="7" spans="1:7" x14ac:dyDescent="0.2">
      <c r="A7" s="8" t="s">
        <v>170</v>
      </c>
      <c r="B7" s="191">
        <v>34</v>
      </c>
      <c r="C7" s="192">
        <v>25932.317817446601</v>
      </c>
    </row>
    <row r="8" spans="1:7" x14ac:dyDescent="0.2">
      <c r="A8" s="8" t="s">
        <v>171</v>
      </c>
      <c r="B8" s="191">
        <v>40</v>
      </c>
      <c r="C8" s="192">
        <v>5377.0939233456202</v>
      </c>
    </row>
    <row r="9" spans="1:7" x14ac:dyDescent="0.2">
      <c r="A9" s="8" t="s">
        <v>172</v>
      </c>
      <c r="B9" s="191">
        <v>7</v>
      </c>
      <c r="C9" s="192">
        <v>9029.0275000000001</v>
      </c>
    </row>
    <row r="10" spans="1:7" x14ac:dyDescent="0.2">
      <c r="A10" s="8" t="s">
        <v>173</v>
      </c>
      <c r="B10" s="191">
        <v>69</v>
      </c>
      <c r="C10" s="192">
        <v>10678.6692647338</v>
      </c>
    </row>
    <row r="11" spans="1:7" x14ac:dyDescent="0.2">
      <c r="A11" s="8" t="s">
        <v>174</v>
      </c>
      <c r="B11" s="191">
        <v>30</v>
      </c>
      <c r="C11" s="192">
        <v>52176.457000000002</v>
      </c>
    </row>
    <row r="12" spans="1:7" x14ac:dyDescent="0.2">
      <c r="A12" s="8" t="s">
        <v>175</v>
      </c>
      <c r="B12" s="191">
        <v>3</v>
      </c>
      <c r="C12" s="192">
        <v>723.75</v>
      </c>
    </row>
    <row r="13" spans="1:7" x14ac:dyDescent="0.2">
      <c r="A13" s="8" t="s">
        <v>176</v>
      </c>
      <c r="B13" s="191">
        <v>32</v>
      </c>
      <c r="C13" s="192">
        <v>12157.0553914887</v>
      </c>
    </row>
    <row r="14" spans="1:7" x14ac:dyDescent="0.2">
      <c r="A14" s="8" t="s">
        <v>177</v>
      </c>
      <c r="B14" s="191">
        <v>108</v>
      </c>
      <c r="C14" s="192">
        <v>76978.048200101897</v>
      </c>
    </row>
    <row r="15" spans="1:7" x14ac:dyDescent="0.2">
      <c r="A15" s="8" t="s">
        <v>178</v>
      </c>
      <c r="B15" s="191">
        <v>59</v>
      </c>
      <c r="C15" s="192">
        <v>14708.356725489301</v>
      </c>
    </row>
    <row r="16" spans="1:7" x14ac:dyDescent="0.2">
      <c r="A16" s="8" t="s">
        <v>162</v>
      </c>
      <c r="B16" s="191">
        <v>21</v>
      </c>
      <c r="C16" s="192">
        <v>3103.6817661556402</v>
      </c>
    </row>
    <row r="17" spans="1:3" x14ac:dyDescent="0.2">
      <c r="A17" s="8" t="s">
        <v>179</v>
      </c>
      <c r="B17" s="191">
        <v>18</v>
      </c>
      <c r="C17" s="192">
        <v>11803.927</v>
      </c>
    </row>
    <row r="18" spans="1:3" ht="36" customHeight="1" x14ac:dyDescent="0.2">
      <c r="A18" s="255" t="s">
        <v>522</v>
      </c>
      <c r="B18" s="254"/>
      <c r="C18" s="254"/>
    </row>
    <row r="19" spans="1:3" ht="41.25" customHeight="1" x14ac:dyDescent="0.2">
      <c r="A19" s="255" t="s">
        <v>523</v>
      </c>
      <c r="B19" s="254"/>
      <c r="C19" s="254"/>
    </row>
    <row r="20" spans="1:3" x14ac:dyDescent="0.2">
      <c r="A20" s="256" t="s">
        <v>139</v>
      </c>
      <c r="B20" s="254"/>
      <c r="C20" s="254"/>
    </row>
  </sheetData>
  <mergeCells count="5">
    <mergeCell ref="E1:G2"/>
    <mergeCell ref="A1:C1"/>
    <mergeCell ref="A18:C18"/>
    <mergeCell ref="A19:C19"/>
    <mergeCell ref="A20:C20"/>
  </mergeCells>
  <pageMargins left="0.6" right="0.79" top="0.79" bottom="1.06" header="0.3" footer="0.3"/>
  <pageSetup paperSize="9" fitToWidth="0" fitToHeight="0"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A9" sqref="A9:E9"/>
    </sheetView>
  </sheetViews>
  <sheetFormatPr baseColWidth="10" defaultColWidth="9.140625" defaultRowHeight="12.75" x14ac:dyDescent="0.2"/>
  <cols>
    <col min="1" max="1" width="35.7109375" customWidth="1"/>
    <col min="2" max="5" width="12.7109375" customWidth="1"/>
  </cols>
  <sheetData>
    <row r="1" spans="1:9" ht="15" customHeight="1" x14ac:dyDescent="0.2">
      <c r="A1" s="253" t="s">
        <v>524</v>
      </c>
      <c r="B1" s="254"/>
      <c r="C1" s="254"/>
      <c r="D1" s="254"/>
      <c r="E1" s="254"/>
      <c r="G1" s="251" t="str">
        <f>HYPERLINK("#'sommaire'!A1", "Retour sommaire")</f>
        <v>Retour sommaire</v>
      </c>
      <c r="H1" s="252"/>
      <c r="I1" s="252"/>
    </row>
    <row r="2" spans="1:9" x14ac:dyDescent="0.2">
      <c r="G2" s="252"/>
      <c r="H2" s="252"/>
      <c r="I2" s="252"/>
    </row>
    <row r="3" spans="1:9" ht="76.5" x14ac:dyDescent="0.2">
      <c r="A3" s="243" t="s">
        <v>525</v>
      </c>
      <c r="B3" s="243" t="s">
        <v>526</v>
      </c>
      <c r="C3" s="243" t="s">
        <v>527</v>
      </c>
      <c r="D3" s="243" t="s">
        <v>73</v>
      </c>
      <c r="E3" s="243" t="s">
        <v>74</v>
      </c>
    </row>
    <row r="4" spans="1:9" x14ac:dyDescent="0.2">
      <c r="A4" s="8" t="s">
        <v>528</v>
      </c>
      <c r="B4" s="193">
        <v>263</v>
      </c>
      <c r="C4" s="194">
        <v>11</v>
      </c>
      <c r="D4" s="195">
        <v>104</v>
      </c>
      <c r="E4" s="196">
        <v>25</v>
      </c>
    </row>
    <row r="5" spans="1:9" ht="25.5" x14ac:dyDescent="0.2">
      <c r="A5" s="8" t="s">
        <v>529</v>
      </c>
      <c r="B5" s="193">
        <v>32</v>
      </c>
      <c r="C5" s="194">
        <v>1</v>
      </c>
      <c r="D5" s="195">
        <v>65</v>
      </c>
      <c r="E5" s="196"/>
    </row>
    <row r="6" spans="1:9" x14ac:dyDescent="0.2">
      <c r="A6" s="8" t="s">
        <v>530</v>
      </c>
      <c r="B6" s="193">
        <v>12</v>
      </c>
      <c r="C6" s="194"/>
      <c r="D6" s="195">
        <v>4</v>
      </c>
      <c r="E6" s="196"/>
    </row>
    <row r="7" spans="1:9" x14ac:dyDescent="0.2">
      <c r="A7" s="8" t="s">
        <v>334</v>
      </c>
      <c r="B7" s="193">
        <v>5</v>
      </c>
      <c r="C7" s="194"/>
      <c r="D7" s="195"/>
      <c r="E7" s="196"/>
    </row>
    <row r="8" spans="1:9" ht="25.5" x14ac:dyDescent="0.2">
      <c r="A8" s="8" t="s">
        <v>531</v>
      </c>
      <c r="B8" s="193">
        <v>13</v>
      </c>
      <c r="C8" s="194"/>
      <c r="D8" s="195">
        <v>8</v>
      </c>
      <c r="E8" s="196">
        <v>3</v>
      </c>
    </row>
    <row r="9" spans="1:9" x14ac:dyDescent="0.2">
      <c r="A9" s="247" t="s">
        <v>99</v>
      </c>
      <c r="B9" s="248">
        <v>325</v>
      </c>
      <c r="C9" s="248">
        <v>12</v>
      </c>
      <c r="D9" s="248">
        <v>181</v>
      </c>
      <c r="E9" s="248">
        <v>28</v>
      </c>
    </row>
    <row r="10" spans="1:9" ht="24.75" customHeight="1" x14ac:dyDescent="0.2">
      <c r="A10" s="255" t="s">
        <v>532</v>
      </c>
      <c r="B10" s="254"/>
      <c r="C10" s="254"/>
      <c r="D10" s="254"/>
      <c r="E10" s="254"/>
    </row>
    <row r="11" spans="1:9" ht="30" customHeight="1" x14ac:dyDescent="0.2">
      <c r="A11" s="255" t="s">
        <v>533</v>
      </c>
      <c r="B11" s="254"/>
      <c r="C11" s="254"/>
      <c r="D11" s="254"/>
      <c r="E11" s="254"/>
    </row>
    <row r="12" spans="1:9" x14ac:dyDescent="0.2">
      <c r="A12" s="255" t="s">
        <v>38</v>
      </c>
      <c r="B12" s="254"/>
      <c r="C12" s="254"/>
      <c r="D12" s="254"/>
      <c r="E12" s="254"/>
    </row>
    <row r="13" spans="1:9" ht="47.25" customHeight="1" x14ac:dyDescent="0.2">
      <c r="A13" s="255" t="s">
        <v>534</v>
      </c>
      <c r="B13" s="254"/>
      <c r="C13" s="254"/>
      <c r="D13" s="254"/>
      <c r="E13" s="254"/>
    </row>
    <row r="14" spans="1:9" x14ac:dyDescent="0.2">
      <c r="A14" s="256" t="s">
        <v>139</v>
      </c>
      <c r="B14" s="254"/>
      <c r="C14" s="254"/>
      <c r="D14" s="254"/>
      <c r="E14" s="254"/>
    </row>
  </sheetData>
  <mergeCells count="7">
    <mergeCell ref="A13:E13"/>
    <mergeCell ref="A14:E14"/>
    <mergeCell ref="G1:I2"/>
    <mergeCell ref="A1:E1"/>
    <mergeCell ref="A10:E10"/>
    <mergeCell ref="A11:E11"/>
    <mergeCell ref="A12:E12"/>
  </mergeCells>
  <pageMargins left="0.6" right="0.79" top="0.79" bottom="1.06" header="0.3" footer="0.3"/>
  <pageSetup paperSize="9" fitToWidth="0" fitToHeight="0"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H1" activeCellId="1" sqref="A3:F3 H1:J2"/>
    </sheetView>
  </sheetViews>
  <sheetFormatPr baseColWidth="10" defaultColWidth="9.140625" defaultRowHeight="12.75" x14ac:dyDescent="0.2"/>
  <cols>
    <col min="1" max="2" width="20.7109375" customWidth="1"/>
    <col min="3" max="6" width="13.7109375" customWidth="1"/>
  </cols>
  <sheetData>
    <row r="1" spans="1:10" ht="39" customHeight="1" x14ac:dyDescent="0.2">
      <c r="A1" s="253" t="s">
        <v>625</v>
      </c>
      <c r="B1" s="254"/>
      <c r="C1" s="254"/>
      <c r="D1" s="254"/>
      <c r="E1" s="254"/>
      <c r="F1" s="254"/>
      <c r="H1" s="251" t="str">
        <f>HYPERLINK("#'sommaire'!A1", "Retour sommaire")</f>
        <v>Retour sommaire</v>
      </c>
      <c r="I1" s="252"/>
      <c r="J1" s="252"/>
    </row>
    <row r="2" spans="1:10" x14ac:dyDescent="0.2">
      <c r="H2" s="252"/>
      <c r="I2" s="252"/>
      <c r="J2" s="252"/>
    </row>
    <row r="3" spans="1:10" ht="25.5" x14ac:dyDescent="0.2">
      <c r="A3" s="243" t="s">
        <v>12</v>
      </c>
      <c r="B3" s="243" t="s">
        <v>226</v>
      </c>
      <c r="C3" s="243" t="s">
        <v>271</v>
      </c>
      <c r="D3" s="243" t="s">
        <v>14</v>
      </c>
      <c r="E3" s="243" t="s">
        <v>15</v>
      </c>
      <c r="F3" s="243" t="s">
        <v>16</v>
      </c>
    </row>
    <row r="4" spans="1:10" ht="25.5" x14ac:dyDescent="0.2">
      <c r="A4" s="257"/>
      <c r="B4" s="257"/>
      <c r="C4" s="2" t="s">
        <v>535</v>
      </c>
      <c r="D4" s="2" t="s">
        <v>66</v>
      </c>
      <c r="E4" s="2" t="s">
        <v>19</v>
      </c>
      <c r="F4" s="2" t="s">
        <v>536</v>
      </c>
    </row>
    <row r="5" spans="1:10" ht="25.5" x14ac:dyDescent="0.2">
      <c r="A5" s="261" t="s">
        <v>468</v>
      </c>
      <c r="B5" s="8" t="s">
        <v>537</v>
      </c>
      <c r="C5" s="197">
        <v>277</v>
      </c>
      <c r="D5" s="198">
        <v>24719.172402215499</v>
      </c>
      <c r="E5" s="199">
        <v>90433.887456923403</v>
      </c>
      <c r="F5" s="200">
        <v>3.6584512614515399</v>
      </c>
    </row>
    <row r="6" spans="1:10" x14ac:dyDescent="0.2">
      <c r="A6" s="261" t="s">
        <v>468</v>
      </c>
      <c r="B6" s="8" t="s">
        <v>538</v>
      </c>
      <c r="C6" s="197">
        <v>39</v>
      </c>
      <c r="D6" s="198">
        <v>6133.4290000000001</v>
      </c>
      <c r="E6" s="199">
        <v>16908.236000000001</v>
      </c>
      <c r="F6" s="200">
        <v>2.7567346096286398</v>
      </c>
    </row>
    <row r="7" spans="1:10" ht="25.5" x14ac:dyDescent="0.2">
      <c r="A7" s="261" t="s">
        <v>468</v>
      </c>
      <c r="B7" s="8" t="s">
        <v>539</v>
      </c>
      <c r="C7" s="197">
        <v>211</v>
      </c>
      <c r="D7" s="198">
        <v>3680.2750000000001</v>
      </c>
      <c r="E7" s="199">
        <v>17935.506000000001</v>
      </c>
      <c r="F7" s="200">
        <v>4.8734146225485899</v>
      </c>
    </row>
    <row r="8" spans="1:10" ht="25.5" x14ac:dyDescent="0.2">
      <c r="A8" s="261" t="s">
        <v>468</v>
      </c>
      <c r="B8" s="8" t="s">
        <v>540</v>
      </c>
      <c r="C8" s="197">
        <v>58</v>
      </c>
      <c r="D8" s="198">
        <v>2079.607</v>
      </c>
      <c r="E8" s="199">
        <v>7180.8919999999998</v>
      </c>
      <c r="F8" s="200">
        <v>3.4530043416857099</v>
      </c>
    </row>
    <row r="9" spans="1:10" ht="25.5" x14ac:dyDescent="0.2">
      <c r="A9" s="261" t="s">
        <v>469</v>
      </c>
      <c r="B9" s="8" t="s">
        <v>537</v>
      </c>
      <c r="C9" s="197">
        <v>88</v>
      </c>
      <c r="D9" s="198">
        <v>215.32400000000001</v>
      </c>
      <c r="E9" s="199">
        <v>1924.778</v>
      </c>
      <c r="F9" s="200">
        <v>8.93898497148483</v>
      </c>
    </row>
    <row r="10" spans="1:10" x14ac:dyDescent="0.2">
      <c r="A10" s="261" t="s">
        <v>469</v>
      </c>
      <c r="B10" s="8" t="s">
        <v>538</v>
      </c>
      <c r="C10" s="197">
        <v>6</v>
      </c>
      <c r="D10" s="198">
        <v>23.065000000000001</v>
      </c>
      <c r="E10" s="199">
        <v>117.685</v>
      </c>
      <c r="F10" s="200">
        <v>5.1023195317580798</v>
      </c>
    </row>
    <row r="11" spans="1:10" ht="25.5" x14ac:dyDescent="0.2">
      <c r="A11" s="261" t="s">
        <v>469</v>
      </c>
      <c r="B11" s="8" t="s">
        <v>539</v>
      </c>
      <c r="C11" s="197">
        <v>125</v>
      </c>
      <c r="D11" s="198">
        <v>318.69099999999997</v>
      </c>
      <c r="E11" s="199">
        <v>2289.6190000000001</v>
      </c>
      <c r="F11" s="200">
        <v>7.1844482586580698</v>
      </c>
    </row>
    <row r="12" spans="1:10" ht="25.5" x14ac:dyDescent="0.2">
      <c r="A12" s="261" t="s">
        <v>469</v>
      </c>
      <c r="B12" s="8" t="s">
        <v>540</v>
      </c>
      <c r="C12" s="197">
        <v>25</v>
      </c>
      <c r="D12" s="198">
        <v>104.2</v>
      </c>
      <c r="E12" s="199">
        <v>601.73299999999995</v>
      </c>
      <c r="F12" s="200">
        <v>5.7747888675623802</v>
      </c>
    </row>
    <row r="13" spans="1:10" ht="25.5" x14ac:dyDescent="0.2">
      <c r="A13" s="261" t="s">
        <v>470</v>
      </c>
      <c r="B13" s="8" t="s">
        <v>537</v>
      </c>
      <c r="C13" s="197">
        <v>51</v>
      </c>
      <c r="D13" s="198">
        <v>273.05399999999997</v>
      </c>
      <c r="E13" s="199">
        <v>2653.5239999999999</v>
      </c>
      <c r="F13" s="200">
        <v>9.7179459008108307</v>
      </c>
    </row>
    <row r="14" spans="1:10" x14ac:dyDescent="0.2">
      <c r="A14" s="261" t="s">
        <v>470</v>
      </c>
      <c r="B14" s="8" t="s">
        <v>538</v>
      </c>
      <c r="C14" s="197">
        <v>8</v>
      </c>
      <c r="D14" s="198">
        <v>121.099</v>
      </c>
      <c r="E14" s="199">
        <v>460.56900000000002</v>
      </c>
      <c r="F14" s="200">
        <v>3.8032436271150001</v>
      </c>
    </row>
    <row r="15" spans="1:10" ht="25.5" x14ac:dyDescent="0.2">
      <c r="A15" s="261" t="s">
        <v>470</v>
      </c>
      <c r="B15" s="8" t="s">
        <v>539</v>
      </c>
      <c r="C15" s="197">
        <v>39</v>
      </c>
      <c r="D15" s="198">
        <v>32.375</v>
      </c>
      <c r="E15" s="199">
        <v>235.863</v>
      </c>
      <c r="F15" s="200">
        <v>7.2853436293436298</v>
      </c>
    </row>
    <row r="16" spans="1:10" ht="25.5" x14ac:dyDescent="0.2">
      <c r="A16" s="261" t="s">
        <v>470</v>
      </c>
      <c r="B16" s="8" t="s">
        <v>540</v>
      </c>
      <c r="C16" s="197">
        <v>11</v>
      </c>
      <c r="D16" s="198">
        <v>35.548999999999999</v>
      </c>
      <c r="E16" s="199">
        <v>210.38900000000001</v>
      </c>
      <c r="F16" s="200">
        <v>5.9182818082083903</v>
      </c>
    </row>
    <row r="17" spans="1:6" ht="25.5" x14ac:dyDescent="0.2">
      <c r="A17" s="261" t="s">
        <v>471</v>
      </c>
      <c r="B17" s="8" t="s">
        <v>537</v>
      </c>
      <c r="C17" s="197">
        <v>10</v>
      </c>
      <c r="D17" s="198">
        <v>319.57400000000001</v>
      </c>
      <c r="E17" s="199">
        <v>1387.403</v>
      </c>
      <c r="F17" s="200">
        <v>4.3414138822307198</v>
      </c>
    </row>
    <row r="18" spans="1:6" x14ac:dyDescent="0.2">
      <c r="A18" s="261" t="s">
        <v>471</v>
      </c>
      <c r="B18" s="8" t="s">
        <v>538</v>
      </c>
      <c r="C18" s="197">
        <v>3</v>
      </c>
      <c r="D18" s="198">
        <v>56.308</v>
      </c>
      <c r="E18" s="199">
        <v>183.209</v>
      </c>
      <c r="F18" s="200">
        <v>3.2536939688854201</v>
      </c>
    </row>
    <row r="19" spans="1:6" ht="25.5" x14ac:dyDescent="0.2">
      <c r="A19" s="261" t="s">
        <v>471</v>
      </c>
      <c r="B19" s="8" t="s">
        <v>539</v>
      </c>
      <c r="C19" s="197">
        <v>3</v>
      </c>
      <c r="D19" s="198">
        <v>15.02</v>
      </c>
      <c r="E19" s="199">
        <v>155.4</v>
      </c>
      <c r="F19" s="200">
        <v>10.3462050599201</v>
      </c>
    </row>
    <row r="20" spans="1:6" ht="25.5" x14ac:dyDescent="0.2">
      <c r="A20" s="261" t="s">
        <v>471</v>
      </c>
      <c r="B20" s="8" t="s">
        <v>540</v>
      </c>
      <c r="C20" s="197">
        <v>4</v>
      </c>
      <c r="D20" s="198">
        <v>241.779</v>
      </c>
      <c r="E20" s="199">
        <v>2129.6280000000002</v>
      </c>
      <c r="F20" s="200">
        <v>8.8081595175759695</v>
      </c>
    </row>
    <row r="21" spans="1:6" ht="25.5" x14ac:dyDescent="0.2">
      <c r="A21" s="261" t="s">
        <v>32</v>
      </c>
      <c r="B21" s="8" t="s">
        <v>537</v>
      </c>
      <c r="C21" s="197">
        <v>29</v>
      </c>
      <c r="D21" s="198">
        <v>4866.0020000000004</v>
      </c>
      <c r="E21" s="199">
        <v>42939.734499999999</v>
      </c>
      <c r="F21" s="200">
        <v>8.8244383171235796</v>
      </c>
    </row>
    <row r="22" spans="1:6" x14ac:dyDescent="0.2">
      <c r="A22" s="261" t="s">
        <v>32</v>
      </c>
      <c r="B22" s="8" t="s">
        <v>538</v>
      </c>
      <c r="C22" s="197">
        <v>3</v>
      </c>
      <c r="D22" s="198">
        <v>840.91200000000003</v>
      </c>
      <c r="E22" s="199">
        <v>8080.2049999999999</v>
      </c>
      <c r="F22" s="200">
        <v>9.6088591909736092</v>
      </c>
    </row>
    <row r="23" spans="1:6" x14ac:dyDescent="0.2">
      <c r="A23" s="256" t="s">
        <v>139</v>
      </c>
      <c r="B23" s="254"/>
      <c r="C23" s="254"/>
      <c r="D23" s="254"/>
      <c r="E23" s="254"/>
      <c r="F23" s="254"/>
    </row>
  </sheetData>
  <mergeCells count="9">
    <mergeCell ref="H1:J2"/>
    <mergeCell ref="A1:F1"/>
    <mergeCell ref="A4:B4"/>
    <mergeCell ref="A23:F23"/>
    <mergeCell ref="A5:A8"/>
    <mergeCell ref="A9:A12"/>
    <mergeCell ref="A13:A16"/>
    <mergeCell ref="A17:A20"/>
    <mergeCell ref="A21:A22"/>
  </mergeCells>
  <pageMargins left="0.6" right="0.79" top="0.79" bottom="1.06" header="0.3" footer="0.3"/>
  <pageSetup paperSize="9" fitToWidth="0" fitToHeight="0"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A11" sqref="A11"/>
    </sheetView>
  </sheetViews>
  <sheetFormatPr baseColWidth="10" defaultColWidth="9.140625" defaultRowHeight="12.75" x14ac:dyDescent="0.2"/>
  <cols>
    <col min="1" max="1" width="40.7109375" customWidth="1"/>
    <col min="2" max="2" width="15.7109375" customWidth="1"/>
    <col min="3" max="4" width="13.7109375" customWidth="1"/>
  </cols>
  <sheetData>
    <row r="1" spans="1:8" ht="15" customHeight="1" x14ac:dyDescent="0.2">
      <c r="A1" s="253" t="s">
        <v>541</v>
      </c>
      <c r="B1" s="254"/>
      <c r="C1" s="254"/>
      <c r="D1" s="254"/>
      <c r="F1" s="251" t="str">
        <f>HYPERLINK("#'sommaire'!A1", "Retour sommaire")</f>
        <v>Retour sommaire</v>
      </c>
      <c r="G1" s="252"/>
      <c r="H1" s="252"/>
    </row>
    <row r="2" spans="1:8" x14ac:dyDescent="0.2">
      <c r="F2" s="252"/>
      <c r="G2" s="252"/>
      <c r="H2" s="252"/>
    </row>
    <row r="3" spans="1:8" x14ac:dyDescent="0.2">
      <c r="A3" s="264" t="s">
        <v>542</v>
      </c>
      <c r="B3" s="254"/>
      <c r="C3" s="254"/>
      <c r="D3" s="254"/>
    </row>
    <row r="4" spans="1:8" ht="51" x14ac:dyDescent="0.2">
      <c r="A4" s="243" t="s">
        <v>12</v>
      </c>
      <c r="B4" s="243" t="s">
        <v>728</v>
      </c>
      <c r="C4" s="243" t="s">
        <v>543</v>
      </c>
      <c r="D4" s="243" t="s">
        <v>544</v>
      </c>
    </row>
    <row r="5" spans="1:8" x14ac:dyDescent="0.2">
      <c r="A5" s="8" t="s">
        <v>545</v>
      </c>
      <c r="B5" s="201">
        <v>34</v>
      </c>
      <c r="C5" s="202">
        <v>1925.6302800000001</v>
      </c>
      <c r="D5" s="203">
        <v>33590.854122215504</v>
      </c>
    </row>
    <row r="6" spans="1:8" x14ac:dyDescent="0.2">
      <c r="A6" s="8" t="s">
        <v>494</v>
      </c>
      <c r="B6" s="201">
        <v>28</v>
      </c>
      <c r="C6" s="202">
        <v>253.81386000000001</v>
      </c>
      <c r="D6" s="203">
        <v>3015.7681400000001</v>
      </c>
    </row>
    <row r="7" spans="1:8" ht="25.5" x14ac:dyDescent="0.2">
      <c r="A7" s="8" t="s">
        <v>546</v>
      </c>
      <c r="B7" s="201">
        <v>0</v>
      </c>
      <c r="C7" s="202">
        <v>0</v>
      </c>
      <c r="D7" s="203">
        <v>390.90199999999999</v>
      </c>
    </row>
    <row r="8" spans="1:8" x14ac:dyDescent="0.2">
      <c r="A8" s="8" t="s">
        <v>482</v>
      </c>
      <c r="B8" s="201">
        <v>3</v>
      </c>
      <c r="C8" s="202">
        <v>141.15199999999999</v>
      </c>
      <c r="D8" s="203">
        <v>2060.9430000000002</v>
      </c>
    </row>
    <row r="9" spans="1:8" ht="25.5" x14ac:dyDescent="0.2">
      <c r="A9" s="8" t="s">
        <v>547</v>
      </c>
      <c r="B9" s="201">
        <v>4</v>
      </c>
      <c r="C9" s="202">
        <v>116.771</v>
      </c>
      <c r="D9" s="203">
        <v>3388.0479999999998</v>
      </c>
    </row>
    <row r="10" spans="1:8" x14ac:dyDescent="0.2">
      <c r="A10" s="8" t="s">
        <v>729</v>
      </c>
      <c r="B10" s="201">
        <v>9</v>
      </c>
      <c r="C10" s="202">
        <v>9.8475260800290698</v>
      </c>
      <c r="D10" s="203">
        <v>100.683962519392</v>
      </c>
    </row>
    <row r="11" spans="1:8" x14ac:dyDescent="0.2">
      <c r="A11" s="8" t="s">
        <v>548</v>
      </c>
      <c r="B11" s="201">
        <v>0</v>
      </c>
      <c r="C11" s="202">
        <v>0</v>
      </c>
      <c r="D11" s="203">
        <v>43.52</v>
      </c>
    </row>
    <row r="12" spans="1:8" x14ac:dyDescent="0.2">
      <c r="A12" s="255" t="s">
        <v>549</v>
      </c>
      <c r="B12" s="254"/>
      <c r="C12" s="254"/>
      <c r="D12" s="254"/>
    </row>
    <row r="13" spans="1:8" x14ac:dyDescent="0.2">
      <c r="A13" s="255" t="s">
        <v>38</v>
      </c>
      <c r="B13" s="254"/>
      <c r="C13" s="254"/>
      <c r="D13" s="254"/>
    </row>
    <row r="14" spans="1:8" x14ac:dyDescent="0.2">
      <c r="A14" s="256" t="s">
        <v>139</v>
      </c>
      <c r="B14" s="254"/>
      <c r="C14" s="254"/>
      <c r="D14" s="254"/>
    </row>
  </sheetData>
  <mergeCells count="6">
    <mergeCell ref="A14:D14"/>
    <mergeCell ref="F1:H2"/>
    <mergeCell ref="A1:D1"/>
    <mergeCell ref="A3:D3"/>
    <mergeCell ref="A12:D12"/>
    <mergeCell ref="A13:D13"/>
  </mergeCells>
  <pageMargins left="0.6" right="0.79" top="0.79" bottom="1.06" header="0.3" footer="0.3"/>
  <pageSetup paperSize="9" fitToWidth="0" fitToHeight="0"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F1" activeCellId="1" sqref="A4:D4 F1:H2"/>
    </sheetView>
  </sheetViews>
  <sheetFormatPr baseColWidth="10" defaultColWidth="9.140625" defaultRowHeight="12.75" x14ac:dyDescent="0.2"/>
  <cols>
    <col min="1" max="2" width="25.7109375" customWidth="1"/>
    <col min="3" max="3" width="10.7109375" customWidth="1"/>
    <col min="4" max="4" width="20.7109375" customWidth="1"/>
  </cols>
  <sheetData>
    <row r="1" spans="1:8" ht="15" customHeight="1" x14ac:dyDescent="0.2">
      <c r="A1" s="253" t="s">
        <v>626</v>
      </c>
      <c r="B1" s="254"/>
      <c r="C1" s="254"/>
      <c r="D1" s="254"/>
      <c r="F1" s="251" t="str">
        <f>HYPERLINK("#'sommaire'!A1", "Retour sommaire")</f>
        <v>Retour sommaire</v>
      </c>
      <c r="G1" s="252"/>
      <c r="H1" s="252"/>
    </row>
    <row r="2" spans="1:8" x14ac:dyDescent="0.2">
      <c r="F2" s="252"/>
      <c r="G2" s="252"/>
      <c r="H2" s="252"/>
    </row>
    <row r="3" spans="1:8" x14ac:dyDescent="0.2">
      <c r="A3" s="264" t="s">
        <v>188</v>
      </c>
      <c r="B3" s="254"/>
      <c r="C3" s="254"/>
      <c r="D3" s="254"/>
    </row>
    <row r="4" spans="1:8" ht="51" x14ac:dyDescent="0.2">
      <c r="A4" s="243" t="s">
        <v>226</v>
      </c>
      <c r="B4" s="243" t="s">
        <v>550</v>
      </c>
      <c r="C4" s="243" t="s">
        <v>271</v>
      </c>
      <c r="D4" s="243" t="s">
        <v>551</v>
      </c>
    </row>
    <row r="5" spans="1:8" x14ac:dyDescent="0.2">
      <c r="A5" s="261" t="s">
        <v>537</v>
      </c>
      <c r="B5" s="8" t="s">
        <v>552</v>
      </c>
      <c r="C5" s="204">
        <v>241</v>
      </c>
      <c r="D5" s="205">
        <v>23.2</v>
      </c>
    </row>
    <row r="6" spans="1:8" x14ac:dyDescent="0.2">
      <c r="A6" s="261" t="s">
        <v>537</v>
      </c>
      <c r="B6" s="8" t="s">
        <v>553</v>
      </c>
      <c r="C6" s="204">
        <v>96</v>
      </c>
      <c r="D6" s="205">
        <v>9.4</v>
      </c>
    </row>
    <row r="7" spans="1:8" x14ac:dyDescent="0.2">
      <c r="A7" s="261" t="s">
        <v>537</v>
      </c>
      <c r="B7" s="8" t="s">
        <v>554</v>
      </c>
      <c r="C7" s="204">
        <v>153</v>
      </c>
      <c r="D7" s="205">
        <v>24.5</v>
      </c>
    </row>
    <row r="8" spans="1:8" x14ac:dyDescent="0.2">
      <c r="A8" s="261" t="s">
        <v>537</v>
      </c>
      <c r="B8" s="8" t="s">
        <v>555</v>
      </c>
      <c r="C8" s="204">
        <v>103</v>
      </c>
      <c r="D8" s="205">
        <v>42.9</v>
      </c>
    </row>
    <row r="9" spans="1:8" x14ac:dyDescent="0.2">
      <c r="A9" s="261" t="s">
        <v>539</v>
      </c>
      <c r="B9" s="8" t="s">
        <v>552</v>
      </c>
      <c r="C9" s="204">
        <v>201</v>
      </c>
      <c r="D9" s="205">
        <v>80.3</v>
      </c>
    </row>
    <row r="10" spans="1:8" x14ac:dyDescent="0.2">
      <c r="A10" s="261" t="s">
        <v>539</v>
      </c>
      <c r="B10" s="8" t="s">
        <v>553</v>
      </c>
      <c r="C10" s="204">
        <v>70</v>
      </c>
      <c r="D10" s="205">
        <v>7.6</v>
      </c>
    </row>
    <row r="11" spans="1:8" x14ac:dyDescent="0.2">
      <c r="A11" s="261" t="s">
        <v>539</v>
      </c>
      <c r="B11" s="8" t="s">
        <v>554</v>
      </c>
      <c r="C11" s="204">
        <v>92</v>
      </c>
      <c r="D11" s="205">
        <v>8.6</v>
      </c>
    </row>
    <row r="12" spans="1:8" x14ac:dyDescent="0.2">
      <c r="A12" s="261" t="s">
        <v>539</v>
      </c>
      <c r="B12" s="8" t="s">
        <v>555</v>
      </c>
      <c r="C12" s="204">
        <v>33</v>
      </c>
      <c r="D12" s="205">
        <v>3.5</v>
      </c>
    </row>
    <row r="13" spans="1:8" x14ac:dyDescent="0.2">
      <c r="A13" s="261" t="s">
        <v>538</v>
      </c>
      <c r="B13" s="8" t="s">
        <v>552</v>
      </c>
      <c r="C13" s="204">
        <v>27</v>
      </c>
      <c r="D13" s="205">
        <v>81.599999999999994</v>
      </c>
    </row>
    <row r="14" spans="1:8" x14ac:dyDescent="0.2">
      <c r="A14" s="261" t="s">
        <v>538</v>
      </c>
      <c r="B14" s="8" t="s">
        <v>553</v>
      </c>
      <c r="C14" s="204">
        <v>17</v>
      </c>
      <c r="D14" s="205">
        <v>13.8</v>
      </c>
    </row>
    <row r="15" spans="1:8" x14ac:dyDescent="0.2">
      <c r="A15" s="261" t="s">
        <v>538</v>
      </c>
      <c r="B15" s="8" t="s">
        <v>554</v>
      </c>
      <c r="C15" s="204">
        <v>10</v>
      </c>
      <c r="D15" s="205">
        <v>2.7</v>
      </c>
    </row>
    <row r="16" spans="1:8" x14ac:dyDescent="0.2">
      <c r="A16" s="261" t="s">
        <v>538</v>
      </c>
      <c r="B16" s="8" t="s">
        <v>555</v>
      </c>
      <c r="C16" s="204">
        <v>8</v>
      </c>
      <c r="D16" s="205">
        <v>1.9</v>
      </c>
    </row>
    <row r="17" spans="1:4" x14ac:dyDescent="0.2">
      <c r="A17" s="261" t="s">
        <v>540</v>
      </c>
      <c r="B17" s="8" t="s">
        <v>552</v>
      </c>
      <c r="C17" s="204">
        <v>47</v>
      </c>
      <c r="D17" s="205">
        <v>70.900000000000006</v>
      </c>
    </row>
    <row r="18" spans="1:4" x14ac:dyDescent="0.2">
      <c r="A18" s="261" t="s">
        <v>540</v>
      </c>
      <c r="B18" s="8" t="s">
        <v>553</v>
      </c>
      <c r="C18" s="204">
        <v>18</v>
      </c>
      <c r="D18" s="205">
        <v>18.7</v>
      </c>
    </row>
    <row r="19" spans="1:4" x14ac:dyDescent="0.2">
      <c r="A19" s="261" t="s">
        <v>540</v>
      </c>
      <c r="B19" s="8" t="s">
        <v>554</v>
      </c>
      <c r="C19" s="204">
        <v>16</v>
      </c>
      <c r="D19" s="205">
        <v>6.1</v>
      </c>
    </row>
    <row r="20" spans="1:4" x14ac:dyDescent="0.2">
      <c r="A20" s="261" t="s">
        <v>540</v>
      </c>
      <c r="B20" s="8" t="s">
        <v>555</v>
      </c>
      <c r="C20" s="204">
        <v>12</v>
      </c>
      <c r="D20" s="205">
        <v>4.3</v>
      </c>
    </row>
    <row r="21" spans="1:4" x14ac:dyDescent="0.2">
      <c r="A21" s="255" t="s">
        <v>642</v>
      </c>
      <c r="B21" s="254"/>
      <c r="C21" s="254"/>
      <c r="D21" s="254"/>
    </row>
    <row r="22" spans="1:4" x14ac:dyDescent="0.2">
      <c r="A22" s="256" t="s">
        <v>139</v>
      </c>
      <c r="B22" s="254"/>
      <c r="C22" s="254"/>
      <c r="D22" s="254"/>
    </row>
  </sheetData>
  <mergeCells count="9">
    <mergeCell ref="F1:H2"/>
    <mergeCell ref="A1:D1"/>
    <mergeCell ref="A3:D3"/>
    <mergeCell ref="A21:D21"/>
    <mergeCell ref="A22:D22"/>
    <mergeCell ref="A5:A8"/>
    <mergeCell ref="A9:A12"/>
    <mergeCell ref="A13:A16"/>
    <mergeCell ref="A17:A20"/>
  </mergeCells>
  <pageMargins left="0.6" right="0.79" top="0.79" bottom="1.06" header="0.3" footer="0.3"/>
  <pageSetup paperSize="9" fitToWidth="0" fitToHeight="0"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A14" sqref="A14:F14"/>
    </sheetView>
  </sheetViews>
  <sheetFormatPr baseColWidth="10" defaultColWidth="9.140625" defaultRowHeight="12.75" x14ac:dyDescent="0.2"/>
  <cols>
    <col min="1" max="1" width="22.7109375" customWidth="1"/>
    <col min="2" max="2" width="13.7109375" customWidth="1"/>
    <col min="3" max="6" width="12.7109375" customWidth="1"/>
  </cols>
  <sheetData>
    <row r="1" spans="1:10" ht="39" customHeight="1" x14ac:dyDescent="0.2">
      <c r="A1" s="253" t="s">
        <v>556</v>
      </c>
      <c r="B1" s="254"/>
      <c r="C1" s="254"/>
      <c r="D1" s="254"/>
      <c r="E1" s="254"/>
      <c r="F1" s="254"/>
      <c r="H1" s="251" t="str">
        <f>HYPERLINK("#'sommaire'!A1", "Retour sommaire")</f>
        <v>Retour sommaire</v>
      </c>
      <c r="I1" s="252"/>
      <c r="J1" s="252"/>
    </row>
    <row r="2" spans="1:10" x14ac:dyDescent="0.2">
      <c r="H2" s="252"/>
      <c r="I2" s="252"/>
      <c r="J2" s="252"/>
    </row>
    <row r="3" spans="1:10" ht="25.5" x14ac:dyDescent="0.2">
      <c r="A3" s="243" t="s">
        <v>12</v>
      </c>
      <c r="B3" s="243" t="s">
        <v>271</v>
      </c>
      <c r="C3" s="243" t="s">
        <v>14</v>
      </c>
      <c r="D3" s="243" t="s">
        <v>15</v>
      </c>
      <c r="E3" s="243" t="s">
        <v>16</v>
      </c>
      <c r="F3" s="243" t="s">
        <v>557</v>
      </c>
    </row>
    <row r="4" spans="1:10" ht="25.5" x14ac:dyDescent="0.2">
      <c r="A4" s="2"/>
      <c r="B4" s="2" t="s">
        <v>17</v>
      </c>
      <c r="C4" s="2" t="s">
        <v>18</v>
      </c>
      <c r="D4" s="2" t="s">
        <v>19</v>
      </c>
      <c r="E4" s="2" t="s">
        <v>20</v>
      </c>
      <c r="F4" s="2" t="s">
        <v>55</v>
      </c>
    </row>
    <row r="5" spans="1:10" x14ac:dyDescent="0.2">
      <c r="A5" s="244" t="s">
        <v>34</v>
      </c>
      <c r="B5" s="245">
        <v>10</v>
      </c>
      <c r="C5" s="246">
        <v>150.678</v>
      </c>
      <c r="D5" s="245">
        <v>524.47</v>
      </c>
      <c r="E5" s="246">
        <v>3.4807337501161402</v>
      </c>
      <c r="F5" s="245"/>
    </row>
    <row r="6" spans="1:10" x14ac:dyDescent="0.2">
      <c r="A6" s="221" t="s">
        <v>558</v>
      </c>
      <c r="B6" s="219">
        <v>6</v>
      </c>
      <c r="C6" s="220">
        <v>104.931</v>
      </c>
      <c r="D6" s="219">
        <v>403.34300000000002</v>
      </c>
      <c r="E6" s="220">
        <v>3.8438878882313099</v>
      </c>
      <c r="F6" s="219">
        <v>14.609028790347899</v>
      </c>
    </row>
    <row r="7" spans="1:10" x14ac:dyDescent="0.2">
      <c r="A7" s="221" t="s">
        <v>559</v>
      </c>
      <c r="B7" s="219">
        <v>6</v>
      </c>
      <c r="C7" s="220">
        <v>45.747</v>
      </c>
      <c r="D7" s="219">
        <v>121.127</v>
      </c>
      <c r="E7" s="220">
        <v>2.64775832295014</v>
      </c>
      <c r="F7" s="219">
        <v>16.851050342098901</v>
      </c>
    </row>
    <row r="8" spans="1:10" x14ac:dyDescent="0.2">
      <c r="A8" s="244" t="s">
        <v>599</v>
      </c>
      <c r="B8" s="245">
        <v>8</v>
      </c>
      <c r="C8" s="246">
        <v>24.398</v>
      </c>
      <c r="D8" s="245">
        <v>1002.619</v>
      </c>
      <c r="E8" s="246">
        <v>41.094311009099101</v>
      </c>
      <c r="F8" s="245"/>
      <c r="H8" s="225"/>
    </row>
    <row r="9" spans="1:10" x14ac:dyDescent="0.2">
      <c r="A9" s="221" t="s">
        <v>560</v>
      </c>
      <c r="B9" s="219">
        <v>4</v>
      </c>
      <c r="C9" s="220">
        <v>4.7649999999999997</v>
      </c>
      <c r="D9" s="219">
        <v>27.343</v>
      </c>
      <c r="E9" s="220">
        <v>5.7383001049317901</v>
      </c>
      <c r="F9" s="219">
        <v>0</v>
      </c>
    </row>
    <row r="10" spans="1:10" x14ac:dyDescent="0.2">
      <c r="A10" s="221" t="s">
        <v>561</v>
      </c>
      <c r="B10" s="219">
        <v>3</v>
      </c>
      <c r="C10" s="220">
        <v>1.45</v>
      </c>
      <c r="D10" s="219">
        <v>32.64</v>
      </c>
      <c r="E10" s="220">
        <v>22.510344827586199</v>
      </c>
      <c r="F10" s="219">
        <v>0</v>
      </c>
    </row>
    <row r="11" spans="1:10" x14ac:dyDescent="0.2">
      <c r="A11" s="221" t="s">
        <v>562</v>
      </c>
      <c r="B11" s="219">
        <v>5</v>
      </c>
      <c r="C11" s="220">
        <v>18.183</v>
      </c>
      <c r="D11" s="219">
        <v>942.63599999999997</v>
      </c>
      <c r="E11" s="220">
        <v>51.841610295330803</v>
      </c>
      <c r="F11" s="219">
        <v>1.3116647417917799</v>
      </c>
    </row>
    <row r="12" spans="1:10" x14ac:dyDescent="0.2">
      <c r="A12" s="244" t="s">
        <v>35</v>
      </c>
      <c r="B12" s="245">
        <v>161</v>
      </c>
      <c r="C12" s="246">
        <v>200.59820405821799</v>
      </c>
      <c r="D12" s="245">
        <v>6904.3198916175397</v>
      </c>
      <c r="E12" s="246">
        <v>34.418652569859297</v>
      </c>
      <c r="F12" s="245">
        <v>6.3149068646106903</v>
      </c>
    </row>
    <row r="13" spans="1:10" x14ac:dyDescent="0.2">
      <c r="A13" s="247" t="s">
        <v>99</v>
      </c>
      <c r="B13" s="248">
        <v>177</v>
      </c>
      <c r="C13" s="249">
        <v>375.67420405821798</v>
      </c>
      <c r="D13" s="248">
        <v>8431.4088916175406</v>
      </c>
      <c r="E13" s="249">
        <v>22.443406548912101</v>
      </c>
      <c r="F13" s="248"/>
    </row>
    <row r="14" spans="1:10" ht="36.75" customHeight="1" x14ac:dyDescent="0.2">
      <c r="A14" s="255" t="s">
        <v>563</v>
      </c>
      <c r="B14" s="254"/>
      <c r="C14" s="254"/>
      <c r="D14" s="254"/>
      <c r="E14" s="254"/>
      <c r="F14" s="254"/>
    </row>
    <row r="15" spans="1:10" ht="30.75" customHeight="1" x14ac:dyDescent="0.2">
      <c r="A15" s="255" t="s">
        <v>602</v>
      </c>
      <c r="B15" s="254"/>
      <c r="C15" s="254"/>
      <c r="D15" s="254"/>
      <c r="E15" s="254"/>
      <c r="F15" s="254"/>
    </row>
    <row r="16" spans="1:10" ht="22.5" customHeight="1" x14ac:dyDescent="0.2">
      <c r="A16" s="255" t="s">
        <v>41</v>
      </c>
      <c r="B16" s="254"/>
      <c r="C16" s="254"/>
      <c r="D16" s="254"/>
      <c r="E16" s="254"/>
      <c r="F16" s="254"/>
    </row>
    <row r="17" spans="1:6" x14ac:dyDescent="0.2">
      <c r="A17" s="255" t="s">
        <v>38</v>
      </c>
      <c r="B17" s="254"/>
      <c r="C17" s="254"/>
      <c r="D17" s="254"/>
      <c r="E17" s="254"/>
      <c r="F17" s="254"/>
    </row>
    <row r="18" spans="1:6" ht="37.5" customHeight="1" x14ac:dyDescent="0.2">
      <c r="A18" s="255" t="s">
        <v>643</v>
      </c>
      <c r="B18" s="254"/>
      <c r="C18" s="254"/>
      <c r="D18" s="254"/>
      <c r="E18" s="254"/>
      <c r="F18" s="254"/>
    </row>
    <row r="19" spans="1:6" x14ac:dyDescent="0.2">
      <c r="A19" s="255" t="s">
        <v>38</v>
      </c>
      <c r="B19" s="254"/>
      <c r="C19" s="254"/>
      <c r="D19" s="254"/>
      <c r="E19" s="254"/>
      <c r="F19" s="254"/>
    </row>
    <row r="20" spans="1:6" x14ac:dyDescent="0.2">
      <c r="A20" s="256" t="s">
        <v>139</v>
      </c>
      <c r="B20" s="254"/>
      <c r="C20" s="254"/>
      <c r="D20" s="254"/>
      <c r="E20" s="254"/>
      <c r="F20" s="254"/>
    </row>
  </sheetData>
  <mergeCells count="9">
    <mergeCell ref="A17:F17"/>
    <mergeCell ref="A18:F18"/>
    <mergeCell ref="A19:F19"/>
    <mergeCell ref="A20:F20"/>
    <mergeCell ref="H1:J2"/>
    <mergeCell ref="A1:F1"/>
    <mergeCell ref="A14:F14"/>
    <mergeCell ref="A15:F15"/>
    <mergeCell ref="A16:F16"/>
  </mergeCells>
  <pageMargins left="0.6" right="0.79" top="0.79" bottom="1.06" header="0.3" footer="0.3"/>
  <pageSetup paperSize="9" fitToWidth="0" fitToHeight="0"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D8" sqref="D8"/>
    </sheetView>
  </sheetViews>
  <sheetFormatPr baseColWidth="10" defaultColWidth="9.140625" defaultRowHeight="12.75" x14ac:dyDescent="0.2"/>
  <cols>
    <col min="1" max="1" width="10.7109375" customWidth="1"/>
    <col min="2" max="2" width="29.7109375" customWidth="1"/>
    <col min="3" max="3" width="12.7109375" customWidth="1"/>
    <col min="4" max="7" width="8.7109375" customWidth="1"/>
  </cols>
  <sheetData>
    <row r="1" spans="1:11" ht="39" customHeight="1" x14ac:dyDescent="0.2">
      <c r="A1" s="253" t="s">
        <v>564</v>
      </c>
      <c r="B1" s="254"/>
      <c r="C1" s="254"/>
      <c r="D1" s="254"/>
      <c r="E1" s="254"/>
      <c r="F1" s="254"/>
      <c r="G1" s="254"/>
      <c r="I1" s="251" t="str">
        <f>HYPERLINK("#'sommaire'!A1", "Retour sommaire")</f>
        <v>Retour sommaire</v>
      </c>
      <c r="J1" s="252"/>
      <c r="K1" s="252"/>
    </row>
    <row r="2" spans="1:11" x14ac:dyDescent="0.2">
      <c r="I2" s="252"/>
      <c r="J2" s="252"/>
      <c r="K2" s="252"/>
    </row>
    <row r="3" spans="1:11" ht="38.25" x14ac:dyDescent="0.2">
      <c r="A3" s="243" t="s">
        <v>565</v>
      </c>
      <c r="B3" s="243" t="s">
        <v>490</v>
      </c>
      <c r="C3" s="243" t="s">
        <v>271</v>
      </c>
      <c r="D3" s="243" t="s">
        <v>14</v>
      </c>
      <c r="E3" s="243" t="s">
        <v>15</v>
      </c>
      <c r="F3" s="243" t="s">
        <v>16</v>
      </c>
      <c r="G3" s="243" t="s">
        <v>557</v>
      </c>
    </row>
    <row r="4" spans="1:11" ht="25.5" x14ac:dyDescent="0.2">
      <c r="A4" s="257"/>
      <c r="B4" s="257"/>
      <c r="C4" s="2" t="s">
        <v>17</v>
      </c>
      <c r="D4" s="2" t="s">
        <v>18</v>
      </c>
      <c r="E4" s="2" t="s">
        <v>19</v>
      </c>
      <c r="F4" s="2" t="s">
        <v>20</v>
      </c>
      <c r="G4" s="2" t="s">
        <v>55</v>
      </c>
    </row>
    <row r="5" spans="1:11" ht="25.5" x14ac:dyDescent="0.2">
      <c r="A5" s="8" t="s">
        <v>566</v>
      </c>
      <c r="B5" s="8" t="s">
        <v>567</v>
      </c>
      <c r="C5" s="206">
        <v>10</v>
      </c>
      <c r="D5" s="207">
        <v>150.678</v>
      </c>
      <c r="E5" s="208">
        <v>524.47</v>
      </c>
      <c r="F5" s="209">
        <v>3.4807337501161402</v>
      </c>
      <c r="G5" s="210">
        <v>15.289723781839401</v>
      </c>
    </row>
    <row r="6" spans="1:11" ht="38.25" x14ac:dyDescent="0.2">
      <c r="A6" s="261" t="s">
        <v>568</v>
      </c>
      <c r="B6" s="217" t="s">
        <v>569</v>
      </c>
      <c r="C6" s="218">
        <v>4</v>
      </c>
      <c r="D6" s="215">
        <v>16.423999999999999</v>
      </c>
      <c r="E6" s="218">
        <v>810.5</v>
      </c>
      <c r="F6" s="215">
        <v>49.348514369215799</v>
      </c>
      <c r="G6" s="215">
        <v>6.0886507549926905E-4</v>
      </c>
    </row>
    <row r="7" spans="1:11" ht="25.5" x14ac:dyDescent="0.2">
      <c r="A7" s="261" t="s">
        <v>568</v>
      </c>
      <c r="B7" s="217" t="s">
        <v>570</v>
      </c>
      <c r="C7" s="218">
        <v>4</v>
      </c>
      <c r="D7" s="215">
        <v>7.9740000000000002</v>
      </c>
      <c r="E7" s="218">
        <v>192.119</v>
      </c>
      <c r="F7" s="215">
        <v>24.093177827940799</v>
      </c>
      <c r="G7" s="215">
        <v>2.9897165788813602</v>
      </c>
    </row>
    <row r="8" spans="1:11" ht="25.5" x14ac:dyDescent="0.2">
      <c r="A8" s="261" t="s">
        <v>35</v>
      </c>
      <c r="B8" s="217" t="s">
        <v>184</v>
      </c>
      <c r="C8" s="218">
        <v>45</v>
      </c>
      <c r="D8" s="215">
        <v>58.673061052631603</v>
      </c>
      <c r="E8" s="218">
        <v>1853.1140388701899</v>
      </c>
      <c r="F8" s="215">
        <v>31.583728641801901</v>
      </c>
      <c r="G8" s="215">
        <v>3.76790869397106</v>
      </c>
    </row>
    <row r="9" spans="1:11" x14ac:dyDescent="0.2">
      <c r="A9" s="291" t="s">
        <v>35</v>
      </c>
      <c r="B9" s="221" t="s">
        <v>571</v>
      </c>
      <c r="C9" s="219">
        <v>19</v>
      </c>
      <c r="D9" s="220">
        <v>24.159978947368401</v>
      </c>
      <c r="E9" s="219">
        <v>733.94615111305097</v>
      </c>
      <c r="F9" s="220">
        <v>30.378592328740201</v>
      </c>
      <c r="G9" s="220">
        <v>4.6658283947615899</v>
      </c>
    </row>
    <row r="10" spans="1:11" x14ac:dyDescent="0.2">
      <c r="A10" s="291" t="s">
        <v>35</v>
      </c>
      <c r="B10" s="221" t="s">
        <v>572</v>
      </c>
      <c r="C10" s="219">
        <v>9</v>
      </c>
      <c r="D10" s="220">
        <v>20.2467368421053</v>
      </c>
      <c r="E10" s="219">
        <v>636.56544186930603</v>
      </c>
      <c r="F10" s="220">
        <v>31.4403968814125</v>
      </c>
      <c r="G10" s="220">
        <v>0.30939358649087101</v>
      </c>
    </row>
    <row r="11" spans="1:11" ht="25.5" x14ac:dyDescent="0.2">
      <c r="A11" s="291" t="s">
        <v>35</v>
      </c>
      <c r="B11" s="221" t="s">
        <v>573</v>
      </c>
      <c r="C11" s="219">
        <v>6</v>
      </c>
      <c r="D11" s="220">
        <v>4.8864210526315803</v>
      </c>
      <c r="E11" s="219">
        <v>167.23668788668201</v>
      </c>
      <c r="F11" s="220">
        <v>34.224780485631001</v>
      </c>
      <c r="G11" s="220">
        <v>14.711014411581001</v>
      </c>
    </row>
    <row r="12" spans="1:11" x14ac:dyDescent="0.2">
      <c r="A12" s="291" t="s">
        <v>35</v>
      </c>
      <c r="B12" s="221" t="s">
        <v>574</v>
      </c>
      <c r="C12" s="219">
        <v>4</v>
      </c>
      <c r="D12" s="220">
        <v>4.8636842105263201</v>
      </c>
      <c r="E12" s="219">
        <v>145.526758001155</v>
      </c>
      <c r="F12" s="220">
        <v>29.921095141456</v>
      </c>
      <c r="G12" s="220">
        <v>5.1812574396710298</v>
      </c>
    </row>
    <row r="13" spans="1:11" x14ac:dyDescent="0.2">
      <c r="A13" s="291" t="s">
        <v>35</v>
      </c>
      <c r="B13" s="221" t="s">
        <v>575</v>
      </c>
      <c r="C13" s="219">
        <v>7</v>
      </c>
      <c r="D13" s="220">
        <v>4.5162399999999998</v>
      </c>
      <c r="E13" s="219">
        <v>169.839</v>
      </c>
      <c r="F13" s="220">
        <v>37.606283102757999</v>
      </c>
      <c r="G13" s="220">
        <v>1.10711565372965</v>
      </c>
    </row>
    <row r="14" spans="1:11" x14ac:dyDescent="0.2">
      <c r="A14" s="261" t="s">
        <v>35</v>
      </c>
      <c r="B14" s="217" t="s">
        <v>178</v>
      </c>
      <c r="C14" s="218">
        <v>38</v>
      </c>
      <c r="D14" s="215">
        <v>34.375999999999998</v>
      </c>
      <c r="E14" s="218">
        <v>1233.22693549261</v>
      </c>
      <c r="F14" s="215">
        <v>35.874649042721998</v>
      </c>
      <c r="G14" s="215">
        <v>4.8711892017686802</v>
      </c>
    </row>
    <row r="15" spans="1:11" x14ac:dyDescent="0.2">
      <c r="A15" s="291" t="s">
        <v>35</v>
      </c>
      <c r="B15" s="221" t="s">
        <v>576</v>
      </c>
      <c r="C15" s="219">
        <v>13</v>
      </c>
      <c r="D15" s="220">
        <v>20.327999999999999</v>
      </c>
      <c r="E15" s="219">
        <v>738.006407213991</v>
      </c>
      <c r="F15" s="220">
        <v>36.304919677980699</v>
      </c>
      <c r="G15" s="220">
        <v>6.1593860684769801</v>
      </c>
    </row>
    <row r="16" spans="1:11" x14ac:dyDescent="0.2">
      <c r="A16" s="291" t="s">
        <v>35</v>
      </c>
      <c r="B16" s="221" t="s">
        <v>577</v>
      </c>
      <c r="C16" s="219">
        <v>10</v>
      </c>
      <c r="D16" s="220">
        <v>4.8239999999999998</v>
      </c>
      <c r="E16" s="219">
        <v>218.83252827862</v>
      </c>
      <c r="F16" s="220">
        <v>45.363293590095402</v>
      </c>
      <c r="G16" s="220">
        <v>6.9908789386401304</v>
      </c>
    </row>
    <row r="17" spans="1:7" x14ac:dyDescent="0.2">
      <c r="A17" s="291" t="s">
        <v>35</v>
      </c>
      <c r="B17" s="221" t="s">
        <v>578</v>
      </c>
      <c r="C17" s="219">
        <v>3</v>
      </c>
      <c r="D17" s="220">
        <v>3.8359999999999999</v>
      </c>
      <c r="E17" s="219">
        <v>93.671000000000006</v>
      </c>
      <c r="F17" s="220">
        <v>24.4189259645464</v>
      </c>
      <c r="G17" s="220">
        <v>0</v>
      </c>
    </row>
    <row r="18" spans="1:7" x14ac:dyDescent="0.2">
      <c r="A18" s="291" t="s">
        <v>35</v>
      </c>
      <c r="B18" s="221" t="s">
        <v>579</v>
      </c>
      <c r="C18" s="219">
        <v>7</v>
      </c>
      <c r="D18" s="220">
        <v>3.2240000000000002</v>
      </c>
      <c r="E18" s="219">
        <v>110.074</v>
      </c>
      <c r="F18" s="220">
        <v>34.142059553349903</v>
      </c>
      <c r="G18" s="220">
        <v>1.8610421836228299</v>
      </c>
    </row>
    <row r="19" spans="1:7" ht="25.5" x14ac:dyDescent="0.2">
      <c r="A19" s="291" t="s">
        <v>35</v>
      </c>
      <c r="B19" s="221" t="s">
        <v>580</v>
      </c>
      <c r="C19" s="219">
        <v>5</v>
      </c>
      <c r="D19" s="220">
        <v>2.1640000000000001</v>
      </c>
      <c r="E19" s="219">
        <v>72.643000000000001</v>
      </c>
      <c r="F19" s="220">
        <v>33.568853974122</v>
      </c>
      <c r="G19" s="220">
        <v>1.1645101663585999</v>
      </c>
    </row>
    <row r="20" spans="1:7" x14ac:dyDescent="0.2">
      <c r="A20" s="261" t="s">
        <v>35</v>
      </c>
      <c r="B20" s="217" t="s">
        <v>168</v>
      </c>
      <c r="C20" s="218">
        <v>21</v>
      </c>
      <c r="D20" s="215">
        <v>29.729857142857099</v>
      </c>
      <c r="E20" s="218">
        <v>1029.96090066085</v>
      </c>
      <c r="F20" s="215">
        <v>34.643990911618197</v>
      </c>
      <c r="G20" s="215">
        <v>4.9549514917663302</v>
      </c>
    </row>
    <row r="21" spans="1:7" x14ac:dyDescent="0.2">
      <c r="A21" s="291" t="s">
        <v>35</v>
      </c>
      <c r="B21" s="221" t="s">
        <v>581</v>
      </c>
      <c r="C21" s="219">
        <v>10</v>
      </c>
      <c r="D21" s="220">
        <v>14.676</v>
      </c>
      <c r="E21" s="219">
        <v>525.19503741931806</v>
      </c>
      <c r="F21" s="220">
        <v>35.785979655172902</v>
      </c>
      <c r="G21" s="220">
        <v>4.6436358680839502</v>
      </c>
    </row>
    <row r="22" spans="1:7" ht="25.5" x14ac:dyDescent="0.2">
      <c r="A22" s="291" t="s">
        <v>35</v>
      </c>
      <c r="B22" s="221" t="s">
        <v>582</v>
      </c>
      <c r="C22" s="219">
        <v>7</v>
      </c>
      <c r="D22" s="220">
        <v>8.7880000000000003</v>
      </c>
      <c r="E22" s="219">
        <v>290.12400000000002</v>
      </c>
      <c r="F22" s="220">
        <v>33.013654984069198</v>
      </c>
      <c r="G22" s="220">
        <v>4.13746017296313</v>
      </c>
    </row>
    <row r="23" spans="1:7" x14ac:dyDescent="0.2">
      <c r="A23" s="291" t="s">
        <v>35</v>
      </c>
      <c r="B23" s="221" t="s">
        <v>583</v>
      </c>
      <c r="C23" s="219">
        <v>4</v>
      </c>
      <c r="D23" s="220">
        <v>6.2658571428571399</v>
      </c>
      <c r="E23" s="219">
        <v>214.641863241533</v>
      </c>
      <c r="F23" s="220">
        <v>34.255786295130797</v>
      </c>
      <c r="G23" s="220">
        <v>6.8306696153758502</v>
      </c>
    </row>
    <row r="24" spans="1:7" ht="25.5" x14ac:dyDescent="0.2">
      <c r="A24" s="261" t="s">
        <v>35</v>
      </c>
      <c r="B24" s="217" t="s">
        <v>183</v>
      </c>
      <c r="C24" s="218">
        <v>15</v>
      </c>
      <c r="D24" s="215">
        <v>23.536000000000001</v>
      </c>
      <c r="E24" s="218">
        <v>878.63599999999997</v>
      </c>
      <c r="F24" s="215">
        <v>37.331577158395604</v>
      </c>
      <c r="G24" s="215">
        <v>6.9136641740312701</v>
      </c>
    </row>
    <row r="25" spans="1:7" x14ac:dyDescent="0.2">
      <c r="A25" s="261" t="s">
        <v>35</v>
      </c>
      <c r="B25" s="217" t="s">
        <v>177</v>
      </c>
      <c r="C25" s="218">
        <v>22</v>
      </c>
      <c r="D25" s="215">
        <v>20.463373913043501</v>
      </c>
      <c r="E25" s="218">
        <v>677.82907856255997</v>
      </c>
      <c r="F25" s="215">
        <v>33.124013735120599</v>
      </c>
      <c r="G25" s="215">
        <v>7.1368485285269001</v>
      </c>
    </row>
    <row r="26" spans="1:7" ht="38.25" x14ac:dyDescent="0.2">
      <c r="A26" s="291" t="s">
        <v>35</v>
      </c>
      <c r="B26" s="221" t="s">
        <v>584</v>
      </c>
      <c r="C26" s="219">
        <v>8</v>
      </c>
      <c r="D26" s="220">
        <v>6.8680000000000003</v>
      </c>
      <c r="E26" s="219">
        <v>243.55500000000001</v>
      </c>
      <c r="F26" s="220">
        <v>35.462288875946399</v>
      </c>
      <c r="G26" s="220">
        <v>13.9167152009319</v>
      </c>
    </row>
    <row r="27" spans="1:7" x14ac:dyDescent="0.2">
      <c r="A27" s="291" t="s">
        <v>35</v>
      </c>
      <c r="B27" s="221" t="s">
        <v>585</v>
      </c>
      <c r="C27" s="219">
        <v>4</v>
      </c>
      <c r="D27" s="220">
        <v>6.8120000000000003</v>
      </c>
      <c r="E27" s="219">
        <v>189.84399999999999</v>
      </c>
      <c r="F27" s="220">
        <v>27.869054609512599</v>
      </c>
      <c r="G27" s="220">
        <v>2.1139166177334099</v>
      </c>
    </row>
    <row r="28" spans="1:7" x14ac:dyDescent="0.2">
      <c r="A28" s="291" t="s">
        <v>35</v>
      </c>
      <c r="B28" s="221" t="s">
        <v>586</v>
      </c>
      <c r="C28" s="219">
        <v>5</v>
      </c>
      <c r="D28" s="220">
        <v>3.9993739130434802</v>
      </c>
      <c r="E28" s="219">
        <v>140.16307856256</v>
      </c>
      <c r="F28" s="220">
        <v>35.046255141444703</v>
      </c>
      <c r="G28" s="220">
        <v>5.0167852359499703</v>
      </c>
    </row>
    <row r="29" spans="1:7" ht="25.5" x14ac:dyDescent="0.2">
      <c r="A29" s="291" t="s">
        <v>35</v>
      </c>
      <c r="B29" s="221" t="s">
        <v>587</v>
      </c>
      <c r="C29" s="219">
        <v>5</v>
      </c>
      <c r="D29" s="220">
        <v>2.7839999999999998</v>
      </c>
      <c r="E29" s="219">
        <v>104.267</v>
      </c>
      <c r="F29" s="220">
        <v>37.452227011494301</v>
      </c>
      <c r="G29" s="220">
        <v>5.7471264367816097</v>
      </c>
    </row>
    <row r="30" spans="1:7" x14ac:dyDescent="0.2">
      <c r="A30" s="261" t="s">
        <v>35</v>
      </c>
      <c r="B30" s="217" t="s">
        <v>170</v>
      </c>
      <c r="C30" s="218">
        <v>7</v>
      </c>
      <c r="D30" s="215">
        <v>16.591999999999999</v>
      </c>
      <c r="E30" s="218">
        <v>374.88</v>
      </c>
      <c r="F30" s="215">
        <v>22.594021215043401</v>
      </c>
      <c r="G30" s="215">
        <v>14.9274349083896</v>
      </c>
    </row>
    <row r="31" spans="1:7" ht="25.5" x14ac:dyDescent="0.2">
      <c r="A31" s="261" t="s">
        <v>35</v>
      </c>
      <c r="B31" s="217" t="s">
        <v>181</v>
      </c>
      <c r="C31" s="218">
        <v>4</v>
      </c>
      <c r="D31" s="215">
        <v>7.0659999999999998</v>
      </c>
      <c r="E31" s="218">
        <v>332.93428571428598</v>
      </c>
      <c r="F31" s="215">
        <v>47.117787392341597</v>
      </c>
      <c r="G31" s="215">
        <v>7.5641098216812903</v>
      </c>
    </row>
    <row r="32" spans="1:7" x14ac:dyDescent="0.2">
      <c r="A32" s="261" t="s">
        <v>35</v>
      </c>
      <c r="B32" s="217" t="s">
        <v>176</v>
      </c>
      <c r="C32" s="218">
        <v>5</v>
      </c>
      <c r="D32" s="215">
        <v>6.4219119496855299</v>
      </c>
      <c r="E32" s="218">
        <v>364.48865231704201</v>
      </c>
      <c r="F32" s="215">
        <v>56.757030487608901</v>
      </c>
      <c r="G32" s="215">
        <v>13.6131170403219</v>
      </c>
    </row>
    <row r="33" spans="1:11" x14ac:dyDescent="0.2">
      <c r="A33" s="261" t="s">
        <v>35</v>
      </c>
      <c r="B33" s="217" t="s">
        <v>174</v>
      </c>
      <c r="C33" s="218">
        <v>4</v>
      </c>
      <c r="D33" s="215">
        <v>3.74</v>
      </c>
      <c r="E33" s="218">
        <v>159.25</v>
      </c>
      <c r="F33" s="215">
        <v>42.580213903743299</v>
      </c>
      <c r="G33" s="215">
        <v>8.9871657754010705</v>
      </c>
    </row>
    <row r="34" spans="1:11" ht="34.5" customHeight="1" x14ac:dyDescent="0.2">
      <c r="A34" s="255" t="s">
        <v>563</v>
      </c>
      <c r="B34" s="254"/>
      <c r="C34" s="254"/>
      <c r="D34" s="254"/>
      <c r="E34" s="254"/>
      <c r="F34" s="254"/>
      <c r="G34" s="254"/>
    </row>
    <row r="35" spans="1:11" ht="30" customHeight="1" x14ac:dyDescent="0.2">
      <c r="A35" s="255" t="s">
        <v>39</v>
      </c>
      <c r="B35" s="254"/>
      <c r="C35" s="254"/>
      <c r="D35" s="254"/>
      <c r="E35" s="254"/>
      <c r="F35" s="254"/>
      <c r="G35" s="254"/>
    </row>
    <row r="36" spans="1:11" x14ac:dyDescent="0.2">
      <c r="A36" s="255" t="s">
        <v>41</v>
      </c>
      <c r="B36" s="254"/>
      <c r="C36" s="254"/>
      <c r="D36" s="254"/>
      <c r="E36" s="254"/>
      <c r="F36" s="254"/>
      <c r="G36" s="254"/>
      <c r="I36" s="231"/>
      <c r="J36" s="231"/>
      <c r="K36" s="231"/>
    </row>
    <row r="37" spans="1:11" x14ac:dyDescent="0.2">
      <c r="A37" s="255" t="s">
        <v>38</v>
      </c>
      <c r="B37" s="254"/>
      <c r="C37" s="254"/>
      <c r="D37" s="254"/>
      <c r="E37" s="254"/>
      <c r="F37" s="254"/>
      <c r="G37" s="254"/>
      <c r="I37" s="232"/>
      <c r="J37" s="233"/>
      <c r="K37" s="231"/>
    </row>
    <row r="38" spans="1:11" ht="18.75" customHeight="1" x14ac:dyDescent="0.2">
      <c r="A38" s="255" t="s">
        <v>588</v>
      </c>
      <c r="B38" s="254"/>
      <c r="C38" s="254"/>
      <c r="D38" s="254"/>
      <c r="E38" s="254"/>
      <c r="F38" s="254"/>
      <c r="G38" s="254"/>
      <c r="I38" s="232"/>
      <c r="J38" s="233"/>
      <c r="K38" s="231"/>
    </row>
    <row r="39" spans="1:11" x14ac:dyDescent="0.2">
      <c r="A39" s="255" t="s">
        <v>644</v>
      </c>
      <c r="B39" s="254"/>
      <c r="C39" s="254"/>
      <c r="D39" s="254"/>
      <c r="E39" s="254"/>
      <c r="F39" s="254"/>
      <c r="G39" s="254"/>
      <c r="I39" s="232"/>
      <c r="J39" s="233"/>
      <c r="K39" s="231"/>
    </row>
    <row r="40" spans="1:11" ht="40.5" customHeight="1" x14ac:dyDescent="0.2">
      <c r="A40" s="255" t="s">
        <v>645</v>
      </c>
      <c r="B40" s="254"/>
      <c r="C40" s="254"/>
      <c r="D40" s="254"/>
      <c r="E40" s="254"/>
      <c r="F40" s="254"/>
      <c r="G40" s="254"/>
      <c r="I40" s="232"/>
      <c r="J40" s="233"/>
      <c r="K40" s="231"/>
    </row>
    <row r="41" spans="1:11" x14ac:dyDescent="0.2">
      <c r="A41" s="255" t="s">
        <v>38</v>
      </c>
      <c r="B41" s="254"/>
      <c r="C41" s="254"/>
      <c r="D41" s="254"/>
      <c r="E41" s="254"/>
      <c r="F41" s="254"/>
      <c r="G41" s="254"/>
      <c r="I41" s="232"/>
      <c r="J41" s="233"/>
      <c r="K41" s="231"/>
    </row>
    <row r="42" spans="1:11" x14ac:dyDescent="0.2">
      <c r="A42" s="256" t="s">
        <v>139</v>
      </c>
      <c r="B42" s="254"/>
      <c r="C42" s="254"/>
      <c r="D42" s="254"/>
      <c r="E42" s="254"/>
      <c r="F42" s="254"/>
      <c r="G42" s="254"/>
    </row>
  </sheetData>
  <mergeCells count="14">
    <mergeCell ref="A41:G41"/>
    <mergeCell ref="A42:G42"/>
    <mergeCell ref="A6:A7"/>
    <mergeCell ref="A8:A33"/>
    <mergeCell ref="A36:G36"/>
    <mergeCell ref="A37:G37"/>
    <mergeCell ref="A38:G38"/>
    <mergeCell ref="A39:G39"/>
    <mergeCell ref="A40:G40"/>
    <mergeCell ref="I1:K2"/>
    <mergeCell ref="A1:G1"/>
    <mergeCell ref="A4:B4"/>
    <mergeCell ref="A34:G34"/>
    <mergeCell ref="A35:G35"/>
  </mergeCells>
  <pageMargins left="0.6" right="0.79" top="0.79" bottom="1.06" header="0.3" footer="0.3"/>
  <pageSetup paperSize="9" fitToWidth="0" fitToHeight="0"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 sqref="G1:I2"/>
    </sheetView>
  </sheetViews>
  <sheetFormatPr baseColWidth="10" defaultColWidth="9.140625" defaultRowHeight="12.75" x14ac:dyDescent="0.2"/>
  <cols>
    <col min="1" max="1" width="35.7109375" customWidth="1"/>
    <col min="2" max="5" width="12.7109375" customWidth="1"/>
  </cols>
  <sheetData>
    <row r="1" spans="1:9" ht="15" customHeight="1" x14ac:dyDescent="0.2">
      <c r="A1" s="253" t="s">
        <v>589</v>
      </c>
      <c r="B1" s="254"/>
      <c r="C1" s="254"/>
      <c r="D1" s="254"/>
      <c r="E1" s="254"/>
      <c r="G1" s="251" t="str">
        <f>HYPERLINK("#'sommaire'!A1", "Retour sommaire")</f>
        <v>Retour sommaire</v>
      </c>
      <c r="H1" s="252"/>
      <c r="I1" s="252"/>
    </row>
    <row r="2" spans="1:9" x14ac:dyDescent="0.2">
      <c r="G2" s="252"/>
      <c r="H2" s="252"/>
      <c r="I2" s="252"/>
    </row>
    <row r="3" spans="1:9" x14ac:dyDescent="0.2">
      <c r="A3" s="264" t="s">
        <v>69</v>
      </c>
      <c r="B3" s="254"/>
      <c r="C3" s="254"/>
      <c r="D3" s="254"/>
      <c r="E3" s="254"/>
    </row>
    <row r="4" spans="1:9" x14ac:dyDescent="0.2">
      <c r="A4" s="243" t="s">
        <v>525</v>
      </c>
      <c r="B4" s="243" t="s">
        <v>566</v>
      </c>
      <c r="C4" s="243" t="s">
        <v>568</v>
      </c>
      <c r="D4" s="243" t="s">
        <v>35</v>
      </c>
      <c r="E4" s="243" t="s">
        <v>590</v>
      </c>
    </row>
    <row r="5" spans="1:9" x14ac:dyDescent="0.2">
      <c r="A5" s="8" t="s">
        <v>528</v>
      </c>
      <c r="B5" s="211">
        <v>7</v>
      </c>
      <c r="C5" s="212">
        <v>3</v>
      </c>
      <c r="D5" s="213">
        <v>97</v>
      </c>
      <c r="E5" s="214"/>
    </row>
    <row r="6" spans="1:9" x14ac:dyDescent="0.2">
      <c r="A6" s="8" t="s">
        <v>332</v>
      </c>
      <c r="B6" s="211">
        <v>1</v>
      </c>
      <c r="C6" s="212">
        <v>1</v>
      </c>
      <c r="D6" s="213">
        <v>21</v>
      </c>
      <c r="E6" s="214">
        <v>1</v>
      </c>
    </row>
    <row r="7" spans="1:9" x14ac:dyDescent="0.2">
      <c r="A7" s="8" t="s">
        <v>530</v>
      </c>
      <c r="B7" s="211">
        <v>1</v>
      </c>
      <c r="C7" s="212"/>
      <c r="D7" s="213">
        <v>13</v>
      </c>
      <c r="E7" s="214"/>
    </row>
    <row r="8" spans="1:9" x14ac:dyDescent="0.2">
      <c r="A8" s="8" t="s">
        <v>591</v>
      </c>
      <c r="B8" s="211"/>
      <c r="C8" s="212"/>
      <c r="D8" s="213">
        <v>5</v>
      </c>
      <c r="E8" s="214"/>
    </row>
    <row r="9" spans="1:9" x14ac:dyDescent="0.2">
      <c r="A9" s="8" t="s">
        <v>592</v>
      </c>
      <c r="B9" s="211"/>
      <c r="C9" s="212"/>
      <c r="D9" s="213">
        <v>1</v>
      </c>
      <c r="E9" s="214"/>
    </row>
    <row r="10" spans="1:9" x14ac:dyDescent="0.2">
      <c r="A10" s="8" t="s">
        <v>593</v>
      </c>
      <c r="B10" s="211"/>
      <c r="C10" s="212"/>
      <c r="D10" s="213">
        <v>1</v>
      </c>
      <c r="E10" s="214"/>
    </row>
    <row r="11" spans="1:9" x14ac:dyDescent="0.2">
      <c r="A11" s="8" t="s">
        <v>594</v>
      </c>
      <c r="B11" s="211">
        <v>1</v>
      </c>
      <c r="C11" s="212">
        <v>2</v>
      </c>
      <c r="D11" s="213">
        <v>21</v>
      </c>
      <c r="E11" s="214">
        <v>1</v>
      </c>
    </row>
    <row r="12" spans="1:9" x14ac:dyDescent="0.2">
      <c r="A12" s="247" t="s">
        <v>99</v>
      </c>
      <c r="B12" s="248">
        <v>10</v>
      </c>
      <c r="C12" s="248">
        <v>6</v>
      </c>
      <c r="D12" s="248">
        <v>159</v>
      </c>
      <c r="E12" s="248">
        <v>2</v>
      </c>
    </row>
    <row r="13" spans="1:9" ht="30" customHeight="1" x14ac:dyDescent="0.2">
      <c r="A13" s="255" t="s">
        <v>595</v>
      </c>
      <c r="B13" s="254"/>
      <c r="C13" s="254"/>
      <c r="D13" s="254"/>
      <c r="E13" s="254"/>
    </row>
    <row r="14" spans="1:9" x14ac:dyDescent="0.2">
      <c r="A14" s="255" t="s">
        <v>596</v>
      </c>
      <c r="B14" s="254"/>
      <c r="C14" s="254"/>
      <c r="D14" s="254"/>
      <c r="E14" s="254"/>
    </row>
    <row r="15" spans="1:9" ht="28.5" customHeight="1" x14ac:dyDescent="0.2">
      <c r="A15" s="255" t="s">
        <v>597</v>
      </c>
      <c r="B15" s="254"/>
      <c r="C15" s="254"/>
      <c r="D15" s="254"/>
      <c r="E15" s="254"/>
    </row>
    <row r="16" spans="1:9" x14ac:dyDescent="0.2">
      <c r="A16" s="255" t="s">
        <v>38</v>
      </c>
      <c r="B16" s="254"/>
      <c r="C16" s="254"/>
      <c r="D16" s="254"/>
      <c r="E16" s="254"/>
    </row>
    <row r="17" spans="1:5" ht="45" customHeight="1" x14ac:dyDescent="0.2">
      <c r="A17" s="255" t="s">
        <v>598</v>
      </c>
      <c r="B17" s="254"/>
      <c r="C17" s="254"/>
      <c r="D17" s="254"/>
      <c r="E17" s="254"/>
    </row>
    <row r="18" spans="1:5" x14ac:dyDescent="0.2">
      <c r="A18" s="256" t="s">
        <v>139</v>
      </c>
      <c r="B18" s="254"/>
      <c r="C18" s="254"/>
      <c r="D18" s="254"/>
      <c r="E18" s="254"/>
    </row>
  </sheetData>
  <mergeCells count="9">
    <mergeCell ref="A15:E15"/>
    <mergeCell ref="A16:E16"/>
    <mergeCell ref="A17:E17"/>
    <mergeCell ref="A18:E18"/>
    <mergeCell ref="G1:I2"/>
    <mergeCell ref="A1:E1"/>
    <mergeCell ref="A3:E3"/>
    <mergeCell ref="A13:E13"/>
    <mergeCell ref="A14:E14"/>
  </mergeCells>
  <pageMargins left="0.6" right="0.79" top="0.79" bottom="1.06" header="0.3" footer="0.3"/>
  <pageSetup paperSize="9" fitToWidth="0"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47</vt:i4>
      </vt:variant>
    </vt:vector>
  </HeadingPairs>
  <TitlesOfParts>
    <vt:vector size="47" baseType="lpstr">
      <vt:lpstr>sommaire</vt:lpstr>
      <vt:lpstr>aquaculture_hors_ecloserie</vt:lpstr>
      <vt:lpstr>evolution_aqua_ca_ventes</vt:lpstr>
      <vt:lpstr>evolution_aqua_vol_ventes</vt:lpstr>
      <vt:lpstr>serie_histo_conchy</vt:lpstr>
      <vt:lpstr>serie_histo_pisci_conti</vt:lpstr>
      <vt:lpstr>serie_histo_pisci_marine</vt:lpstr>
      <vt:lpstr>strate_CA</vt:lpstr>
      <vt:lpstr>strate_ETP</vt:lpstr>
      <vt:lpstr>aquaculture_transmission</vt:lpstr>
      <vt:lpstr>conchyliculture_transmission</vt:lpstr>
      <vt:lpstr>emploi_aquaculture</vt:lpstr>
      <vt:lpstr>conchyliculture_emploi</vt:lpstr>
      <vt:lpstr>pisciculture_emploi</vt:lpstr>
      <vt:lpstr>algoculture_emploi</vt:lpstr>
      <vt:lpstr>emploi_femmes</vt:lpstr>
      <vt:lpstr>emploi_age_dirigeant</vt:lpstr>
      <vt:lpstr>emploi_diplome_dirigeant</vt:lpstr>
      <vt:lpstr>nouveau_dirigeants</vt:lpstr>
      <vt:lpstr>conchyliculture_france</vt:lpstr>
      <vt:lpstr>conchyliculture_region</vt:lpstr>
      <vt:lpstr>conchyliculture_mode_elevage</vt:lpstr>
      <vt:lpstr>conchyliculture_ecloserie</vt:lpstr>
      <vt:lpstr>conchyliculture_captage</vt:lpstr>
      <vt:lpstr>conchyliculture_affinage</vt:lpstr>
      <vt:lpstr>conchy_claires_repartition</vt:lpstr>
      <vt:lpstr>conchy_parcs_repartition</vt:lpstr>
      <vt:lpstr>conchy_evenements_exception</vt:lpstr>
      <vt:lpstr>conchyliculture_origine</vt:lpstr>
      <vt:lpstr>ostreiculture_origine_region</vt:lpstr>
      <vt:lpstr>conchyliculture_destination</vt:lpstr>
      <vt:lpstr>conchyliculture_qualite</vt:lpstr>
      <vt:lpstr>ostreiculture_qualite</vt:lpstr>
      <vt:lpstr>mytiliculture_qualite</vt:lpstr>
      <vt:lpstr>conchy_siege_lieu</vt:lpstr>
      <vt:lpstr>conchy_lieu_detaille</vt:lpstr>
      <vt:lpstr>pisciculture_france</vt:lpstr>
      <vt:lpstr>pisciculture_region</vt:lpstr>
      <vt:lpstr>pisciculture_ecloserie</vt:lpstr>
      <vt:lpstr>pisciculture_CA_region</vt:lpstr>
      <vt:lpstr>pisciculture_evenements_except</vt:lpstr>
      <vt:lpstr>pisciculture_destination</vt:lpstr>
      <vt:lpstr>pisciculture_bio</vt:lpstr>
      <vt:lpstr>pisciculture_calibre</vt:lpstr>
      <vt:lpstr>algoculture_espece_adulte</vt:lpstr>
      <vt:lpstr>algoculture_region_adulte</vt:lpstr>
      <vt:lpstr>algoculture_evenements_except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anael.delorme</dc:creator>
  <cp:lastModifiedBy>Anael DELORME</cp:lastModifiedBy>
  <dcterms:created xsi:type="dcterms:W3CDTF">2021-02-08T10:13:53Z</dcterms:created>
  <dcterms:modified xsi:type="dcterms:W3CDTF">2021-05-03T09:26:41Z</dcterms:modified>
</cp:coreProperties>
</file>