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ssp\sdssr\bspca\RICA\RICA Valorisation\01. Diffusion publications\08. Chiffres clés UE\2022\"/>
    </mc:Choice>
  </mc:AlternateContent>
  <xr:revisionPtr revIDLastSave="0" documentId="13_ncr:1_{DD8F6683-4619-4D72-A56A-5E7B07BA4036}" xr6:coauthVersionLast="47" xr6:coauthVersionMax="47" xr10:uidLastSave="{00000000-0000-0000-0000-000000000000}"/>
  <bookViews>
    <workbookView xWindow="-17910" yWindow="3525" windowWidth="19020" windowHeight="11055" tabRatio="824" firstSheet="4" activeTab="10" xr2:uid="{00000000-000D-0000-FFFF-FFFF00000000}"/>
  </bookViews>
  <sheets>
    <sheet name="Nomenclature" sheetId="40" r:id="rId1"/>
    <sheet name="Ttes OTEX confondues" sheetId="51" r:id="rId2"/>
    <sheet name="Grandes cultures" sheetId="52" r:id="rId3"/>
    <sheet name="Horticulture - maraîchage" sheetId="53" r:id="rId4"/>
    <sheet name="Viticulture" sheetId="54" r:id="rId5"/>
    <sheet name="Fruits" sheetId="55" r:id="rId6"/>
    <sheet name="Bovins lait" sheetId="56" r:id="rId7"/>
    <sheet name="Bovins viande" sheetId="57" r:id="rId8"/>
    <sheet name="Autres herbivores" sheetId="58" r:id="rId9"/>
    <sheet name="Granivores" sheetId="59" r:id="rId10"/>
    <sheet name="Polyculture - polyélevage" sheetId="60" r:id="rId11"/>
  </sheets>
  <definedNames>
    <definedName name="_xlnm.Print_Area" localSheetId="8">'Autres herbivores'!$A$58:$N$87</definedName>
    <definedName name="_xlnm.Print_Area" localSheetId="6">'Bovins lait'!$A$59:$N$88</definedName>
    <definedName name="_xlnm.Print_Area" localSheetId="7">'Bovins viande'!$A$59:$N$88</definedName>
    <definedName name="_xlnm.Print_Area" localSheetId="5">Fruits!$A$51:$N$80</definedName>
    <definedName name="_xlnm.Print_Area" localSheetId="2">'Grandes cultures'!$A$56:$N$85</definedName>
    <definedName name="_xlnm.Print_Area" localSheetId="9">Granivores!$A$60:$N$89</definedName>
    <definedName name="_xlnm.Print_Area" localSheetId="3">'Horticulture - maraîchage'!$A$51:$N$80</definedName>
    <definedName name="_xlnm.Print_Area" localSheetId="0">Nomenclature!$A$89:$B$158</definedName>
    <definedName name="_xlnm.Print_Area" localSheetId="10">'Polyculture - polyélevage'!$A$72:$N$101</definedName>
    <definedName name="_xlnm.Print_Area" localSheetId="1">'Ttes OTEX confondues'!$A$72:$N$101</definedName>
    <definedName name="_xlnm.Print_Area" localSheetId="4">Viticulture!$A$51:$N$80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00" i="60" l="1"/>
  <c r="P97" i="60"/>
  <c r="P96" i="60"/>
  <c r="P92" i="60"/>
  <c r="P90" i="60"/>
  <c r="P87" i="60"/>
  <c r="P84" i="60"/>
  <c r="P83" i="60"/>
  <c r="P79" i="60"/>
  <c r="P78" i="60"/>
  <c r="P74" i="60"/>
  <c r="P71" i="60"/>
  <c r="P70" i="60"/>
  <c r="P66" i="60"/>
  <c r="P65" i="60"/>
  <c r="P62" i="60"/>
  <c r="P59" i="60"/>
  <c r="P58" i="60"/>
  <c r="P54" i="60"/>
  <c r="P53" i="60"/>
  <c r="P50" i="60"/>
  <c r="P47" i="60"/>
  <c r="P46" i="60"/>
  <c r="P42" i="60"/>
  <c r="P41" i="60"/>
  <c r="P38" i="60"/>
  <c r="P35" i="60"/>
  <c r="P34" i="60"/>
  <c r="P30" i="60"/>
  <c r="P29" i="60"/>
  <c r="P26" i="60"/>
  <c r="P22" i="60"/>
  <c r="P21" i="60"/>
  <c r="P17" i="60"/>
  <c r="P16" i="60"/>
  <c r="P13" i="60"/>
  <c r="P10" i="60"/>
  <c r="P9" i="60"/>
  <c r="P6" i="60"/>
  <c r="P102" i="60" s="1"/>
  <c r="P85" i="59"/>
  <c r="P81" i="59"/>
  <c r="P76" i="59"/>
  <c r="P75" i="59"/>
  <c r="P72" i="59"/>
  <c r="P69" i="59"/>
  <c r="P55" i="59"/>
  <c r="P51" i="59"/>
  <c r="P50" i="59"/>
  <c r="P47" i="59"/>
  <c r="P44" i="59"/>
  <c r="P43" i="59"/>
  <c r="P39" i="59"/>
  <c r="P26" i="59"/>
  <c r="P23" i="59"/>
  <c r="P20" i="59"/>
  <c r="P19" i="59"/>
  <c r="P14" i="59"/>
  <c r="P13" i="59"/>
  <c r="P10" i="59"/>
  <c r="P6" i="59"/>
  <c r="P63" i="59" s="1"/>
  <c r="P88" i="58"/>
  <c r="P86" i="58"/>
  <c r="P85" i="58"/>
  <c r="P84" i="58"/>
  <c r="P83" i="58"/>
  <c r="P80" i="58"/>
  <c r="P78" i="58"/>
  <c r="P76" i="58"/>
  <c r="P75" i="58"/>
  <c r="P73" i="58"/>
  <c r="P72" i="58"/>
  <c r="P71" i="58"/>
  <c r="P70" i="58"/>
  <c r="P67" i="58"/>
  <c r="P65" i="58"/>
  <c r="P64" i="58"/>
  <c r="P62" i="58"/>
  <c r="P60" i="58"/>
  <c r="P59" i="58"/>
  <c r="P58" i="58"/>
  <c r="P57" i="58"/>
  <c r="P54" i="58"/>
  <c r="P52" i="58"/>
  <c r="P51" i="58"/>
  <c r="P50" i="58"/>
  <c r="P48" i="58"/>
  <c r="P47" i="58"/>
  <c r="P46" i="58"/>
  <c r="P45" i="58"/>
  <c r="P42" i="58"/>
  <c r="P40" i="58"/>
  <c r="P39" i="58"/>
  <c r="P38" i="58"/>
  <c r="P36" i="58"/>
  <c r="P35" i="58"/>
  <c r="P34" i="58"/>
  <c r="P33" i="58"/>
  <c r="P31" i="58"/>
  <c r="P30" i="58"/>
  <c r="P28" i="58"/>
  <c r="P27" i="58"/>
  <c r="P26" i="58"/>
  <c r="P24" i="58"/>
  <c r="P23" i="58"/>
  <c r="P22" i="58"/>
  <c r="P21" i="58"/>
  <c r="P19" i="58"/>
  <c r="P18" i="58"/>
  <c r="P15" i="58"/>
  <c r="P14" i="58"/>
  <c r="P13" i="58"/>
  <c r="P11" i="58"/>
  <c r="P10" i="58"/>
  <c r="P9" i="58"/>
  <c r="P8" i="58"/>
  <c r="P6" i="58"/>
  <c r="P82" i="58" s="1"/>
  <c r="P85" i="57"/>
  <c r="P56" i="57"/>
  <c r="P36" i="57"/>
  <c r="P22" i="57"/>
  <c r="P19" i="57"/>
  <c r="P6" i="57"/>
  <c r="P66" i="57" s="1"/>
  <c r="P6" i="56"/>
  <c r="P81" i="56" s="1"/>
  <c r="P72" i="55"/>
  <c r="P67" i="55"/>
  <c r="P65" i="55"/>
  <c r="P64" i="55"/>
  <c r="P52" i="55"/>
  <c r="P49" i="55"/>
  <c r="P46" i="55"/>
  <c r="P44" i="55"/>
  <c r="P34" i="55"/>
  <c r="P30" i="55"/>
  <c r="P28" i="55"/>
  <c r="P27" i="55"/>
  <c r="P16" i="55"/>
  <c r="P12" i="55"/>
  <c r="P11" i="55"/>
  <c r="P9" i="55"/>
  <c r="P6" i="55"/>
  <c r="P67" i="54"/>
  <c r="P50" i="54"/>
  <c r="P34" i="54"/>
  <c r="P18" i="54"/>
  <c r="P6" i="54"/>
  <c r="P74" i="54" s="1"/>
  <c r="P76" i="53"/>
  <c r="P61" i="53"/>
  <c r="P46" i="53"/>
  <c r="P31" i="53"/>
  <c r="P16" i="53"/>
  <c r="P6" i="53"/>
  <c r="P81" i="53" s="1"/>
  <c r="P81" i="52"/>
  <c r="P68" i="52"/>
  <c r="P66" i="52"/>
  <c r="P56" i="52"/>
  <c r="P53" i="52"/>
  <c r="P51" i="52"/>
  <c r="P42" i="52"/>
  <c r="P39" i="52"/>
  <c r="P36" i="52"/>
  <c r="P28" i="52"/>
  <c r="P24" i="52"/>
  <c r="P21" i="52"/>
  <c r="P12" i="52"/>
  <c r="P8" i="52"/>
  <c r="P6" i="52"/>
  <c r="P80" i="52" s="1"/>
  <c r="P102" i="51"/>
  <c r="P94" i="51"/>
  <c r="P89" i="51"/>
  <c r="P87" i="51"/>
  <c r="P78" i="51"/>
  <c r="P74" i="51"/>
  <c r="P72" i="51"/>
  <c r="P63" i="51"/>
  <c r="P60" i="51"/>
  <c r="P58" i="51"/>
  <c r="P57" i="51"/>
  <c r="P49" i="51"/>
  <c r="P45" i="51"/>
  <c r="P44" i="51"/>
  <c r="P42" i="51"/>
  <c r="P34" i="51"/>
  <c r="P30" i="51"/>
  <c r="P29" i="51"/>
  <c r="P28" i="51"/>
  <c r="P19" i="51"/>
  <c r="P15" i="51"/>
  <c r="P14" i="51"/>
  <c r="P13" i="51"/>
  <c r="P6" i="51"/>
  <c r="P95" i="51" s="1"/>
  <c r="P12" i="51" l="1"/>
  <c r="P27" i="51"/>
  <c r="P41" i="51"/>
  <c r="P56" i="51"/>
  <c r="P70" i="51"/>
  <c r="P86" i="51"/>
  <c r="P101" i="51"/>
  <c r="P20" i="52"/>
  <c r="P35" i="52"/>
  <c r="P49" i="52"/>
  <c r="P65" i="52"/>
  <c r="P15" i="53"/>
  <c r="P30" i="53"/>
  <c r="P44" i="53"/>
  <c r="P60" i="53"/>
  <c r="P75" i="53"/>
  <c r="P16" i="54"/>
  <c r="P32" i="54"/>
  <c r="P49" i="54"/>
  <c r="P65" i="54"/>
  <c r="P74" i="55"/>
  <c r="P61" i="55"/>
  <c r="P48" i="55"/>
  <c r="P36" i="55"/>
  <c r="P24" i="55"/>
  <c r="P73" i="55"/>
  <c r="P60" i="55"/>
  <c r="P47" i="55"/>
  <c r="P35" i="55"/>
  <c r="P23" i="55"/>
  <c r="P10" i="55"/>
  <c r="P71" i="55"/>
  <c r="P58" i="55"/>
  <c r="P45" i="55"/>
  <c r="P33" i="55"/>
  <c r="P21" i="55"/>
  <c r="P8" i="55"/>
  <c r="P79" i="55"/>
  <c r="P66" i="55"/>
  <c r="P53" i="55"/>
  <c r="P41" i="55"/>
  <c r="P29" i="55"/>
  <c r="P17" i="55"/>
  <c r="P26" i="55"/>
  <c r="P43" i="55"/>
  <c r="P63" i="55"/>
  <c r="P81" i="55"/>
  <c r="P26" i="56"/>
  <c r="P43" i="56"/>
  <c r="P62" i="56"/>
  <c r="P18" i="57"/>
  <c r="P35" i="57"/>
  <c r="P54" i="57"/>
  <c r="P84" i="57"/>
  <c r="P86" i="56"/>
  <c r="P73" i="56"/>
  <c r="P60" i="56"/>
  <c r="P48" i="56"/>
  <c r="P36" i="56"/>
  <c r="P24" i="56"/>
  <c r="P11" i="56"/>
  <c r="P85" i="56"/>
  <c r="P72" i="56"/>
  <c r="P59" i="56"/>
  <c r="P47" i="56"/>
  <c r="P35" i="56"/>
  <c r="P23" i="56"/>
  <c r="P10" i="56"/>
  <c r="P83" i="56"/>
  <c r="P70" i="56"/>
  <c r="P57" i="56"/>
  <c r="P45" i="56"/>
  <c r="P33" i="56"/>
  <c r="P21" i="56"/>
  <c r="P8" i="56"/>
  <c r="P79" i="56"/>
  <c r="P66" i="56"/>
  <c r="P53" i="56"/>
  <c r="P41" i="56"/>
  <c r="P29" i="56"/>
  <c r="P16" i="56"/>
  <c r="P73" i="51"/>
  <c r="P88" i="51"/>
  <c r="P76" i="52"/>
  <c r="P63" i="52"/>
  <c r="P50" i="52"/>
  <c r="P38" i="52"/>
  <c r="P26" i="52"/>
  <c r="P13" i="52"/>
  <c r="P84" i="52"/>
  <c r="P71" i="52"/>
  <c r="P58" i="52"/>
  <c r="P46" i="52"/>
  <c r="P34" i="52"/>
  <c r="P22" i="52"/>
  <c r="P9" i="52"/>
  <c r="P23" i="52"/>
  <c r="P37" i="52"/>
  <c r="P52" i="52"/>
  <c r="P67" i="52"/>
  <c r="P82" i="52"/>
  <c r="P18" i="53"/>
  <c r="P32" i="53"/>
  <c r="P47" i="53"/>
  <c r="P62" i="53"/>
  <c r="P77" i="53"/>
  <c r="P19" i="54"/>
  <c r="P36" i="54"/>
  <c r="P51" i="54"/>
  <c r="P68" i="54"/>
  <c r="P9" i="56"/>
  <c r="P28" i="56"/>
  <c r="P46" i="56"/>
  <c r="P65" i="56"/>
  <c r="P84" i="56"/>
  <c r="P20" i="57"/>
  <c r="P38" i="57"/>
  <c r="P58" i="57"/>
  <c r="P88" i="57"/>
  <c r="P83" i="52"/>
  <c r="P19" i="53"/>
  <c r="P34" i="53"/>
  <c r="P48" i="53"/>
  <c r="P63" i="53"/>
  <c r="P78" i="53"/>
  <c r="P20" i="54"/>
  <c r="P37" i="54"/>
  <c r="P52" i="54"/>
  <c r="P69" i="54"/>
  <c r="P12" i="56"/>
  <c r="P30" i="56"/>
  <c r="P49" i="56"/>
  <c r="P67" i="56"/>
  <c r="P87" i="56"/>
  <c r="P41" i="57"/>
  <c r="P59" i="57"/>
  <c r="P16" i="51"/>
  <c r="P32" i="51"/>
  <c r="P46" i="51"/>
  <c r="P61" i="51"/>
  <c r="P75" i="51"/>
  <c r="P90" i="51"/>
  <c r="P10" i="52"/>
  <c r="P25" i="52"/>
  <c r="P40" i="52"/>
  <c r="P54" i="52"/>
  <c r="P69" i="52"/>
  <c r="P85" i="52"/>
  <c r="P20" i="53"/>
  <c r="P35" i="53"/>
  <c r="P49" i="53"/>
  <c r="P64" i="53"/>
  <c r="P80" i="53"/>
  <c r="P22" i="54"/>
  <c r="P38" i="54"/>
  <c r="P54" i="54"/>
  <c r="P72" i="54"/>
  <c r="P14" i="55"/>
  <c r="P31" i="55"/>
  <c r="P50" i="55"/>
  <c r="P68" i="55"/>
  <c r="P13" i="56"/>
  <c r="P31" i="56"/>
  <c r="P50" i="56"/>
  <c r="P68" i="56"/>
  <c r="P88" i="56"/>
  <c r="P23" i="57"/>
  <c r="P42" i="57"/>
  <c r="P62" i="57"/>
  <c r="P27" i="56"/>
  <c r="P17" i="51"/>
  <c r="P33" i="51"/>
  <c r="P48" i="51"/>
  <c r="P62" i="51"/>
  <c r="P76" i="51"/>
  <c r="P92" i="51"/>
  <c r="P11" i="52"/>
  <c r="P27" i="52"/>
  <c r="P41" i="52"/>
  <c r="P55" i="52"/>
  <c r="P70" i="52"/>
  <c r="P86" i="52"/>
  <c r="P22" i="53"/>
  <c r="P36" i="53"/>
  <c r="P50" i="53"/>
  <c r="P65" i="53"/>
  <c r="P24" i="54"/>
  <c r="P39" i="54"/>
  <c r="P55" i="54"/>
  <c r="P15" i="55"/>
  <c r="P32" i="55"/>
  <c r="P51" i="55"/>
  <c r="P69" i="55"/>
  <c r="P14" i="56"/>
  <c r="P32" i="56"/>
  <c r="P51" i="56"/>
  <c r="P69" i="56"/>
  <c r="P89" i="56"/>
  <c r="P24" i="57"/>
  <c r="P43" i="57"/>
  <c r="P82" i="59"/>
  <c r="P63" i="56"/>
  <c r="P72" i="52"/>
  <c r="P71" i="53"/>
  <c r="P58" i="53"/>
  <c r="P45" i="53"/>
  <c r="P33" i="53"/>
  <c r="P21" i="53"/>
  <c r="P8" i="53"/>
  <c r="P79" i="53"/>
  <c r="P66" i="53"/>
  <c r="P53" i="53"/>
  <c r="P41" i="53"/>
  <c r="P29" i="53"/>
  <c r="P17" i="53"/>
  <c r="P23" i="53"/>
  <c r="P37" i="53"/>
  <c r="P51" i="53"/>
  <c r="P67" i="53"/>
  <c r="P73" i="54"/>
  <c r="P60" i="54"/>
  <c r="P47" i="54"/>
  <c r="P35" i="54"/>
  <c r="P23" i="54"/>
  <c r="P10" i="54"/>
  <c r="P71" i="54"/>
  <c r="P58" i="54"/>
  <c r="P45" i="54"/>
  <c r="P33" i="54"/>
  <c r="P21" i="54"/>
  <c r="P8" i="54"/>
  <c r="P79" i="54"/>
  <c r="P66" i="54"/>
  <c r="P53" i="54"/>
  <c r="P41" i="54"/>
  <c r="P29" i="54"/>
  <c r="P17" i="54"/>
  <c r="P25" i="54"/>
  <c r="P40" i="54"/>
  <c r="P57" i="54"/>
  <c r="P75" i="54"/>
  <c r="P15" i="56"/>
  <c r="P34" i="56"/>
  <c r="P52" i="56"/>
  <c r="P71" i="56"/>
  <c r="P77" i="57"/>
  <c r="P65" i="57"/>
  <c r="P52" i="57"/>
  <c r="P40" i="57"/>
  <c r="P28" i="57"/>
  <c r="P15" i="57"/>
  <c r="P89" i="57"/>
  <c r="P76" i="57"/>
  <c r="P63" i="57"/>
  <c r="P51" i="57"/>
  <c r="P39" i="57"/>
  <c r="P27" i="57"/>
  <c r="P14" i="57"/>
  <c r="P87" i="57"/>
  <c r="P74" i="57"/>
  <c r="P61" i="57"/>
  <c r="P49" i="57"/>
  <c r="P37" i="57"/>
  <c r="P25" i="57"/>
  <c r="P12" i="57"/>
  <c r="P86" i="57"/>
  <c r="P73" i="57"/>
  <c r="P60" i="57"/>
  <c r="P83" i="57"/>
  <c r="P70" i="57"/>
  <c r="P57" i="57"/>
  <c r="P45" i="57"/>
  <c r="P33" i="57"/>
  <c r="P21" i="57"/>
  <c r="P8" i="57"/>
  <c r="P82" i="57"/>
  <c r="P69" i="57"/>
  <c r="P81" i="57"/>
  <c r="P68" i="57"/>
  <c r="P55" i="57"/>
  <c r="P26" i="57"/>
  <c r="P44" i="57"/>
  <c r="P67" i="57"/>
  <c r="P20" i="51"/>
  <c r="P36" i="51"/>
  <c r="P50" i="51"/>
  <c r="P64" i="51"/>
  <c r="P79" i="51"/>
  <c r="P14" i="52"/>
  <c r="P29" i="52"/>
  <c r="P43" i="52"/>
  <c r="P57" i="52"/>
  <c r="P73" i="52"/>
  <c r="P9" i="53"/>
  <c r="P24" i="53"/>
  <c r="P38" i="53"/>
  <c r="P52" i="53"/>
  <c r="P68" i="53"/>
  <c r="P9" i="54"/>
  <c r="P26" i="54"/>
  <c r="P42" i="54"/>
  <c r="P59" i="54"/>
  <c r="P76" i="54"/>
  <c r="P18" i="55"/>
  <c r="P37" i="55"/>
  <c r="P54" i="55"/>
  <c r="P75" i="55"/>
  <c r="P18" i="56"/>
  <c r="P37" i="56"/>
  <c r="P54" i="56"/>
  <c r="P74" i="56"/>
  <c r="P9" i="57"/>
  <c r="P29" i="57"/>
  <c r="P46" i="57"/>
  <c r="P71" i="57"/>
  <c r="P27" i="59"/>
  <c r="P56" i="59"/>
  <c r="P88" i="59"/>
  <c r="P97" i="51"/>
  <c r="P84" i="51"/>
  <c r="P71" i="51"/>
  <c r="P59" i="51"/>
  <c r="P47" i="51"/>
  <c r="P35" i="51"/>
  <c r="P22" i="51"/>
  <c r="P10" i="51"/>
  <c r="P93" i="51"/>
  <c r="P80" i="51"/>
  <c r="P67" i="51"/>
  <c r="P55" i="51"/>
  <c r="P43" i="51"/>
  <c r="P31" i="51"/>
  <c r="P18" i="51"/>
  <c r="P21" i="51"/>
  <c r="P37" i="51"/>
  <c r="P51" i="51"/>
  <c r="P65" i="51"/>
  <c r="P81" i="51"/>
  <c r="P96" i="51"/>
  <c r="P15" i="52"/>
  <c r="P30" i="52"/>
  <c r="P44" i="52"/>
  <c r="P59" i="52"/>
  <c r="P74" i="52"/>
  <c r="P10" i="53"/>
  <c r="P25" i="53"/>
  <c r="P39" i="53"/>
  <c r="P54" i="53"/>
  <c r="P69" i="53"/>
  <c r="P11" i="54"/>
  <c r="P27" i="54"/>
  <c r="P43" i="54"/>
  <c r="P61" i="54"/>
  <c r="P77" i="54"/>
  <c r="P19" i="55"/>
  <c r="P38" i="55"/>
  <c r="P55" i="55"/>
  <c r="P76" i="55"/>
  <c r="P19" i="56"/>
  <c r="P38" i="56"/>
  <c r="P55" i="56"/>
  <c r="P75" i="56"/>
  <c r="P10" i="57"/>
  <c r="P30" i="57"/>
  <c r="P47" i="57"/>
  <c r="P72" i="57"/>
  <c r="P31" i="59"/>
  <c r="P59" i="59"/>
  <c r="P89" i="59"/>
  <c r="P44" i="56"/>
  <c r="P8" i="51"/>
  <c r="P24" i="51"/>
  <c r="P38" i="51"/>
  <c r="P52" i="51"/>
  <c r="P66" i="51"/>
  <c r="P82" i="51"/>
  <c r="P98" i="51"/>
  <c r="P17" i="52"/>
  <c r="P31" i="52"/>
  <c r="P45" i="52"/>
  <c r="P60" i="52"/>
  <c r="P77" i="52"/>
  <c r="P11" i="53"/>
  <c r="P26" i="53"/>
  <c r="P40" i="53"/>
  <c r="P55" i="53"/>
  <c r="P72" i="53"/>
  <c r="P12" i="54"/>
  <c r="P28" i="54"/>
  <c r="P44" i="54"/>
  <c r="P62" i="54"/>
  <c r="P78" i="54"/>
  <c r="P20" i="55"/>
  <c r="P39" i="55"/>
  <c r="P57" i="55"/>
  <c r="P77" i="55"/>
  <c r="P20" i="56"/>
  <c r="P39" i="56"/>
  <c r="P56" i="56"/>
  <c r="P76" i="56"/>
  <c r="P11" i="57"/>
  <c r="P31" i="57"/>
  <c r="P48" i="57"/>
  <c r="P75" i="57"/>
  <c r="P32" i="59"/>
  <c r="P62" i="59"/>
  <c r="P9" i="51"/>
  <c r="P25" i="51"/>
  <c r="P39" i="51"/>
  <c r="P53" i="51"/>
  <c r="P68" i="51"/>
  <c r="P83" i="51"/>
  <c r="P99" i="51"/>
  <c r="P18" i="52"/>
  <c r="P32" i="52"/>
  <c r="P47" i="52"/>
  <c r="P62" i="52"/>
  <c r="P78" i="52"/>
  <c r="P13" i="53"/>
  <c r="P27" i="53"/>
  <c r="P42" i="53"/>
  <c r="P57" i="53"/>
  <c r="P73" i="53"/>
  <c r="P14" i="54"/>
  <c r="P30" i="54"/>
  <c r="P46" i="54"/>
  <c r="P63" i="54"/>
  <c r="P80" i="54"/>
  <c r="P22" i="55"/>
  <c r="P40" i="55"/>
  <c r="P59" i="55"/>
  <c r="P78" i="55"/>
  <c r="P22" i="56"/>
  <c r="P40" i="56"/>
  <c r="P58" i="56"/>
  <c r="P77" i="56"/>
  <c r="P13" i="57"/>
  <c r="P32" i="57"/>
  <c r="P50" i="57"/>
  <c r="P79" i="57"/>
  <c r="P35" i="59"/>
  <c r="P82" i="56"/>
  <c r="P11" i="51"/>
  <c r="P26" i="51"/>
  <c r="P40" i="51"/>
  <c r="P54" i="51"/>
  <c r="P69" i="51"/>
  <c r="P85" i="51"/>
  <c r="P100" i="51"/>
  <c r="P19" i="52"/>
  <c r="P33" i="52"/>
  <c r="P48" i="52"/>
  <c r="P64" i="52"/>
  <c r="P79" i="52"/>
  <c r="P14" i="53"/>
  <c r="P28" i="53"/>
  <c r="P43" i="53"/>
  <c r="P59" i="53"/>
  <c r="P74" i="53"/>
  <c r="P15" i="54"/>
  <c r="P31" i="54"/>
  <c r="P48" i="54"/>
  <c r="P64" i="54"/>
  <c r="P81" i="54"/>
  <c r="P25" i="55"/>
  <c r="P42" i="55"/>
  <c r="P62" i="55"/>
  <c r="P80" i="55"/>
  <c r="P25" i="56"/>
  <c r="P42" i="56"/>
  <c r="P61" i="56"/>
  <c r="P80" i="56"/>
  <c r="P16" i="57"/>
  <c r="P34" i="57"/>
  <c r="P53" i="57"/>
  <c r="P80" i="57"/>
  <c r="P87" i="59"/>
  <c r="P74" i="59"/>
  <c r="P61" i="59"/>
  <c r="P49" i="59"/>
  <c r="P37" i="59"/>
  <c r="P25" i="59"/>
  <c r="P12" i="59"/>
  <c r="P86" i="59"/>
  <c r="P73" i="59"/>
  <c r="P60" i="59"/>
  <c r="P48" i="59"/>
  <c r="P36" i="59"/>
  <c r="P24" i="59"/>
  <c r="P11" i="59"/>
  <c r="P84" i="59"/>
  <c r="P71" i="59"/>
  <c r="P58" i="59"/>
  <c r="P46" i="59"/>
  <c r="P34" i="59"/>
  <c r="P22" i="59"/>
  <c r="P9" i="59"/>
  <c r="P83" i="59"/>
  <c r="P70" i="59"/>
  <c r="P57" i="59"/>
  <c r="P45" i="59"/>
  <c r="P33" i="59"/>
  <c r="P21" i="59"/>
  <c r="P8" i="59"/>
  <c r="P80" i="59"/>
  <c r="P67" i="59"/>
  <c r="P54" i="59"/>
  <c r="P42" i="59"/>
  <c r="P30" i="59"/>
  <c r="P17" i="59"/>
  <c r="P78" i="59"/>
  <c r="P66" i="59"/>
  <c r="P53" i="59"/>
  <c r="P41" i="59"/>
  <c r="P29" i="59"/>
  <c r="P16" i="59"/>
  <c r="P90" i="59"/>
  <c r="P77" i="59"/>
  <c r="P64" i="59"/>
  <c r="P52" i="59"/>
  <c r="P40" i="59"/>
  <c r="P28" i="59"/>
  <c r="P15" i="59"/>
  <c r="P38" i="59"/>
  <c r="P68" i="59"/>
  <c r="P18" i="60"/>
  <c r="P31" i="60"/>
  <c r="P43" i="60"/>
  <c r="P55" i="60"/>
  <c r="P67" i="60"/>
  <c r="P80" i="60"/>
  <c r="P93" i="60"/>
  <c r="P19" i="60"/>
  <c r="P32" i="60"/>
  <c r="P44" i="60"/>
  <c r="P56" i="60"/>
  <c r="P68" i="60"/>
  <c r="P81" i="60"/>
  <c r="P94" i="60"/>
  <c r="P12" i="58"/>
  <c r="P25" i="58"/>
  <c r="P37" i="58"/>
  <c r="P49" i="58"/>
  <c r="P61" i="58"/>
  <c r="P74" i="58"/>
  <c r="P87" i="58"/>
  <c r="P8" i="60"/>
  <c r="P20" i="60"/>
  <c r="P33" i="60"/>
  <c r="P45" i="60"/>
  <c r="P57" i="60"/>
  <c r="P69" i="60"/>
  <c r="P82" i="60"/>
  <c r="P95" i="60"/>
  <c r="P11" i="60"/>
  <c r="P24" i="60"/>
  <c r="P36" i="60"/>
  <c r="P48" i="60"/>
  <c r="P60" i="60"/>
  <c r="P72" i="60"/>
  <c r="P85" i="60"/>
  <c r="P98" i="60"/>
  <c r="P17" i="58"/>
  <c r="P29" i="58"/>
  <c r="P41" i="58"/>
  <c r="P53" i="58"/>
  <c r="P66" i="58"/>
  <c r="P79" i="58"/>
  <c r="P12" i="60"/>
  <c r="P25" i="60"/>
  <c r="P37" i="60"/>
  <c r="P49" i="60"/>
  <c r="P61" i="60"/>
  <c r="P73" i="60"/>
  <c r="P86" i="60"/>
  <c r="P99" i="60"/>
  <c r="P43" i="58"/>
  <c r="P55" i="58"/>
  <c r="P68" i="58"/>
  <c r="P81" i="58"/>
  <c r="P14" i="60"/>
  <c r="P27" i="60"/>
  <c r="P39" i="60"/>
  <c r="P51" i="60"/>
  <c r="P63" i="60"/>
  <c r="P75" i="60"/>
  <c r="P88" i="60"/>
  <c r="P101" i="60"/>
  <c r="P20" i="58"/>
  <c r="P32" i="58"/>
  <c r="P44" i="58"/>
  <c r="P56" i="58"/>
  <c r="P69" i="58"/>
  <c r="P15" i="60"/>
  <c r="P28" i="60"/>
  <c r="P40" i="60"/>
  <c r="P52" i="60"/>
  <c r="P64" i="60"/>
  <c r="P76" i="60"/>
  <c r="P89" i="60"/>
</calcChain>
</file>

<file path=xl/sharedStrings.xml><?xml version="1.0" encoding="utf-8"?>
<sst xmlns="http://schemas.openxmlformats.org/spreadsheetml/2006/main" count="4107" uniqueCount="563">
  <si>
    <t>Nombre exploitations représentées</t>
  </si>
  <si>
    <t>nb</t>
  </si>
  <si>
    <t>Nombre d'exploitations dans l'échantillon</t>
  </si>
  <si>
    <t>Caractéristiques physiques</t>
  </si>
  <si>
    <t>Nombre d'unité de travail annuel</t>
  </si>
  <si>
    <t>Superficie agricole utilisée (en ha)</t>
  </si>
  <si>
    <t>ha</t>
  </si>
  <si>
    <t>tête</t>
  </si>
  <si>
    <t>Soldes intermédiaires de gestion</t>
  </si>
  <si>
    <t>Bilan</t>
  </si>
  <si>
    <t>Actif circulant</t>
  </si>
  <si>
    <t>Taux d'endettement (Dettes/Actif)</t>
  </si>
  <si>
    <t>%</t>
  </si>
  <si>
    <t>Unités</t>
  </si>
  <si>
    <t>Effectifs animaux (en tête)</t>
  </si>
  <si>
    <t>Charges spécifiques végétaux</t>
  </si>
  <si>
    <t>dont céréales</t>
  </si>
  <si>
    <t>Investissement corporel (acquisitions - cessions)</t>
  </si>
  <si>
    <t>Production végétale</t>
  </si>
  <si>
    <t>Production animale</t>
  </si>
  <si>
    <t>dont vignes</t>
  </si>
  <si>
    <t>Belgique</t>
  </si>
  <si>
    <t>Danemark</t>
  </si>
  <si>
    <t>Allemagne</t>
  </si>
  <si>
    <t>Grèce</t>
  </si>
  <si>
    <t>Espagne</t>
  </si>
  <si>
    <t>France</t>
  </si>
  <si>
    <t>Irlande</t>
  </si>
  <si>
    <t>Italie</t>
  </si>
  <si>
    <t>Luxembourg</t>
  </si>
  <si>
    <t>Pays-Bas</t>
  </si>
  <si>
    <t>Portugal</t>
  </si>
  <si>
    <t>//</t>
  </si>
  <si>
    <t>€</t>
  </si>
  <si>
    <t>dont Surface en céréales</t>
  </si>
  <si>
    <t>dont Surface fourragère</t>
  </si>
  <si>
    <t>dont Surfaces en vignes</t>
  </si>
  <si>
    <t>dont Surfaces en vergers</t>
  </si>
  <si>
    <t>dont vaches laitières</t>
  </si>
  <si>
    <t>dont bovins non laitiers</t>
  </si>
  <si>
    <t>dont ovins et caprins</t>
  </si>
  <si>
    <t>dont porcs</t>
  </si>
  <si>
    <t>dont volailles</t>
  </si>
  <si>
    <t>dont cultures fourragères</t>
  </si>
  <si>
    <t>dont vergers</t>
  </si>
  <si>
    <t>dont bovins lait</t>
  </si>
  <si>
    <t>dont bovins viande</t>
  </si>
  <si>
    <t>Subventions d'exploitation</t>
  </si>
  <si>
    <t>dont aides découplées</t>
  </si>
  <si>
    <t>dont aides au développement rural</t>
  </si>
  <si>
    <t>dont engrais et amendements</t>
  </si>
  <si>
    <t>dont semences et plants</t>
  </si>
  <si>
    <t>dont produits phytosanitaires</t>
  </si>
  <si>
    <t>Charges spécifiques animaux</t>
  </si>
  <si>
    <t>dont énergie</t>
  </si>
  <si>
    <t>Charges financières</t>
  </si>
  <si>
    <t>Matériel</t>
  </si>
  <si>
    <t>Animaux reproducteurs</t>
  </si>
  <si>
    <t>Créances, disponibilité et avances aux cultures</t>
  </si>
  <si>
    <t xml:space="preserve"> </t>
  </si>
  <si>
    <t>Total Produits courants</t>
  </si>
  <si>
    <t>Amortissements</t>
  </si>
  <si>
    <t>Total capitaux fixes</t>
  </si>
  <si>
    <t>Bâtiments</t>
  </si>
  <si>
    <t>Stocks de produits agricoles</t>
  </si>
  <si>
    <t>Cheptel non-reproducteur</t>
  </si>
  <si>
    <t>Total capitaux</t>
  </si>
  <si>
    <t>Fonds propres</t>
  </si>
  <si>
    <t>dont Surface autres cultures de plein champ</t>
  </si>
  <si>
    <t>dont Surface de prairies permanentes</t>
  </si>
  <si>
    <t>Terres, cultures permanentes &amp; quotas</t>
  </si>
  <si>
    <t>(Part des terres en propriété)</t>
  </si>
  <si>
    <t>Endettement</t>
  </si>
  <si>
    <t>dont Dettes à long ou moyen terme</t>
  </si>
  <si>
    <t>dont légumes et fleurs</t>
  </si>
  <si>
    <t>dont subventions aux cultures</t>
  </si>
  <si>
    <t>dont subventions aux productions animales</t>
  </si>
  <si>
    <t>dont subvention zones défavorisées</t>
  </si>
  <si>
    <t>Total Charges</t>
  </si>
  <si>
    <t>dont aliments pour herbivores</t>
  </si>
  <si>
    <t>dont aliments pour granivores</t>
  </si>
  <si>
    <t>Charges spécifiques aux activités non agricoles</t>
  </si>
  <si>
    <t>Frais généraux</t>
  </si>
  <si>
    <t>dont entretien bât.&amp; matériels</t>
  </si>
  <si>
    <t>dont sous-traitance (trav. par tiers)</t>
  </si>
  <si>
    <t>Fermage</t>
  </si>
  <si>
    <t>Personnel</t>
  </si>
  <si>
    <t>Total Production brute</t>
  </si>
  <si>
    <t>- Consommations intermédiaires</t>
  </si>
  <si>
    <t>+ Balance subventions d'exploitation &amp; taxes</t>
  </si>
  <si>
    <t>+ Balance subv. &amp; taxes sur investissement</t>
  </si>
  <si>
    <t>- Facteurs externes</t>
  </si>
  <si>
    <t>- Amortissements</t>
  </si>
  <si>
    <t>Ratios d'activité</t>
  </si>
  <si>
    <t>Productivité globale (production brute / charges)</t>
  </si>
  <si>
    <t>Dettes / production brute</t>
  </si>
  <si>
    <t>Consommations intermédiaires / production brute</t>
  </si>
  <si>
    <t>Fermage payé par ha de SAU loué</t>
  </si>
  <si>
    <t>Charges spécifiques aux végétaux par ha</t>
  </si>
  <si>
    <t>Valeur ajoutée brute d'exploitation</t>
  </si>
  <si>
    <t>Revenu brut d'exploitation</t>
  </si>
  <si>
    <t>Revenu net d'exploitation</t>
  </si>
  <si>
    <t>- Frais spécifiques</t>
  </si>
  <si>
    <t>- Frais généraux</t>
  </si>
  <si>
    <t>- Salaires payés</t>
  </si>
  <si>
    <t>- Fermage</t>
  </si>
  <si>
    <t>Taux de liquidité (actif circulant/Actif total)</t>
  </si>
  <si>
    <t>dont Dettes à court terme</t>
  </si>
  <si>
    <t>500 - 1000</t>
  </si>
  <si>
    <t>3000 - 4000</t>
  </si>
  <si>
    <t>200 - 500</t>
  </si>
  <si>
    <t>1000 - 2000</t>
  </si>
  <si>
    <t>2000 - 3000</t>
  </si>
  <si>
    <t>15 - 40</t>
  </si>
  <si>
    <t>40 - 100</t>
  </si>
  <si>
    <t>100 - 200</t>
  </si>
  <si>
    <t>ETP</t>
  </si>
  <si>
    <t>Revenu brut d'exploitation par ETP non salarié</t>
  </si>
  <si>
    <t>Revenu net d'exploitation par ETP non salarié</t>
  </si>
  <si>
    <t>Valeur moyenne par exploitation</t>
  </si>
  <si>
    <t>Résultats Standards du RICA : Indicateurs de Revenu</t>
  </si>
  <si>
    <t xml:space="preserve"> Résultats Standards du RICA : Bilan
 Résultats Standards du RICA : Bilan Top
</t>
  </si>
  <si>
    <t xml:space="preserve"> Résultats Standards du RICA : indicateurs financiers
</t>
  </si>
  <si>
    <t>Indicateur TS FR</t>
  </si>
  <si>
    <t>Commentaire</t>
  </si>
  <si>
    <t>Indicateur TS UE</t>
  </si>
  <si>
    <t>Indicateurs UE</t>
  </si>
  <si>
    <t>Libellés des indicateurs UE</t>
  </si>
  <si>
    <t>Pays UE à 12</t>
  </si>
  <si>
    <t>Etat membre</t>
  </si>
  <si>
    <t>Toutes orientations -  Moyenne par exploitation</t>
  </si>
  <si>
    <t>SYS02</t>
  </si>
  <si>
    <t>Exploitations représentées</t>
  </si>
  <si>
    <t>SYS03</t>
  </si>
  <si>
    <t>Exploitations dans l'échantillon</t>
  </si>
  <si>
    <t>Faire figurer certaines des données ci-dessous lorsque cela apparaît opportun en fonction des OTEX concernés. Proposition : enlever au cas par cas certaines de ces lignes lorsque les valeurs sont peu significatives.</t>
  </si>
  <si>
    <t>UTA</t>
  </si>
  <si>
    <t>SE010</t>
  </si>
  <si>
    <t>Total main d'œuvre</t>
  </si>
  <si>
    <t>dont : UTA non salariées</t>
  </si>
  <si>
    <t>SE015</t>
  </si>
  <si>
    <t>Main d'œuvre non salariée</t>
  </si>
  <si>
    <t>Age du chef d'exploitation</t>
  </si>
  <si>
    <t>an</t>
  </si>
  <si>
    <t>Donnée non disponible dans FADN. Proposition : suppression.</t>
  </si>
  <si>
    <t>SE025</t>
  </si>
  <si>
    <t>Total surface Agricole Utilisée</t>
  </si>
  <si>
    <t>SE035</t>
  </si>
  <si>
    <t>dont : SAU en faire-valoir direct</t>
  </si>
  <si>
    <t>Attention, le calcul ne semble possible que par déduction du fermage au total de la SAU. Mais, quid de la SAU métayage qui n'est pas une donnée FADN ? Réellement négligeable dans les autres EM de l'UE ?</t>
  </si>
  <si>
    <t>SE025 - SE030</t>
  </si>
  <si>
    <t>SE041</t>
  </si>
  <si>
    <t xml:space="preserve">  Surface en céréales</t>
  </si>
  <si>
    <t>Surfaces en céréales</t>
  </si>
  <si>
    <t>SE028</t>
  </si>
  <si>
    <t xml:space="preserve">  Surface cultures industrielles</t>
  </si>
  <si>
    <t>Donnée non disponible dans le FADN. Proposition : calcul par la formule suivante : SAU des culture énergétiques + SAU autres cultures de plein champ (Légumes secs, pommes de terre, betteraves sucrières, plantes herbacées oléagineuses et textiles y compris semences (sauf le coton), houblon, tabac, autres plantes industrielles (coton, canne à sucre et autres), semences d'herbe et autres semences).</t>
  </si>
  <si>
    <t>SE041 + SE042</t>
  </si>
  <si>
    <t>SE071</t>
  </si>
  <si>
    <t xml:space="preserve">  Surface fourragère principale (SFP)</t>
  </si>
  <si>
    <t>Proposition :  Même s'il convient de ne pas démultiplier les données physiques, il apparaît tout de même structurant de faire figurer des données FADN disponibles lorsque cela est opportun (surfaces en vignes, surfaces en vergers, oliveraies, autres cultures permanentes et surfaces horticoles et maraichères).</t>
  </si>
  <si>
    <t xml:space="preserve">  Surface fourragère</t>
  </si>
  <si>
    <t>Surfaces de cultures fourragères</t>
  </si>
  <si>
    <t>SE050</t>
  </si>
  <si>
    <t xml:space="preserve">  Surfaces en vignes</t>
  </si>
  <si>
    <t>Surfaces en vignes</t>
  </si>
  <si>
    <t>SE055</t>
  </si>
  <si>
    <t xml:space="preserve">  Surfaces en vergers</t>
  </si>
  <si>
    <t>Surface d'arboriculture fruitière</t>
  </si>
  <si>
    <t>SE080</t>
  </si>
  <si>
    <t xml:space="preserve">  Oliveraies</t>
  </si>
  <si>
    <t>SE060</t>
  </si>
  <si>
    <t>Surface d'oliveraies</t>
  </si>
  <si>
    <t>SE085</t>
  </si>
  <si>
    <t xml:space="preserve">  Autres cultures permanentes</t>
  </si>
  <si>
    <t>SE065</t>
  </si>
  <si>
    <t>Surfaces d'autres cultures permanentes</t>
  </si>
  <si>
    <t>SE090</t>
  </si>
  <si>
    <t xml:space="preserve">  Surfaces horticoles et maraichères</t>
  </si>
  <si>
    <t>SE046</t>
  </si>
  <si>
    <t>Surfaces horticoles et maraichères</t>
  </si>
  <si>
    <t>SE095</t>
  </si>
  <si>
    <t>Effectifs animaux (en Unité-Gros-Bétail)</t>
  </si>
  <si>
    <t>UGB</t>
  </si>
  <si>
    <t>La variable FADN du total du cheptel est en unité de bétail.</t>
  </si>
  <si>
    <t>Total cheptel</t>
  </si>
  <si>
    <t>SE100</t>
  </si>
  <si>
    <t>dont : bovins</t>
  </si>
  <si>
    <t>SE085 + SE090</t>
  </si>
  <si>
    <t>SE105</t>
  </si>
  <si>
    <t xml:space="preserve">                     vaches laitières</t>
  </si>
  <si>
    <t>Effectif vaches laitières</t>
  </si>
  <si>
    <t xml:space="preserve">                     bovins non laitiers</t>
  </si>
  <si>
    <t>Effectif autres bovins</t>
  </si>
  <si>
    <t>SE436</t>
  </si>
  <si>
    <t xml:space="preserve">          ovins</t>
  </si>
  <si>
    <t>La donnée FADN regroupe les cheptels ovins et caprins. Proposition : regroupement des deux lignes en une.</t>
  </si>
  <si>
    <t xml:space="preserve">          ovins et caprins</t>
  </si>
  <si>
    <t>Effectifs ovins et caprins</t>
  </si>
  <si>
    <t>SE441</t>
  </si>
  <si>
    <t xml:space="preserve">          caprins</t>
  </si>
  <si>
    <t>SE446</t>
  </si>
  <si>
    <t xml:space="preserve">          porcs</t>
  </si>
  <si>
    <t>Effectif porcins</t>
  </si>
  <si>
    <t>(SE025 - SE030) / SE025</t>
  </si>
  <si>
    <t xml:space="preserve">          volailles</t>
  </si>
  <si>
    <t>centaine de têtes</t>
  </si>
  <si>
    <t>La variable FADN du cheptel volailles est en tête.</t>
  </si>
  <si>
    <t>Effectif volailles</t>
  </si>
  <si>
    <t>SE450</t>
  </si>
  <si>
    <t>k€</t>
  </si>
  <si>
    <t>La notion de produits courants n'est pas présente dans le FADN. La variable qui s'en rapproche le plus est le total produit brut (somme du produit brut végétal, animal et autre). il s'agit de la vente et utilisation des produits (végétaux et animaux) + variation de stock des produits (animaux et végétaux) + variation de la valeur d'inventaire des animaux - achats d'animaux + produits divers non exceptionnels. Proposition : substituer les produits courants par les produits bruts, en y ajoutant les subventions.</t>
  </si>
  <si>
    <t>SE131 + SE605</t>
  </si>
  <si>
    <t>SE455</t>
  </si>
  <si>
    <t>Chiffre d'affaires</t>
  </si>
  <si>
    <t>SE460</t>
  </si>
  <si>
    <t>Ventes</t>
  </si>
  <si>
    <t>SE465</t>
  </si>
  <si>
    <t>dont : Vente de végétaux</t>
  </si>
  <si>
    <t>Donnée non disponible dans FADN. Proposition : remplacement par une ligne dédiée à la valeur de la production brute végétale (= Ventes + Autoconsommation + Auto-utilisation + Inventaire de clôture - Inventaire d'ouverture), en utilisant un intitulé faisant disparaitre la notion de produit brut.</t>
  </si>
  <si>
    <t>SE135</t>
  </si>
  <si>
    <t>Total produit brut végétal</t>
  </si>
  <si>
    <t>SE475</t>
  </si>
  <si>
    <t xml:space="preserve">                    céréales</t>
  </si>
  <si>
    <t>Donnée non disponible dans FADN. Proposition : remplacement par une ligne dédiée à la valeur de la production céréalière.</t>
  </si>
  <si>
    <t>SE140</t>
  </si>
  <si>
    <t>Produit brut céréales</t>
  </si>
  <si>
    <t>Cheptel non reproducteur</t>
  </si>
  <si>
    <t>SE470</t>
  </si>
  <si>
    <t xml:space="preserve">                    cultures industrielles</t>
  </si>
  <si>
    <t>Donnée non disponible dans FADN. Proposition : somme de la valeur de la production de cultures énergétiques + pommes de terre + betteraves sucrières + plantes industrielles.</t>
  </si>
  <si>
    <t xml:space="preserve">         cultures industrielles</t>
  </si>
  <si>
    <t>SE146 + SE150 + SE155 + SE165</t>
  </si>
  <si>
    <t>SE480</t>
  </si>
  <si>
    <t xml:space="preserve">                   cultures fourragères</t>
  </si>
  <si>
    <t xml:space="preserve">         cultures fourragères</t>
  </si>
  <si>
    <t>SE195</t>
  </si>
  <si>
    <t>Produit brut cultures fourragères</t>
  </si>
  <si>
    <t>SE501</t>
  </si>
  <si>
    <t xml:space="preserve">                   vignes</t>
  </si>
  <si>
    <t xml:space="preserve">         vignes</t>
  </si>
  <si>
    <t>SE185</t>
  </si>
  <si>
    <t>Produit brut vins et raisins de table</t>
  </si>
  <si>
    <t>SE485</t>
  </si>
  <si>
    <t xml:space="preserve">                   vergers</t>
  </si>
  <si>
    <t xml:space="preserve">         vergers</t>
  </si>
  <si>
    <t>SE175 + SE180</t>
  </si>
  <si>
    <t>SE490</t>
  </si>
  <si>
    <t xml:space="preserve">                   oliveraies</t>
  </si>
  <si>
    <t xml:space="preserve">         oliveraies</t>
  </si>
  <si>
    <t>SE190</t>
  </si>
  <si>
    <t>Produit brut olives et huile d'olive</t>
  </si>
  <si>
    <t>SE495</t>
  </si>
  <si>
    <t xml:space="preserve">          Ventes de produits horticoles</t>
  </si>
  <si>
    <t>Donnée non disponible dans FADN. Proposition : somme de la valeur des productions horticoles et maraichères.</t>
  </si>
  <si>
    <t xml:space="preserve">         horticoles et maraichères</t>
  </si>
  <si>
    <t>SE170</t>
  </si>
  <si>
    <t>Produit brut légumes et fleurs</t>
  </si>
  <si>
    <t>SE516</t>
  </si>
  <si>
    <t xml:space="preserve">          Ventes de produits végétaux transformés</t>
  </si>
  <si>
    <t>Donnée non disponible dans FADN. Proposition : suppression. Par contre, il apparaît logique de faire figurer ici, par parrallélisme des formes, les données FADN disponibles pour les productions brutes de vignes (SE185), d'oliveraies (SE190) et de vergers (SE175 + SE180, soit fruits et agrumes).</t>
  </si>
  <si>
    <t>SE485 / SE436</t>
  </si>
  <si>
    <t xml:space="preserve">          Ventes d'animaux</t>
  </si>
  <si>
    <t>Donnée non disponible dans FADN. Proposition : remplacement par une ligne dédiée à la valeur de la production brute animale (= Ventes + Autoconsommation + Auto-utilisation + Inventaire de clôture - Inventaire d'ouverture), en utilisant un intitulé faisant disparaitre la notion de produit brut.</t>
  </si>
  <si>
    <t>SE206</t>
  </si>
  <si>
    <t>Total produit animal</t>
  </si>
  <si>
    <t xml:space="preserve">                    bovins</t>
  </si>
  <si>
    <t>Donnée non disponible dans FADN. Proposition : remplacement par une ligne dédiée à la valeur de la production bovins lait (lait et produits laitiers)</t>
  </si>
  <si>
    <t xml:space="preserve"> dont bovins lait</t>
  </si>
  <si>
    <t>SE216</t>
  </si>
  <si>
    <t xml:space="preserve">Produit brut lait de vache et produits laitiers </t>
  </si>
  <si>
    <t>bovins non laitiers</t>
  </si>
  <si>
    <t>Donnée non disponible dans FADN. Proposition : remplacement par une ligne dédiée à la valeur de la production de viande bovine</t>
  </si>
  <si>
    <t xml:space="preserve">          bovins viande</t>
  </si>
  <si>
    <t>SE220</t>
  </si>
  <si>
    <t>Produit brut viande bovine</t>
  </si>
  <si>
    <t xml:space="preserve">                    ovins</t>
  </si>
  <si>
    <t>La donnée FADN regroupe les productions ovines et caprines. Proposition : regroupement des deux lignes en une.</t>
  </si>
  <si>
    <t>SE230</t>
  </si>
  <si>
    <t>Produit brut viande ovine et caprine</t>
  </si>
  <si>
    <t xml:space="preserve">                    caprins</t>
  </si>
  <si>
    <t xml:space="preserve">                    porcs</t>
  </si>
  <si>
    <t>SE225</t>
  </si>
  <si>
    <t>Produit brut viande procine</t>
  </si>
  <si>
    <t xml:space="preserve">                    volailles</t>
  </si>
  <si>
    <t>SE235</t>
  </si>
  <si>
    <t>Produit brut vainde de volaille</t>
  </si>
  <si>
    <t xml:space="preserve">           Ventes de produits animaux</t>
  </si>
  <si>
    <t xml:space="preserve">                        lait de vache (y.c. fromage)</t>
  </si>
  <si>
    <t>Produits divers</t>
  </si>
  <si>
    <t>+ Autoconsommation</t>
  </si>
  <si>
    <t>Donnée ventilée dans les variables des différents produits. Proposition : suppression.</t>
  </si>
  <si>
    <t>+ Production stockée</t>
  </si>
  <si>
    <t>+ Production immobilisée</t>
  </si>
  <si>
    <t>+ Subventions d'exploitation</t>
  </si>
  <si>
    <t>SE605</t>
  </si>
  <si>
    <t>Total subventions d'exploitation</t>
  </si>
  <si>
    <t xml:space="preserve">    Aides découplées (DPB, paiements redistributifs, PV et PAJA)</t>
  </si>
  <si>
    <t xml:space="preserve">    dont aides découplées</t>
  </si>
  <si>
    <t>SE630</t>
  </si>
  <si>
    <t>Paiments découplés</t>
  </si>
  <si>
    <t xml:space="preserve">    Aides couplées</t>
  </si>
  <si>
    <t xml:space="preserve">    dont aides couplées</t>
  </si>
  <si>
    <t>SE610 + SE615 + SE650</t>
  </si>
  <si>
    <t>SE610</t>
  </si>
  <si>
    <t xml:space="preserve">    Aides au développement rural</t>
  </si>
  <si>
    <t xml:space="preserve">    dont aides au développement rural</t>
  </si>
  <si>
    <t>SE624</t>
  </si>
  <si>
    <t>Aide totale pour le développement rural</t>
  </si>
  <si>
    <t>SE615</t>
  </si>
  <si>
    <t xml:space="preserve">    dont ICHN</t>
  </si>
  <si>
    <t xml:space="preserve">                                                        dont ICHN</t>
  </si>
  <si>
    <t>SE622</t>
  </si>
  <si>
    <t>Subvention zones défavorisées</t>
  </si>
  <si>
    <t xml:space="preserve">    dont MAEC et Aides Bio</t>
  </si>
  <si>
    <t>Donnée non disponible dans FADN dans le détail. Proposition : suppression.</t>
  </si>
  <si>
    <t>+ Autres produits courants</t>
  </si>
  <si>
    <t>Donnée non disponible dans FADN . Proposition : remplacement par la variable totalisant les autres produits bruts (terres louées prêtes à semer, recettes de location occasionnelle de superficie fourragère, pensions d'animaux, products forestièrs, travaux pour tiers, location de matériel, intérêts sur fond de roulement, recettes de l'agritourisme, recettes concernant les exercices antérieurs, autres produits et recettes). Le terme "autres produits divers" semble plus approprié.</t>
  </si>
  <si>
    <t>+ Autres produits divers</t>
  </si>
  <si>
    <t>SE256</t>
  </si>
  <si>
    <t>Autres produits bruts</t>
  </si>
  <si>
    <t>SE270</t>
  </si>
  <si>
    <t>- Achats d'animaux</t>
  </si>
  <si>
    <t>Variable non disponible dans FADN. Proposition : suppression.</t>
  </si>
  <si>
    <t>SE295 + SE285 + SE300 + SE305</t>
  </si>
  <si>
    <t>Total Charges courantes</t>
  </si>
  <si>
    <t>Donnée non disponible dans FADN. Proposition : remplacement par variable sommant l'ensemble des charges courantes (charges liées à l'activité agricole de l'exploitant et correspondant à la production de l'année comptable. Il s'agit de la somme des frais spécifiques, des frais généraux, des amortissements et des charges liées aux facteurs extérieurs).</t>
  </si>
  <si>
    <t>Total des charges</t>
  </si>
  <si>
    <t>SE285</t>
  </si>
  <si>
    <t>= Charges spécifiques végétaux</t>
  </si>
  <si>
    <t>SE295</t>
  </si>
  <si>
    <t xml:space="preserve">    Engrais et amendements</t>
  </si>
  <si>
    <t xml:space="preserve">    dont engrais et amendements</t>
  </si>
  <si>
    <t>Charges engrais</t>
  </si>
  <si>
    <t>SE300</t>
  </si>
  <si>
    <t xml:space="preserve">    Semences et plants</t>
  </si>
  <si>
    <t xml:space="preserve">    dont semences et plants</t>
  </si>
  <si>
    <t>Charges semences et plants</t>
  </si>
  <si>
    <t>SE310 + SE320 + SE330</t>
  </si>
  <si>
    <t xml:space="preserve">    Produits phytosanitaires</t>
  </si>
  <si>
    <t xml:space="preserve">    dont produits phytosanitaires</t>
  </si>
  <si>
    <t>Charges protection des cultures</t>
  </si>
  <si>
    <t>SE310</t>
  </si>
  <si>
    <t>+ Charges spécifiques animaux</t>
  </si>
  <si>
    <t>SE320</t>
  </si>
  <si>
    <t xml:space="preserve">    Alimentation du bétail</t>
  </si>
  <si>
    <t xml:space="preserve">    dont alimentation du bétail</t>
  </si>
  <si>
    <t>SE310 + SE320</t>
  </si>
  <si>
    <t>SE750</t>
  </si>
  <si>
    <t>+ Autres charges d'exploitation</t>
  </si>
  <si>
    <t>Donnée non disponible dans FADN. Proposition : calcul à partir des variables FADN en enlevant la somme des charges spécifiques végétaux et animaux et des charges financières au total des charges</t>
  </si>
  <si>
    <t>SE270 - (SE295 + SE285 + SE300 + SE305 + SE310 + SE320 + SE330 + SE380)</t>
  </si>
  <si>
    <t>SE336</t>
  </si>
  <si>
    <t xml:space="preserve">    Fermage</t>
  </si>
  <si>
    <t xml:space="preserve">    dont fermage</t>
  </si>
  <si>
    <t>SE375</t>
  </si>
  <si>
    <t>Fermage payé</t>
  </si>
  <si>
    <t>SE340</t>
  </si>
  <si>
    <t xml:space="preserve">    Charges de personnel</t>
  </si>
  <si>
    <t xml:space="preserve">    dont charges de personnel</t>
  </si>
  <si>
    <t>SE370</t>
  </si>
  <si>
    <t>Salaires payés</t>
  </si>
  <si>
    <t>SE345</t>
  </si>
  <si>
    <t xml:space="preserve">    Dotations aux amortissements</t>
  </si>
  <si>
    <t xml:space="preserve">    dont dotations aux amortissements</t>
  </si>
  <si>
    <t>SE360</t>
  </si>
  <si>
    <t>SE350</t>
  </si>
  <si>
    <t xml:space="preserve">    Energie</t>
  </si>
  <si>
    <t xml:space="preserve">    dont énergie</t>
  </si>
  <si>
    <t>Energie</t>
  </si>
  <si>
    <t>+ Charges financières</t>
  </si>
  <si>
    <t>SE380</t>
  </si>
  <si>
    <t>Intérêts payés</t>
  </si>
  <si>
    <t>= Production de l'exercice</t>
  </si>
  <si>
    <t>Dans le FADN, la production de l'exercice est mesurée par une indicateur de production brute totale. Proposition : utiliser le SE131 déjà utilisé plus haut pour la ligne du total des produits courants.</t>
  </si>
  <si>
    <t>SE131</t>
  </si>
  <si>
    <t>Total produit brut</t>
  </si>
  <si>
    <t xml:space="preserve">           + Ristournes obtenues</t>
  </si>
  <si>
    <t>Variable non disponible dans FADN. Cette donnée doit être intégrée dans la variable SE256 (autres produits bruts). Proposition : supprimer la ligne.</t>
  </si>
  <si>
    <t xml:space="preserve">           - Charges d'approvisionnement</t>
  </si>
  <si>
    <t>Variable non disponible dans le FADN. Proposition : somme des charges spécifiques aux végétaux et aux animaux + charges spécifiques forêt + energie.</t>
  </si>
  <si>
    <t>SE281 + SE345</t>
  </si>
  <si>
    <t xml:space="preserve">           - Autres achats et charges externes (n. c. fermages)</t>
  </si>
  <si>
    <t>Variable non disponible dans le FADN. Proposition : somme des autres charges d'exploitation restantes (compte tenu de ce qui a déjà été comptabilisé ci-dessus), soit  entretien bâtiments et matériel + travaux par tiers + autres frais non spécifiques (Eau, assurances (sauf pour les bâtiments et les accidents du
travail) et autres frais généraux d’exploitation (comptabilité, téléphone,...)). Ainsi, de cette façon, la somme de cette ligne et de la précédente permettrait de retomber sur l'indicateur FADN du total des consommations intermédiaires (SE275).</t>
  </si>
  <si>
    <t>SE340 + SE350 + SE 356</t>
  </si>
  <si>
    <t>SE275</t>
  </si>
  <si>
    <t>= Valeur ajoutée</t>
  </si>
  <si>
    <t>Variable non disponible dans FADN. Proposition : calcul à partir des variables FADN (production brute totale - total des consommations intermédiaires).</t>
  </si>
  <si>
    <t>SE131 - SE275
(sachant que SE275 = SE281 + SE345 + SE340 + SE350 + SE 356)</t>
  </si>
  <si>
    <t>SE281</t>
  </si>
  <si>
    <t xml:space="preserve">           + Remboursement forfaitaire TVA</t>
  </si>
  <si>
    <t>Le FADN dissocie le solde TVA sur investissement (SE408) de la balance TVA portant sur le sur le reste (SE395). Le premier solde apparaît comme une charge alors que la seconde balance s'apprente plutôt à un produit (car souvent positif). Proposition : estimation du remboursement forfaitaire TVA par SE395 - SE408</t>
  </si>
  <si>
    <t xml:space="preserve">           + Subventions d'exploitation</t>
  </si>
  <si>
    <t>On utilise souvent une valeur ajoutée agricole correspondant à la valeur ajoutée + subventions exploitation. Proposition : remonter cette ligne d'un cran pour ajouter un intermédiaire supplémentaire de valeur ajoutée agricole.</t>
  </si>
  <si>
    <t>SE600</t>
  </si>
  <si>
    <t xml:space="preserve">           + Indemnités d'assurance</t>
  </si>
  <si>
    <t>SE410</t>
  </si>
  <si>
    <t>= Valeur ajoutée agricole</t>
  </si>
  <si>
    <t>(SE131 - SE275) + SE605</t>
  </si>
  <si>
    <t>SE405</t>
  </si>
  <si>
    <t>SE395 - SE408</t>
  </si>
  <si>
    <t>SE365</t>
  </si>
  <si>
    <t xml:space="preserve">           - Fermages</t>
  </si>
  <si>
    <t xml:space="preserve">           - Impôts et taxes</t>
  </si>
  <si>
    <t>SE390</t>
  </si>
  <si>
    <t>Impôts et taxes</t>
  </si>
  <si>
    <t xml:space="preserve">           - Charges de personnel</t>
  </si>
  <si>
    <t>SE420 + SE360</t>
  </si>
  <si>
    <t>= Excédent brut d'exploitation (EBE)</t>
  </si>
  <si>
    <t>Variable non disponible dans FADN. Proposition : calcul à partir des six lignes qui précèdent directement (production brute totale - total des consommations intermédiaires + subventions d'exploitation + remboursement forfaitaire TVA - fermages - impôts et taxes - charges de personnel).</t>
  </si>
  <si>
    <t>(SE131 - SE275) + SE605 + (SE395 - SE408) - (SE375 + SE390 + SE370)</t>
  </si>
  <si>
    <t xml:space="preserve">           + Transferts de charge</t>
  </si>
  <si>
    <t>SE420</t>
  </si>
  <si>
    <t xml:space="preserve">           - Dotations aux amortissements</t>
  </si>
  <si>
    <t>= Résultat d'exploitation</t>
  </si>
  <si>
    <t>Variable non disponible dans FADN. Proposition : calcul à partir de l'EBE précédement reconstitué avec des variables FADN auquel on soustraie les dotations aux amortissements.</t>
  </si>
  <si>
    <t>(SE131 - SE275) + SE605 + (SE395 - SE408) - (SE375 + SE390 + SE370) - SE360</t>
  </si>
  <si>
    <t xml:space="preserve">SE132 </t>
  </si>
  <si>
    <t xml:space="preserve">           + Produits financiers</t>
  </si>
  <si>
    <t>Donnée non disponible dans variables FADN. Proposition : suppression de la ligne.</t>
  </si>
  <si>
    <t>SE485 / SE131</t>
  </si>
  <si>
    <t xml:space="preserve">           - Charges financières</t>
  </si>
  <si>
    <t>SE275 / SE131</t>
  </si>
  <si>
    <t>= Résultat courant avant impôts (RCAI)</t>
  </si>
  <si>
    <t>Variable FADN correspondante SE430N intitulée Revenu d'exploitation familial, qui est calculable en multipliant SE430 par SE015.</t>
  </si>
  <si>
    <t>Résultat courant avant impôts (RCAI)</t>
  </si>
  <si>
    <t>SE430 x SE015</t>
  </si>
  <si>
    <t>Taux de liquidité (actif circulant/total capital)</t>
  </si>
  <si>
    <t>SE465 / SE436</t>
  </si>
  <si>
    <t xml:space="preserve">           + Plus ou moins value sur cession d'actifs immobilisés</t>
  </si>
  <si>
    <t>Revenu brut d'exploitation par UTA non salarié</t>
  </si>
  <si>
    <t>(SE420 + SE360) / SE015</t>
  </si>
  <si>
    <t xml:space="preserve">           + Quote-part des sub. d'inv. affectée à l'exercice</t>
  </si>
  <si>
    <t>Revenu net d'exploitation par UTA non salarié</t>
  </si>
  <si>
    <t>SE420 / SE015</t>
  </si>
  <si>
    <t xml:space="preserve">           + Profits et charges exceptionnels</t>
  </si>
  <si>
    <t>Charges de personnel par UTA salariée</t>
  </si>
  <si>
    <t>SE370 / SE020</t>
  </si>
  <si>
    <t>= Résultat de l'exercice</t>
  </si>
  <si>
    <t>Variable difficile à approcher via le FADN, dans la mesure où l'on ne dispose pas des données précédentes et notamment du RCAI. Proposition : suppression de la ligne</t>
  </si>
  <si>
    <t>SE375 / SE030</t>
  </si>
  <si>
    <t>Revenu disponible</t>
  </si>
  <si>
    <t>Variable non disponible dans le FADN. Je ne trouve pas de variable représentant réellement une notion de revenu disponible. La seule varaible qui s'en approche serait le revenu net d'exploitation (SE420), qui représente la rémunération des facteurs fixes de production (travail, terre et capital) de l'exploitation et la rémunération du risque de l'entrepreneur (perte/profit), pour l'année comptable. Proposition : suppression de la ligne.</t>
  </si>
  <si>
    <t>Investissement bruts</t>
  </si>
  <si>
    <t>(SE295 + SE285 + SE300 + SE305) / SE025</t>
  </si>
  <si>
    <t>=EBE</t>
  </si>
  <si>
    <t>Reprise de l'EBE précédemment reconstitué à partir des variables FADN mais non pertinente ici puisqu'il n'est pas proposé de calculer un revenu disponible à partir de l'EBE</t>
  </si>
  <si>
    <t>SE295 / SE025</t>
  </si>
  <si>
    <t xml:space="preserve">          - Charges financières</t>
  </si>
  <si>
    <t>SE300 / SE025</t>
  </si>
  <si>
    <t xml:space="preserve">          - Remboursement d'emprunts LMT</t>
  </si>
  <si>
    <t xml:space="preserve">          - Cotisations sociales de l'exploitant</t>
  </si>
  <si>
    <t>Financement</t>
  </si>
  <si>
    <t>Résultat courant avant impôts</t>
  </si>
  <si>
    <t>Variable figurant déjà ci-dessus.</t>
  </si>
  <si>
    <t xml:space="preserve">           + Dotation aux amortissements</t>
  </si>
  <si>
    <t xml:space="preserve">           + Charges et produits exceptionnels</t>
  </si>
  <si>
    <t>Données non disponibles dans variables FADN. Proposition : suppression de la ligne.</t>
  </si>
  <si>
    <t>= Capacité d'autofinancement</t>
  </si>
  <si>
    <t>Donnée non disponible et difficile à approcher avec les variables FADN</t>
  </si>
  <si>
    <t xml:space="preserve">           - Prélèvements privés</t>
  </si>
  <si>
    <t>= Autofinancement</t>
  </si>
  <si>
    <t>Donnée non disponible et difficile à approcher avec les variables FADN. La marge brute d'autofinancement (SE530), qui correspond à la capacité de l'exploitation à épargner et à se financer et qui a déjà été utilisée plus haut au titre d'une approche du résultat de l'exercice. Proposition : suppression de cette ligne et de l'ensemble du bloc "Financement".</t>
  </si>
  <si>
    <t>Investissement corporel hors foncier (Acquisitions - cessions)</t>
  </si>
  <si>
    <t>Variable non disponible dans le FADN. Proposition : utiliser ici l'investissement brut (SE516) qui se calcule ainsi achats de capitaux fixes - ventes de capitaux fixes + changement de valeur du cheptel reproducteur.</t>
  </si>
  <si>
    <t>dont : Matériel et outillage</t>
  </si>
  <si>
    <t>Détail non disponible dans les variables FADN. Proposition : suppression de la ligne.</t>
  </si>
  <si>
    <t xml:space="preserve">  Construction</t>
  </si>
  <si>
    <t xml:space="preserve">  Plantations</t>
  </si>
  <si>
    <t xml:space="preserve">  Animaux reproducteurs</t>
  </si>
  <si>
    <t>Acquisition immobilisations corporelles (hors foncier)</t>
  </si>
  <si>
    <t xml:space="preserve">          Construction</t>
  </si>
  <si>
    <t>Cessions immobilisations corporelles (hors foncier)</t>
  </si>
  <si>
    <t>Actif immobilisé</t>
  </si>
  <si>
    <t xml:space="preserve">       Terrains</t>
  </si>
  <si>
    <t>Terres, cultures permanentes et quotas</t>
  </si>
  <si>
    <t xml:space="preserve">       Aménagements terrains</t>
  </si>
  <si>
    <t>Détail non disponible dans les variables FADN. Les aménagements sont intégrés à la variable foncière précédente. Proposition : suppression de la ligne.</t>
  </si>
  <si>
    <t xml:space="preserve">       Constructions</t>
  </si>
  <si>
    <t xml:space="preserve">       Installations spécialisées</t>
  </si>
  <si>
    <t>Détail non disponible dans les variables FADN. Ces éléments sont intégrés à la variable précédente.
Proposition : suppression de la ligne.</t>
  </si>
  <si>
    <t xml:space="preserve">       Matériel</t>
  </si>
  <si>
    <t xml:space="preserve">       Plantations (y compris forêt)</t>
  </si>
  <si>
    <t>Détail non disponible dans les variables FADN. Les aménagements sont intégrés à la variable foncière. Proposition : suppression de la ligne.</t>
  </si>
  <si>
    <t xml:space="preserve">       Animaux reproducteurs</t>
  </si>
  <si>
    <t>Cheptel reproducteur</t>
  </si>
  <si>
    <t xml:space="preserve">       Autres immobilisations</t>
  </si>
  <si>
    <t>Total capitaux variables</t>
  </si>
  <si>
    <t xml:space="preserve">           Stocks et en-cours</t>
  </si>
  <si>
    <t xml:space="preserve">Variable FADN existante mais n'intégrant pas les animaux circulant. </t>
  </si>
  <si>
    <t>SE476</t>
  </si>
  <si>
    <t xml:space="preserve">           dont : animaux circulants</t>
  </si>
  <si>
    <t xml:space="preserve">Donnée faisant objet d'une variable FADN à part entière. Proposition : suppression de la formulation "dont". </t>
  </si>
  <si>
    <t xml:space="preserve">        Animaux circulants</t>
  </si>
  <si>
    <t xml:space="preserve">           Valeurs réalisables</t>
  </si>
  <si>
    <t>Détail non disponible dans les variables FADN. Proposition : utiliser la variable FADN SE 480 relatif aux autres capitaux circulant (avances aux cultures, créances à court terme et disponibilités).</t>
  </si>
  <si>
    <t xml:space="preserve">          Créances, disponibilité et avances aux cultures</t>
  </si>
  <si>
    <t>Autre capital circulant</t>
  </si>
  <si>
    <t xml:space="preserve">           Valeurs disponibles</t>
  </si>
  <si>
    <t>Régularisation actif</t>
  </si>
  <si>
    <t>Total actif</t>
  </si>
  <si>
    <t>Proposition : par souci de simplification, revoir le libellé de cette ligne pour faire clairement apparaître l'équilibre du bilan.</t>
  </si>
  <si>
    <t>Total actif = Total passif</t>
  </si>
  <si>
    <t>Capitaux propres</t>
  </si>
  <si>
    <t>Variable FADN s'appelant "Fonds propres" (SE501).</t>
  </si>
  <si>
    <t xml:space="preserve">           Capital individuel initial</t>
  </si>
  <si>
    <t xml:space="preserve">           Variation du capital initial</t>
  </si>
  <si>
    <t xml:space="preserve">           Subventions d'investissement</t>
  </si>
  <si>
    <t xml:space="preserve">           dont subventions d'investissement</t>
  </si>
  <si>
    <t>SE406</t>
  </si>
  <si>
    <t>Subventions sur investissement</t>
  </si>
  <si>
    <t>Total endettement</t>
  </si>
  <si>
    <t xml:space="preserve">           Dettes à long ou moyen terme</t>
  </si>
  <si>
    <t>Emprunts à long et moyen terme</t>
  </si>
  <si>
    <t xml:space="preserve">           Emprunts à court terme</t>
  </si>
  <si>
    <t>Emprunts à court terme</t>
  </si>
  <si>
    <t xml:space="preserve">           Autres dettes financières à - 1 an</t>
  </si>
  <si>
    <t xml:space="preserve">           Dettes auprès de tiers</t>
  </si>
  <si>
    <t>Régularisation passif</t>
  </si>
  <si>
    <t>Total passif</t>
  </si>
  <si>
    <t>Donnée non disponible sous forme du'ne variable FADN. Proposition : suppression (cf ligne du total actif)</t>
  </si>
  <si>
    <t>Ratios</t>
  </si>
  <si>
    <t>EBE/ha</t>
  </si>
  <si>
    <t>k€/ha</t>
  </si>
  <si>
    <t>€/ha</t>
  </si>
  <si>
    <t>((SE131 - SE275) + SE605 + (SE395 - SE408) - (SE375 + SE390 + SE370)) / SE025</t>
  </si>
  <si>
    <t>EBE/UTANS</t>
  </si>
  <si>
    <t>k€/UTA</t>
  </si>
  <si>
    <t>€/UTA</t>
  </si>
  <si>
    <t>((SE131 - SE275) + SE605 + (SE395 - SE408) - (SE375 + SE390 + SE370)) / SE015</t>
  </si>
  <si>
    <t>RCAI/ha</t>
  </si>
  <si>
    <t>(SE430 x SE015) / SE025</t>
  </si>
  <si>
    <t>RCAI/utans</t>
  </si>
  <si>
    <t>SE430</t>
  </si>
  <si>
    <t>Taux de marge (EBE/CA)</t>
  </si>
  <si>
    <t>Variable CA non disponible donc ratio non disponible.</t>
  </si>
  <si>
    <t>Rotation du capital (CA/Capitaux propres)</t>
  </si>
  <si>
    <t>Rentabilité financière (EBE/Capitaux propres)</t>
  </si>
  <si>
    <t>((SE131 - SE275) + SE605 + (SE395 - SE408) - (SE375 + SE390 + SE370)) / SE501</t>
  </si>
  <si>
    <t>Subventions/Produits courants</t>
  </si>
  <si>
    <t xml:space="preserve"> SE605 / (SE131 + SE605)</t>
  </si>
  <si>
    <t>Toutes orientations - Exercice 2022</t>
  </si>
  <si>
    <t>Pays UE à 13</t>
  </si>
  <si>
    <t>Pologne</t>
  </si>
  <si>
    <t>Roumanie</t>
  </si>
  <si>
    <t>UE à 13</t>
  </si>
  <si>
    <t>Grandes cultures - Exercice 2022</t>
  </si>
  <si>
    <t>4000 - 5000</t>
  </si>
  <si>
    <t>Horticulture Maraîchage - Exercice 2022</t>
  </si>
  <si>
    <t>Viticulture - Exercice 2022</t>
  </si>
  <si>
    <t>Productions fruitières - Exercice 2022</t>
  </si>
  <si>
    <t>Bovins lait - Exercice 2022</t>
  </si>
  <si>
    <t>Bovins viande - Exercice 2022</t>
  </si>
  <si>
    <t>Autres herbivores - Exercice 2022</t>
  </si>
  <si>
    <t>Granivores - Exercice 2022</t>
  </si>
  <si>
    <t>Polyculture polyélevage - Exercice 2022</t>
  </si>
  <si>
    <t>Source : DG AGRI, FADN 2022</t>
  </si>
  <si>
    <t>7000 - 8000</t>
  </si>
  <si>
    <t>9000 - 10000</t>
  </si>
  <si>
    <t>10000 - 20000</t>
  </si>
  <si>
    <t>5000 - 6000</t>
  </si>
  <si>
    <t>dont : ETP non salariés</t>
  </si>
  <si>
    <t>Charges de personnel par ETP salarié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</si>
</sst>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quot; € &quot;;#,##0.00&quot; € &quot;;&quot;-&quot;#&quot; € &quot;;@&quot; &quot;"/>
    <numFmt numFmtId="165" formatCode="#,##0.00&quot; &quot;[$€-40C];[Red]&quot;-&quot;#,##0.00&quot; &quot;[$€-40C]"/>
    <numFmt numFmtId="166" formatCode="#,##0.00_]"/>
    <numFmt numFmtId="167" formatCode="#,##0_]"/>
    <numFmt numFmtId="168" formatCode="0.0%"/>
    <numFmt numFmtId="169" formatCode="0.0"/>
  </numFmts>
  <fonts count="35">
    <font>
      <sz val="11"/>
      <color theme="1"/>
      <name val="Arial"/>
      <family val="2"/>
    </font>
    <font>
      <sz val="10"/>
      <color theme="1"/>
      <name val="Arial1"/>
      <family val="2"/>
    </font>
    <font>
      <sz val="11"/>
      <color rgb="FFFFFFFF"/>
      <name val="Arial"/>
      <family val="2"/>
    </font>
    <font>
      <b/>
      <i/>
      <sz val="16"/>
      <color theme="1"/>
      <name val="Arial"/>
      <family val="2"/>
    </font>
    <font>
      <b/>
      <i/>
      <u/>
      <sz val="11"/>
      <color theme="1"/>
      <name val="Arial"/>
      <family val="2"/>
    </font>
    <font>
      <sz val="9"/>
      <color theme="1"/>
      <name val="Arial1"/>
    </font>
    <font>
      <sz val="9"/>
      <color theme="1"/>
      <name val="Arial"/>
      <family val="2"/>
    </font>
    <font>
      <b/>
      <sz val="9"/>
      <color rgb="FFFFFFFF"/>
      <name val="Arial"/>
      <family val="2"/>
    </font>
    <font>
      <b/>
      <sz val="9"/>
      <color theme="1"/>
      <name val="Arial"/>
      <family val="2"/>
    </font>
    <font>
      <sz val="11"/>
      <color theme="1"/>
      <name val="Arial"/>
      <family val="2"/>
    </font>
    <font>
      <b/>
      <sz val="11"/>
      <color theme="1"/>
      <name val="Arial"/>
      <family val="2"/>
    </font>
    <font>
      <b/>
      <sz val="9"/>
      <color theme="1"/>
      <name val="Arial1"/>
    </font>
    <font>
      <b/>
      <sz val="9"/>
      <name val="Arial1"/>
    </font>
    <font>
      <b/>
      <sz val="9"/>
      <name val="Arial"/>
      <family val="2"/>
    </font>
    <font>
      <sz val="9"/>
      <name val="Arial1"/>
    </font>
    <font>
      <sz val="9"/>
      <name val="Arial"/>
      <family val="2"/>
    </font>
    <font>
      <sz val="11"/>
      <color indexed="8"/>
      <name val="Arial"/>
      <family val="2"/>
    </font>
    <font>
      <i/>
      <sz val="9"/>
      <color theme="1"/>
      <name val="Arial"/>
      <family val="2"/>
    </font>
    <font>
      <i/>
      <sz val="11"/>
      <color theme="1"/>
      <name val="Arial"/>
      <family val="2"/>
    </font>
    <font>
      <i/>
      <sz val="9"/>
      <color indexed="8"/>
      <name val="Arial"/>
      <family val="2"/>
    </font>
    <font>
      <i/>
      <sz val="11"/>
      <color indexed="8"/>
      <name val="Arial"/>
      <family val="2"/>
    </font>
    <font>
      <b/>
      <sz val="14"/>
      <color theme="1"/>
      <name val="Calibri"/>
      <family val="2"/>
      <scheme val="minor"/>
    </font>
    <font>
      <b/>
      <sz val="10"/>
      <color theme="1"/>
      <name val="Arial"/>
      <family val="2"/>
    </font>
    <font>
      <b/>
      <sz val="11"/>
      <color theme="1"/>
      <name val="Arial1"/>
    </font>
    <font>
      <b/>
      <sz val="11"/>
      <color rgb="FF0066FF"/>
      <name val="Arial1"/>
    </font>
    <font>
      <b/>
      <sz val="9"/>
      <color theme="0"/>
      <name val="Arial"/>
      <family val="2"/>
    </font>
    <font>
      <sz val="8"/>
      <color theme="1"/>
      <name val="Arial1"/>
    </font>
    <font>
      <sz val="9"/>
      <color rgb="FF0066FF"/>
      <name val="Arial1"/>
    </font>
    <font>
      <sz val="8"/>
      <color rgb="FF0066FF"/>
      <name val="Arial1"/>
    </font>
    <font>
      <sz val="8"/>
      <color theme="1"/>
      <name val="Arial"/>
      <family val="2"/>
    </font>
    <font>
      <b/>
      <sz val="9"/>
      <color rgb="FF0066FF"/>
      <name val="Arial"/>
      <family val="2"/>
    </font>
    <font>
      <sz val="8"/>
      <color rgb="FF0066FF"/>
      <name val="Arial"/>
      <family val="2"/>
    </font>
    <font>
      <b/>
      <sz val="9"/>
      <color rgb="FF0066FF"/>
      <name val="Arial1"/>
    </font>
    <font>
      <sz val="9"/>
      <color rgb="FF0066FF"/>
      <name val="Arial"/>
      <family val="2"/>
    </font>
    <font>
      <i/>
      <sz val="12"/>
      <color theme="1"/>
      <name val="Calibri"/>
      <family val="2"/>
    </font>
  </fonts>
  <fills count="7">
    <fill>
      <patternFill patternType="none"/>
    </fill>
    <fill>
      <patternFill patternType="gray125"/>
    </fill>
    <fill>
      <patternFill patternType="solid">
        <fgColor rgb="FFB3004D"/>
        <bgColor rgb="FFB3004D"/>
      </patternFill>
    </fill>
    <fill>
      <patternFill patternType="solid">
        <fgColor rgb="FFE8B2C9"/>
        <bgColor rgb="FFE8B2C9"/>
      </patternFill>
    </fill>
    <fill>
      <patternFill patternType="solid">
        <fgColor rgb="FFE8B2C9"/>
        <bgColor indexed="64"/>
      </patternFill>
    </fill>
    <fill>
      <patternFill patternType="solid">
        <fgColor rgb="FFFFFFFF"/>
        <bgColor rgb="FFFFFFFF"/>
      </patternFill>
    </fill>
    <fill>
      <patternFill patternType="solid">
        <fgColor theme="0"/>
        <bgColor rgb="FFFFFFFF"/>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indexed="64"/>
      </left>
      <right style="thin">
        <color indexed="64"/>
      </right>
      <top style="thin">
        <color theme="0" tint="-0.34998626667073579"/>
      </top>
      <bottom/>
      <diagonal/>
    </border>
    <border>
      <left style="thin">
        <color indexed="64"/>
      </left>
      <right style="thin">
        <color indexed="64"/>
      </right>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rgb="FFFFFFFF"/>
      </top>
      <bottom/>
      <diagonal/>
    </border>
    <border>
      <left style="thin">
        <color indexed="64"/>
      </left>
      <right style="thin">
        <color indexed="64"/>
      </right>
      <top/>
      <bottom style="thin">
        <color rgb="FFFFFFFF"/>
      </bottom>
      <diagonal/>
    </border>
    <border>
      <left style="thin">
        <color indexed="64"/>
      </left>
      <right style="thin">
        <color indexed="64"/>
      </right>
      <top style="thin">
        <color rgb="FFFFFFFF"/>
      </top>
      <bottom style="thin">
        <color rgb="FFFFFFFF"/>
      </bottom>
      <diagonal/>
    </border>
    <border>
      <left style="thin">
        <color indexed="64"/>
      </left>
      <right style="thin">
        <color indexed="64"/>
      </right>
      <top style="thin">
        <color theme="0" tint="-0.34998626667073579"/>
      </top>
      <bottom style="thin">
        <color rgb="FFFFFFFF"/>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rgb="FFFFFFFF"/>
      </top>
      <bottom style="thin">
        <color theme="0" tint="-0.34998626667073579"/>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bottom style="thin">
        <color rgb="FFFFFFFF"/>
      </bottom>
      <diagonal/>
    </border>
    <border>
      <left style="thin">
        <color rgb="FF000000"/>
      </left>
      <right style="thin">
        <color indexed="64"/>
      </right>
      <top/>
      <bottom/>
      <diagonal/>
    </border>
    <border>
      <left style="thin">
        <color rgb="FF000000"/>
      </left>
      <right/>
      <top/>
      <bottom style="thin">
        <color rgb="FFFFFFFF"/>
      </bottom>
      <diagonal/>
    </border>
    <border>
      <left/>
      <right/>
      <top/>
      <bottom style="thin">
        <color rgb="FFFFFFFF"/>
      </bottom>
      <diagonal/>
    </border>
    <border>
      <left style="thin">
        <color indexed="64"/>
      </left>
      <right style="thin">
        <color indexed="64"/>
      </right>
      <top style="thin">
        <color indexed="64"/>
      </top>
      <bottom style="thin">
        <color rgb="FFFFFFFF"/>
      </bottom>
      <diagonal/>
    </border>
    <border>
      <left style="thin">
        <color rgb="FF000000"/>
      </left>
      <right style="thin">
        <color rgb="FF000000"/>
      </right>
      <top style="thin">
        <color rgb="FFFFFFFF"/>
      </top>
      <bottom/>
      <diagonal/>
    </border>
    <border>
      <left style="thin">
        <color rgb="FF000000"/>
      </left>
      <right/>
      <top style="thin">
        <color rgb="FFFFFFFF"/>
      </top>
      <bottom/>
      <diagonal/>
    </border>
    <border>
      <left/>
      <right/>
      <top style="thin">
        <color rgb="FFFFFFFF"/>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FFFFFF"/>
      </top>
      <bottom style="thin">
        <color rgb="FFFFFFFF"/>
      </bottom>
      <diagonal/>
    </border>
    <border>
      <left style="thin">
        <color rgb="FF000000"/>
      </left>
      <right/>
      <top style="thin">
        <color rgb="FFFFFFFF"/>
      </top>
      <bottom style="thin">
        <color rgb="FFFFFFFF"/>
      </bottom>
      <diagonal/>
    </border>
    <border>
      <left/>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thin">
        <color rgb="FFFFFFFF"/>
      </top>
      <bottom style="thin">
        <color indexed="64"/>
      </bottom>
      <diagonal/>
    </border>
  </borders>
  <cellStyleXfs count="10">
    <xf numFmtId="0" fontId="0" fillId="0" borderId="0"/>
    <xf numFmtId="164" fontId="1" fillId="0" borderId="0"/>
    <xf numFmtId="0" fontId="2" fillId="0" borderId="0"/>
    <xf numFmtId="0" fontId="3" fillId="0" borderId="0">
      <alignment horizontal="center"/>
    </xf>
    <xf numFmtId="0" fontId="3" fillId="0" borderId="0">
      <alignment horizontal="center" textRotation="90"/>
    </xf>
    <xf numFmtId="0" fontId="4" fillId="0" borderId="0"/>
    <xf numFmtId="165" fontId="4" fillId="0" borderId="0"/>
    <xf numFmtId="0" fontId="9" fillId="0" borderId="0"/>
    <xf numFmtId="9" fontId="9" fillId="0" borderId="0" applyFont="0" applyFill="0" applyBorder="0" applyAlignment="0" applyProtection="0"/>
    <xf numFmtId="9" fontId="9" fillId="0" borderId="0" applyFont="0" applyFill="0" applyBorder="0" applyAlignment="0" applyProtection="0"/>
  </cellStyleXfs>
  <cellXfs count="289">
    <xf numFmtId="0" fontId="0" fillId="0" borderId="0" xfId="0"/>
    <xf numFmtId="0" fontId="6" fillId="0" borderId="0" xfId="0" applyFont="1"/>
    <xf numFmtId="4" fontId="0" fillId="0" borderId="0" xfId="0" applyNumberFormat="1"/>
    <xf numFmtId="4" fontId="6" fillId="0" borderId="0" xfId="0" applyNumberFormat="1" applyFont="1"/>
    <xf numFmtId="0" fontId="6" fillId="3" borderId="4" xfId="0" applyFont="1" applyFill="1" applyBorder="1" applyAlignment="1">
      <alignment horizontal="right" vertical="center"/>
    </xf>
    <xf numFmtId="167" fontId="8" fillId="3" borderId="4" xfId="0" applyNumberFormat="1" applyFont="1" applyFill="1" applyBorder="1" applyAlignment="1">
      <alignment horizontal="right" vertical="center"/>
    </xf>
    <xf numFmtId="167" fontId="8" fillId="3" borderId="1" xfId="0" applyNumberFormat="1" applyFont="1" applyFill="1" applyBorder="1" applyAlignment="1">
      <alignment horizontal="right" vertical="center"/>
    </xf>
    <xf numFmtId="166" fontId="8" fillId="0" borderId="7" xfId="0" applyNumberFormat="1" applyFont="1" applyBorder="1" applyAlignment="1">
      <alignment horizontal="center" vertical="center"/>
    </xf>
    <xf numFmtId="166" fontId="6" fillId="0" borderId="3" xfId="0" applyNumberFormat="1" applyFont="1" applyBorder="1" applyAlignment="1">
      <alignment horizontal="center" vertical="center"/>
    </xf>
    <xf numFmtId="167" fontId="8" fillId="3" borderId="4" xfId="0" applyNumberFormat="1" applyFont="1" applyFill="1" applyBorder="1" applyAlignment="1">
      <alignment horizontal="center" vertical="center"/>
    </xf>
    <xf numFmtId="167" fontId="6" fillId="0" borderId="8" xfId="0" applyNumberFormat="1" applyFont="1" applyBorder="1" applyAlignment="1">
      <alignment horizontal="center" vertical="center"/>
    </xf>
    <xf numFmtId="167" fontId="8" fillId="3" borderId="4" xfId="0" applyNumberFormat="1" applyFont="1" applyFill="1" applyBorder="1" applyAlignment="1">
      <alignment horizontal="center"/>
    </xf>
    <xf numFmtId="167" fontId="8" fillId="0" borderId="8" xfId="0" applyNumberFormat="1" applyFont="1" applyBorder="1" applyAlignment="1">
      <alignment horizontal="center" vertical="center"/>
    </xf>
    <xf numFmtId="167" fontId="8" fillId="0" borderId="8" xfId="0" applyNumberFormat="1" applyFont="1" applyBorder="1" applyAlignment="1">
      <alignment horizontal="center" vertical="center" wrapText="1"/>
    </xf>
    <xf numFmtId="167" fontId="8" fillId="3" borderId="1" xfId="0" applyNumberFormat="1" applyFont="1" applyFill="1" applyBorder="1" applyAlignment="1">
      <alignment horizontal="center" vertical="center"/>
    </xf>
    <xf numFmtId="167" fontId="0" fillId="0" borderId="0" xfId="0" applyNumberFormat="1"/>
    <xf numFmtId="0" fontId="8" fillId="4" borderId="4" xfId="0" applyFont="1" applyFill="1" applyBorder="1" applyAlignment="1">
      <alignment horizontal="left" vertical="center"/>
    </xf>
    <xf numFmtId="49" fontId="6" fillId="5" borderId="15" xfId="0" applyNumberFormat="1" applyFont="1" applyFill="1" applyBorder="1" applyAlignment="1">
      <alignment horizontal="center" vertical="center" wrapText="1"/>
    </xf>
    <xf numFmtId="0" fontId="8" fillId="0" borderId="7" xfId="0" applyFont="1" applyBorder="1" applyAlignment="1">
      <alignment vertical="center"/>
    </xf>
    <xf numFmtId="0" fontId="8" fillId="4" borderId="4" xfId="0" applyFont="1" applyFill="1" applyBorder="1" applyAlignment="1">
      <alignment vertical="center"/>
    </xf>
    <xf numFmtId="0" fontId="8" fillId="0" borderId="8" xfId="0" applyFont="1" applyBorder="1" applyAlignment="1">
      <alignment vertical="center"/>
    </xf>
    <xf numFmtId="0" fontId="8" fillId="4" borderId="1" xfId="0" applyFont="1" applyFill="1" applyBorder="1" applyAlignment="1">
      <alignment vertical="center"/>
    </xf>
    <xf numFmtId="49" fontId="6" fillId="5" borderId="13" xfId="0" applyNumberFormat="1" applyFont="1" applyFill="1" applyBorder="1" applyAlignment="1">
      <alignment horizontal="center" vertical="center" wrapText="1"/>
    </xf>
    <xf numFmtId="166" fontId="8" fillId="0" borderId="16" xfId="0" applyNumberFormat="1" applyFont="1" applyBorder="1" applyAlignment="1">
      <alignment horizontal="center" vertical="center"/>
    </xf>
    <xf numFmtId="49" fontId="8" fillId="5" borderId="15" xfId="0" applyNumberFormat="1" applyFont="1" applyFill="1" applyBorder="1" applyAlignment="1">
      <alignment horizontal="center" vertical="center" wrapText="1"/>
    </xf>
    <xf numFmtId="49" fontId="6" fillId="5" borderId="13" xfId="0" applyNumberFormat="1" applyFont="1" applyFill="1" applyBorder="1" applyAlignment="1">
      <alignment horizontal="left" vertical="center" wrapText="1"/>
    </xf>
    <xf numFmtId="49" fontId="6" fillId="5" borderId="14" xfId="0" applyNumberFormat="1" applyFont="1" applyFill="1" applyBorder="1" applyAlignment="1">
      <alignment horizontal="left" vertical="center" wrapText="1"/>
    </xf>
    <xf numFmtId="166" fontId="8" fillId="0" borderId="16" xfId="0" applyNumberFormat="1" applyFont="1" applyBorder="1" applyAlignment="1">
      <alignment horizontal="left" vertical="center"/>
    </xf>
    <xf numFmtId="166" fontId="8" fillId="0" borderId="7" xfId="0" applyNumberFormat="1" applyFont="1" applyBorder="1" applyAlignment="1">
      <alignment horizontal="left" vertical="center"/>
    </xf>
    <xf numFmtId="49" fontId="8" fillId="5" borderId="16" xfId="0" applyNumberFormat="1" applyFont="1" applyFill="1" applyBorder="1" applyAlignment="1">
      <alignment horizontal="left" vertical="center" wrapText="1"/>
    </xf>
    <xf numFmtId="49" fontId="8" fillId="5" borderId="16" xfId="0" applyNumberFormat="1" applyFont="1" applyFill="1" applyBorder="1" applyAlignment="1">
      <alignment horizontal="center" vertical="center" wrapText="1"/>
    </xf>
    <xf numFmtId="166" fontId="8" fillId="0" borderId="9" xfId="0" applyNumberFormat="1" applyFont="1" applyBorder="1" applyAlignment="1">
      <alignment horizontal="center" vertical="center"/>
    </xf>
    <xf numFmtId="166" fontId="8" fillId="0" borderId="9" xfId="0" applyNumberFormat="1" applyFont="1" applyBorder="1" applyAlignment="1">
      <alignment horizontal="left" vertical="center"/>
    </xf>
    <xf numFmtId="49" fontId="6" fillId="5" borderId="16" xfId="0" applyNumberFormat="1" applyFont="1" applyFill="1" applyBorder="1" applyAlignment="1">
      <alignment horizontal="center" vertical="center" wrapText="1"/>
    </xf>
    <xf numFmtId="167" fontId="8" fillId="3" borderId="4" xfId="0" applyNumberFormat="1" applyFont="1" applyFill="1" applyBorder="1" applyAlignment="1">
      <alignment horizontal="left" vertical="center"/>
    </xf>
    <xf numFmtId="49" fontId="8" fillId="5" borderId="15" xfId="0" applyNumberFormat="1" applyFont="1" applyFill="1" applyBorder="1" applyAlignment="1">
      <alignment horizontal="left" vertical="center" wrapText="1"/>
    </xf>
    <xf numFmtId="49" fontId="14" fillId="5" borderId="2" xfId="0" applyNumberFormat="1" applyFont="1" applyFill="1" applyBorder="1" applyAlignment="1">
      <alignment horizontal="center" vertical="center" wrapText="1"/>
    </xf>
    <xf numFmtId="49" fontId="14" fillId="5" borderId="3"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0" fontId="13" fillId="0" borderId="9" xfId="0" applyFont="1" applyBorder="1" applyAlignment="1"/>
    <xf numFmtId="0" fontId="12" fillId="0" borderId="9" xfId="0" applyFont="1" applyBorder="1" applyAlignment="1">
      <alignment horizontal="center" wrapText="1"/>
    </xf>
    <xf numFmtId="167" fontId="8" fillId="0" borderId="2" xfId="0" applyNumberFormat="1" applyFont="1" applyBorder="1" applyAlignment="1">
      <alignment horizontal="left" vertical="center"/>
    </xf>
    <xf numFmtId="167" fontId="8" fillId="0" borderId="2" xfId="0" applyNumberFormat="1" applyFont="1" applyBorder="1" applyAlignment="1">
      <alignment horizontal="center" vertical="center"/>
    </xf>
    <xf numFmtId="49" fontId="6" fillId="5" borderId="14" xfId="0" applyNumberFormat="1" applyFont="1" applyFill="1" applyBorder="1" applyAlignment="1">
      <alignment horizontal="center" vertical="center" wrapText="1"/>
    </xf>
    <xf numFmtId="0" fontId="13" fillId="4" borderId="1" xfId="0" applyFont="1" applyFill="1" applyBorder="1" applyAlignment="1">
      <alignment vertical="center"/>
    </xf>
    <xf numFmtId="167" fontId="13" fillId="3" borderId="1" xfId="0" applyNumberFormat="1" applyFont="1" applyFill="1" applyBorder="1" applyAlignment="1">
      <alignment horizontal="center" vertical="center"/>
    </xf>
    <xf numFmtId="0" fontId="15" fillId="0" borderId="2" xfId="0" applyFont="1" applyBorder="1" applyAlignment="1">
      <alignment vertical="center"/>
    </xf>
    <xf numFmtId="166" fontId="15" fillId="0" borderId="2" xfId="0" applyNumberFormat="1" applyFont="1" applyBorder="1" applyAlignment="1">
      <alignment horizontal="center" vertical="center"/>
    </xf>
    <xf numFmtId="49" fontId="8" fillId="5" borderId="2" xfId="0" applyNumberFormat="1" applyFont="1" applyFill="1" applyBorder="1" applyAlignment="1">
      <alignment horizontal="left" vertical="center" wrapText="1"/>
    </xf>
    <xf numFmtId="49" fontId="8" fillId="5" borderId="2" xfId="0" applyNumberFormat="1" applyFont="1" applyFill="1" applyBorder="1" applyAlignment="1">
      <alignment horizontal="center" vertical="center" wrapText="1"/>
    </xf>
    <xf numFmtId="49" fontId="8" fillId="5" borderId="17" xfId="0" applyNumberFormat="1" applyFont="1" applyFill="1" applyBorder="1" applyAlignment="1">
      <alignment horizontal="left" vertical="center" wrapText="1"/>
    </xf>
    <xf numFmtId="49" fontId="8" fillId="5" borderId="17" xfId="0" applyNumberFormat="1"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3" fontId="6" fillId="5" borderId="15" xfId="0" applyNumberFormat="1" applyFont="1" applyFill="1" applyBorder="1" applyAlignment="1">
      <alignment horizontal="center" vertical="center" wrapText="1"/>
    </xf>
    <xf numFmtId="3" fontId="8" fillId="3" borderId="4" xfId="0" applyNumberFormat="1" applyFont="1" applyFill="1" applyBorder="1" applyAlignment="1">
      <alignment horizontal="right"/>
    </xf>
    <xf numFmtId="49" fontId="6" fillId="6" borderId="15" xfId="0" applyNumberFormat="1" applyFont="1" applyFill="1" applyBorder="1" applyAlignment="1">
      <alignment horizontal="center" vertical="center" wrapText="1"/>
    </xf>
    <xf numFmtId="0" fontId="5" fillId="0" borderId="0" xfId="0" applyFont="1" applyAlignment="1">
      <alignment horizontal="right"/>
    </xf>
    <xf numFmtId="3" fontId="6" fillId="5" borderId="15" xfId="0" applyNumberFormat="1" applyFont="1" applyFill="1" applyBorder="1" applyAlignment="1">
      <alignment horizontal="right" vertical="center" wrapText="1"/>
    </xf>
    <xf numFmtId="4" fontId="8" fillId="5" borderId="16" xfId="0" applyNumberFormat="1" applyFont="1" applyFill="1" applyBorder="1" applyAlignment="1">
      <alignment horizontal="right" vertical="center" wrapText="1"/>
    </xf>
    <xf numFmtId="4" fontId="6" fillId="5" borderId="13" xfId="0" applyNumberFormat="1" applyFont="1" applyFill="1" applyBorder="1" applyAlignment="1">
      <alignment horizontal="right" vertical="center" wrapText="1"/>
    </xf>
    <xf numFmtId="4" fontId="8" fillId="0" borderId="16" xfId="0" applyNumberFormat="1" applyFont="1" applyBorder="1" applyAlignment="1">
      <alignment horizontal="right" vertical="center"/>
    </xf>
    <xf numFmtId="4" fontId="6" fillId="5" borderId="15" xfId="0" applyNumberFormat="1" applyFont="1" applyFill="1" applyBorder="1" applyAlignment="1">
      <alignment horizontal="right" vertical="center" wrapText="1"/>
    </xf>
    <xf numFmtId="4" fontId="6" fillId="0" borderId="3" xfId="0" applyNumberFormat="1" applyFont="1" applyBorder="1" applyAlignment="1">
      <alignment horizontal="right" vertical="center"/>
    </xf>
    <xf numFmtId="3" fontId="12" fillId="0" borderId="9" xfId="0" applyNumberFormat="1" applyFont="1" applyBorder="1" applyAlignment="1">
      <alignment horizontal="right" vertical="center" wrapText="1"/>
    </xf>
    <xf numFmtId="3" fontId="8" fillId="0" borderId="2" xfId="0" applyNumberFormat="1" applyFont="1" applyBorder="1" applyAlignment="1">
      <alignment horizontal="right" vertical="center"/>
    </xf>
    <xf numFmtId="3" fontId="6" fillId="0" borderId="8" xfId="0" applyNumberFormat="1" applyFont="1" applyBorder="1" applyAlignment="1">
      <alignment horizontal="right" vertical="center"/>
    </xf>
    <xf numFmtId="3" fontId="8" fillId="5" borderId="15" xfId="0" applyNumberFormat="1" applyFont="1" applyFill="1" applyBorder="1" applyAlignment="1">
      <alignment horizontal="right" vertical="center" wrapText="1"/>
    </xf>
    <xf numFmtId="3" fontId="6" fillId="5" borderId="13" xfId="0" applyNumberFormat="1" applyFont="1" applyFill="1" applyBorder="1" applyAlignment="1">
      <alignment horizontal="right" vertical="center" wrapText="1"/>
    </xf>
    <xf numFmtId="3" fontId="8" fillId="5" borderId="17" xfId="0" applyNumberFormat="1" applyFont="1" applyFill="1" applyBorder="1" applyAlignment="1">
      <alignment horizontal="right" vertical="center" wrapText="1"/>
    </xf>
    <xf numFmtId="3" fontId="8" fillId="5" borderId="2" xfId="0" applyNumberFormat="1" applyFont="1" applyFill="1" applyBorder="1" applyAlignment="1">
      <alignment horizontal="right" vertical="center" wrapText="1"/>
    </xf>
    <xf numFmtId="3" fontId="6" fillId="5" borderId="14" xfId="0" applyNumberFormat="1" applyFont="1" applyFill="1" applyBorder="1" applyAlignment="1">
      <alignment horizontal="right" vertical="center" wrapText="1"/>
    </xf>
    <xf numFmtId="3" fontId="13" fillId="3" borderId="1" xfId="0" applyNumberFormat="1" applyFont="1" applyFill="1" applyBorder="1" applyAlignment="1">
      <alignment horizontal="right" vertical="center" wrapText="1"/>
    </xf>
    <xf numFmtId="168" fontId="15" fillId="0" borderId="2" xfId="0" applyNumberFormat="1" applyFont="1" applyBorder="1" applyAlignment="1">
      <alignment horizontal="right" vertical="center"/>
    </xf>
    <xf numFmtId="3" fontId="8" fillId="3" borderId="4" xfId="0" applyNumberFormat="1" applyFont="1" applyFill="1" applyBorder="1" applyAlignment="1">
      <alignment horizontal="right" vertical="center"/>
    </xf>
    <xf numFmtId="3" fontId="8" fillId="5" borderId="16" xfId="0" applyNumberFormat="1" applyFont="1" applyFill="1" applyBorder="1" applyAlignment="1">
      <alignment horizontal="right" vertical="center" wrapText="1"/>
    </xf>
    <xf numFmtId="3" fontId="8" fillId="0" borderId="7" xfId="0" applyNumberFormat="1" applyFont="1" applyBorder="1" applyAlignment="1">
      <alignment horizontal="right" vertical="center"/>
    </xf>
    <xf numFmtId="3" fontId="8" fillId="0" borderId="9" xfId="0" applyNumberFormat="1" applyFont="1" applyBorder="1" applyAlignment="1">
      <alignment horizontal="right" vertical="center"/>
    </xf>
    <xf numFmtId="3" fontId="8" fillId="0" borderId="8" xfId="0" applyNumberFormat="1" applyFont="1" applyBorder="1" applyAlignment="1">
      <alignment horizontal="right" vertical="center"/>
    </xf>
    <xf numFmtId="3" fontId="6" fillId="5" borderId="2" xfId="0" applyNumberFormat="1" applyFont="1" applyFill="1" applyBorder="1" applyAlignment="1">
      <alignment horizontal="right" vertical="center" wrapText="1"/>
    </xf>
    <xf numFmtId="3" fontId="8" fillId="0" borderId="8" xfId="0" applyNumberFormat="1" applyFont="1" applyBorder="1" applyAlignment="1">
      <alignment horizontal="right" vertical="center" wrapText="1"/>
    </xf>
    <xf numFmtId="3" fontId="6" fillId="5" borderId="16" xfId="0" applyNumberFormat="1" applyFont="1" applyFill="1" applyBorder="1" applyAlignment="1">
      <alignment horizontal="right" vertical="center" wrapText="1"/>
    </xf>
    <xf numFmtId="3" fontId="6" fillId="0" borderId="2" xfId="0" applyNumberFormat="1" applyFont="1" applyBorder="1" applyAlignment="1">
      <alignment horizontal="right" vertical="center" wrapText="1"/>
    </xf>
    <xf numFmtId="3" fontId="12" fillId="0" borderId="2" xfId="0" applyNumberFormat="1" applyFont="1" applyBorder="1" applyAlignment="1">
      <alignment horizontal="right" vertical="center" wrapText="1"/>
    </xf>
    <xf numFmtId="168" fontId="14" fillId="5" borderId="2" xfId="0" applyNumberFormat="1" applyFont="1" applyFill="1" applyBorder="1" applyAlignment="1">
      <alignment horizontal="right" vertical="center" wrapText="1"/>
    </xf>
    <xf numFmtId="3" fontId="14" fillId="5" borderId="2" xfId="0" applyNumberFormat="1" applyFont="1" applyFill="1" applyBorder="1" applyAlignment="1">
      <alignment horizontal="right" vertical="center" wrapText="1"/>
    </xf>
    <xf numFmtId="3" fontId="14" fillId="5" borderId="3" xfId="0" applyNumberFormat="1" applyFont="1" applyFill="1" applyBorder="1" applyAlignment="1">
      <alignment horizontal="right" vertical="center" wrapText="1"/>
    </xf>
    <xf numFmtId="4" fontId="6" fillId="6" borderId="15" xfId="0" applyNumberFormat="1" applyFont="1" applyFill="1" applyBorder="1" applyAlignment="1">
      <alignment horizontal="right" vertical="center" wrapText="1"/>
    </xf>
    <xf numFmtId="4" fontId="6" fillId="5" borderId="14" xfId="0" applyNumberFormat="1" applyFont="1" applyFill="1" applyBorder="1" applyAlignment="1">
      <alignment horizontal="right" vertical="center" wrapText="1"/>
    </xf>
    <xf numFmtId="3" fontId="6" fillId="5" borderId="18" xfId="0" applyNumberFormat="1" applyFont="1" applyFill="1" applyBorder="1" applyAlignment="1">
      <alignment horizontal="right" vertical="center" wrapText="1"/>
    </xf>
    <xf numFmtId="3" fontId="6" fillId="5" borderId="3" xfId="0" applyNumberFormat="1" applyFont="1" applyFill="1" applyBorder="1" applyAlignment="1">
      <alignment horizontal="right" vertical="center" wrapText="1"/>
    </xf>
    <xf numFmtId="3" fontId="6" fillId="5" borderId="17" xfId="0" applyNumberFormat="1" applyFont="1" applyFill="1" applyBorder="1" applyAlignment="1">
      <alignment horizontal="right" vertical="center" wrapText="1"/>
    </xf>
    <xf numFmtId="3" fontId="8" fillId="5" borderId="7" xfId="0" applyNumberFormat="1" applyFont="1" applyFill="1" applyBorder="1" applyAlignment="1">
      <alignment horizontal="right" vertical="center" wrapText="1"/>
    </xf>
    <xf numFmtId="168" fontId="17" fillId="5" borderId="15" xfId="0" applyNumberFormat="1" applyFont="1" applyFill="1" applyBorder="1" applyAlignment="1">
      <alignment horizontal="right" vertical="center" wrapText="1"/>
    </xf>
    <xf numFmtId="4" fontId="18" fillId="0" borderId="0" xfId="0" applyNumberFormat="1" applyFont="1"/>
    <xf numFmtId="0" fontId="18" fillId="0" borderId="0" xfId="0" applyFont="1"/>
    <xf numFmtId="168" fontId="19" fillId="5" borderId="15" xfId="0" applyNumberFormat="1" applyFont="1" applyFill="1" applyBorder="1" applyAlignment="1">
      <alignment horizontal="right" vertical="center" wrapText="1"/>
    </xf>
    <xf numFmtId="4" fontId="20" fillId="0" borderId="0" xfId="0" applyNumberFormat="1" applyFont="1"/>
    <xf numFmtId="0" fontId="20" fillId="0" borderId="0" xfId="0" applyFont="1"/>
    <xf numFmtId="4" fontId="19" fillId="5" borderId="13" xfId="0" applyNumberFormat="1" applyFont="1" applyFill="1" applyBorder="1" applyAlignment="1">
      <alignment horizontal="right" vertical="center" wrapText="1"/>
    </xf>
    <xf numFmtId="49" fontId="6" fillId="5" borderId="13" xfId="0" applyNumberFormat="1" applyFont="1" applyFill="1" applyBorder="1" applyAlignment="1">
      <alignment horizontal="left" vertical="center" wrapText="1" indent="1"/>
    </xf>
    <xf numFmtId="49" fontId="6" fillId="5" borderId="15" xfId="0" applyNumberFormat="1" applyFont="1" applyFill="1" applyBorder="1" applyAlignment="1">
      <alignment horizontal="left" vertical="center" wrapText="1" indent="1"/>
    </xf>
    <xf numFmtId="49" fontId="6" fillId="6" borderId="15" xfId="0" applyNumberFormat="1" applyFont="1" applyFill="1" applyBorder="1" applyAlignment="1">
      <alignment horizontal="left" vertical="center" wrapText="1" indent="1"/>
    </xf>
    <xf numFmtId="0" fontId="6" fillId="0" borderId="3" xfId="0" applyFont="1" applyBorder="1" applyAlignment="1">
      <alignment horizontal="left" vertical="center" wrapText="1" indent="1"/>
    </xf>
    <xf numFmtId="49" fontId="6" fillId="5" borderId="14" xfId="0" applyNumberFormat="1" applyFont="1" applyFill="1" applyBorder="1" applyAlignment="1">
      <alignment horizontal="left" vertical="center" wrapText="1" indent="1"/>
    </xf>
    <xf numFmtId="49" fontId="6" fillId="5" borderId="15" xfId="0" applyNumberFormat="1" applyFont="1" applyFill="1" applyBorder="1" applyAlignment="1">
      <alignment horizontal="left" vertical="center" wrapText="1" indent="2"/>
    </xf>
    <xf numFmtId="49" fontId="14" fillId="5" borderId="2" xfId="0" applyNumberFormat="1" applyFont="1" applyFill="1" applyBorder="1" applyAlignment="1">
      <alignment horizontal="left" vertical="center" wrapText="1" indent="1"/>
    </xf>
    <xf numFmtId="49" fontId="14" fillId="5" borderId="3" xfId="0" applyNumberFormat="1" applyFont="1" applyFill="1" applyBorder="1" applyAlignment="1">
      <alignment horizontal="left" vertical="center" wrapText="1" indent="1"/>
    </xf>
    <xf numFmtId="167" fontId="6" fillId="0" borderId="8" xfId="0" applyNumberFormat="1" applyFont="1" applyBorder="1" applyAlignment="1">
      <alignment horizontal="left" vertical="center" indent="1"/>
    </xf>
    <xf numFmtId="49" fontId="8" fillId="5" borderId="15" xfId="0" applyNumberFormat="1" applyFont="1" applyFill="1" applyBorder="1" applyAlignment="1">
      <alignment horizontal="left" vertical="center" wrapText="1" indent="1"/>
    </xf>
    <xf numFmtId="49" fontId="17" fillId="5" borderId="15" xfId="0" applyNumberFormat="1" applyFont="1" applyFill="1" applyBorder="1" applyAlignment="1">
      <alignment horizontal="left" vertical="center" wrapText="1" indent="2"/>
    </xf>
    <xf numFmtId="49" fontId="19" fillId="5" borderId="15" xfId="0" applyNumberFormat="1" applyFont="1" applyFill="1" applyBorder="1" applyAlignment="1">
      <alignment horizontal="left" vertical="center" wrapText="1" indent="2"/>
    </xf>
    <xf numFmtId="49" fontId="6" fillId="5" borderId="2" xfId="0" applyNumberFormat="1" applyFont="1" applyFill="1" applyBorder="1" applyAlignment="1">
      <alignment horizontal="left" vertical="center" wrapText="1" indent="1"/>
    </xf>
    <xf numFmtId="49" fontId="6" fillId="5" borderId="16" xfId="0" applyNumberFormat="1" applyFont="1" applyFill="1" applyBorder="1" applyAlignment="1">
      <alignment horizontal="left" vertical="center" wrapText="1" indent="1"/>
    </xf>
    <xf numFmtId="0" fontId="6" fillId="3" borderId="4" xfId="0" applyFont="1" applyFill="1" applyBorder="1" applyAlignment="1">
      <alignment horizontal="center" vertical="center"/>
    </xf>
    <xf numFmtId="49" fontId="17" fillId="5" borderId="15" xfId="0" applyNumberFormat="1" applyFont="1" applyFill="1" applyBorder="1" applyAlignment="1">
      <alignment horizontal="center" vertical="center" wrapText="1"/>
    </xf>
    <xf numFmtId="49" fontId="19" fillId="5" borderId="15" xfId="0" applyNumberFormat="1" applyFont="1" applyFill="1" applyBorder="1" applyAlignment="1">
      <alignment horizontal="center" vertical="center" wrapText="1"/>
    </xf>
    <xf numFmtId="49" fontId="8" fillId="5" borderId="14" xfId="0" applyNumberFormat="1" applyFont="1" applyFill="1" applyBorder="1" applyAlignment="1">
      <alignment horizontal="left" vertical="center" wrapText="1" indent="1"/>
    </xf>
    <xf numFmtId="49" fontId="8" fillId="5" borderId="14" xfId="0" applyNumberFormat="1" applyFont="1" applyFill="1" applyBorder="1" applyAlignment="1">
      <alignment horizontal="center" vertical="center" wrapText="1"/>
    </xf>
    <xf numFmtId="3" fontId="8" fillId="5" borderId="14" xfId="0" applyNumberFormat="1" applyFont="1" applyFill="1" applyBorder="1" applyAlignment="1">
      <alignment horizontal="right" vertical="center" wrapText="1"/>
    </xf>
    <xf numFmtId="167" fontId="19" fillId="0" borderId="13" xfId="0" applyNumberFormat="1" applyFont="1" applyBorder="1" applyAlignment="1">
      <alignment horizontal="left" vertical="center" wrapText="1" indent="2"/>
    </xf>
    <xf numFmtId="167" fontId="19" fillId="0" borderId="13" xfId="0" applyNumberFormat="1" applyFont="1" applyBorder="1" applyAlignment="1">
      <alignment horizontal="center" vertical="center"/>
    </xf>
    <xf numFmtId="168" fontId="19" fillId="0" borderId="13" xfId="9" applyNumberFormat="1" applyFont="1" applyBorder="1" applyAlignment="1">
      <alignment horizontal="right" vertical="center"/>
    </xf>
    <xf numFmtId="10" fontId="15" fillId="0" borderId="2" xfId="0" applyNumberFormat="1" applyFont="1" applyBorder="1" applyAlignment="1">
      <alignment horizontal="right" vertical="center"/>
    </xf>
    <xf numFmtId="0" fontId="11" fillId="0" borderId="0" xfId="0" applyFont="1" applyAlignment="1">
      <alignment horizontal="right"/>
    </xf>
    <xf numFmtId="3" fontId="6" fillId="6" borderId="15" xfId="0" applyNumberFormat="1" applyFont="1" applyFill="1" applyBorder="1" applyAlignment="1">
      <alignment horizontal="right" vertical="center" wrapText="1"/>
    </xf>
    <xf numFmtId="0" fontId="0" fillId="0" borderId="0" xfId="0" applyAlignment="1">
      <alignment horizontal="left" vertical="top"/>
    </xf>
    <xf numFmtId="0" fontId="5" fillId="0" borderId="0" xfId="0" applyFont="1" applyAlignment="1">
      <alignment horizontal="center"/>
    </xf>
    <xf numFmtId="0" fontId="0" fillId="0" borderId="0" xfId="0" applyAlignment="1">
      <alignment vertical="top" wrapText="1"/>
    </xf>
    <xf numFmtId="0" fontId="0" fillId="0" borderId="0" xfId="0" applyAlignment="1">
      <alignment vertical="top"/>
    </xf>
    <xf numFmtId="0" fontId="5" fillId="0" borderId="0" xfId="0" applyFont="1" applyAlignment="1">
      <alignment horizontal="center" vertical="top"/>
    </xf>
    <xf numFmtId="0" fontId="22" fillId="0" borderId="0" xfId="0" applyFont="1"/>
    <xf numFmtId="0" fontId="22" fillId="0" borderId="0" xfId="0" applyFont="1" applyAlignment="1"/>
    <xf numFmtId="0" fontId="6" fillId="0" borderId="2" xfId="0" applyFont="1" applyBorder="1"/>
    <xf numFmtId="0" fontId="10" fillId="0" borderId="0" xfId="0" applyFont="1" applyBorder="1" applyAlignment="1"/>
    <xf numFmtId="0" fontId="10" fillId="0" borderId="20" xfId="0" applyFont="1" applyBorder="1" applyAlignment="1"/>
    <xf numFmtId="49" fontId="5" fillId="5" borderId="21" xfId="0" applyNumberFormat="1" applyFont="1" applyFill="1" applyBorder="1" applyAlignment="1">
      <alignment horizontal="left" vertical="top" wrapText="1"/>
    </xf>
    <xf numFmtId="3" fontId="26" fillId="0" borderId="22" xfId="0" applyNumberFormat="1" applyFont="1" applyBorder="1" applyAlignment="1">
      <alignment horizontal="center" vertical="center" wrapText="1"/>
    </xf>
    <xf numFmtId="49" fontId="5" fillId="5" borderId="23" xfId="0" applyNumberFormat="1" applyFont="1" applyFill="1" applyBorder="1" applyAlignment="1">
      <alignment vertical="top" wrapText="1"/>
    </xf>
    <xf numFmtId="49" fontId="27" fillId="5" borderId="24" xfId="0" applyNumberFormat="1" applyFont="1" applyFill="1" applyBorder="1" applyAlignment="1">
      <alignment horizontal="left" vertical="top" wrapText="1"/>
    </xf>
    <xf numFmtId="3" fontId="28" fillId="0" borderId="4" xfId="0" applyNumberFormat="1" applyFont="1" applyBorder="1" applyAlignment="1">
      <alignment horizontal="center" vertical="top" wrapText="1"/>
    </xf>
    <xf numFmtId="49" fontId="27" fillId="5" borderId="25" xfId="0" applyNumberFormat="1" applyFont="1" applyFill="1" applyBorder="1" applyAlignment="1">
      <alignment horizontal="left" vertical="top" wrapText="1"/>
    </xf>
    <xf numFmtId="49" fontId="27" fillId="5" borderId="25" xfId="0" applyNumberFormat="1" applyFont="1" applyFill="1" applyBorder="1" applyAlignment="1">
      <alignment horizontal="center" vertical="center" wrapText="1"/>
    </xf>
    <xf numFmtId="49" fontId="5" fillId="5" borderId="26" xfId="0" applyNumberFormat="1" applyFont="1" applyFill="1" applyBorder="1" applyAlignment="1">
      <alignment horizontal="left" vertical="top" wrapText="1"/>
    </xf>
    <xf numFmtId="49" fontId="5" fillId="5" borderId="27" xfId="0" applyNumberFormat="1" applyFont="1" applyFill="1" applyBorder="1" applyAlignment="1">
      <alignment vertical="top" wrapText="1"/>
    </xf>
    <xf numFmtId="49" fontId="27" fillId="5" borderId="28" xfId="0" applyNumberFormat="1" applyFont="1" applyFill="1" applyBorder="1" applyAlignment="1">
      <alignment horizontal="left" vertical="top" wrapText="1"/>
    </xf>
    <xf numFmtId="3" fontId="28" fillId="0" borderId="2" xfId="0" applyNumberFormat="1" applyFont="1" applyBorder="1" applyAlignment="1">
      <alignment horizontal="center" vertical="top" wrapText="1"/>
    </xf>
    <xf numFmtId="49" fontId="27" fillId="5" borderId="13" xfId="0" applyNumberFormat="1" applyFont="1" applyFill="1" applyBorder="1" applyAlignment="1">
      <alignment horizontal="left" vertical="top" wrapText="1"/>
    </xf>
    <xf numFmtId="49" fontId="27" fillId="5" borderId="13" xfId="0" applyNumberFormat="1" applyFont="1" applyFill="1" applyBorder="1" applyAlignment="1">
      <alignment horizontal="center" vertical="center" wrapText="1"/>
    </xf>
    <xf numFmtId="0" fontId="8" fillId="3" borderId="29" xfId="0" applyFont="1" applyFill="1" applyBorder="1" applyAlignment="1">
      <alignment horizontal="left" vertical="top"/>
    </xf>
    <xf numFmtId="0" fontId="29" fillId="3" borderId="22" xfId="0" applyFont="1" applyFill="1" applyBorder="1" applyAlignment="1">
      <alignment horizontal="center"/>
    </xf>
    <xf numFmtId="0" fontId="8" fillId="3" borderId="30" xfId="0" applyFont="1" applyFill="1" applyBorder="1" applyAlignment="1">
      <alignment vertical="top" wrapText="1"/>
    </xf>
    <xf numFmtId="0" fontId="30" fillId="3" borderId="0" xfId="0" applyFont="1" applyFill="1" applyBorder="1" applyAlignment="1">
      <alignment vertical="top"/>
    </xf>
    <xf numFmtId="0" fontId="31" fillId="3" borderId="2" xfId="0" applyFont="1" applyFill="1" applyBorder="1" applyAlignment="1">
      <alignment horizontal="center" vertical="top"/>
    </xf>
    <xf numFmtId="0" fontId="30" fillId="3" borderId="2" xfId="0" applyFont="1" applyFill="1" applyBorder="1" applyAlignment="1">
      <alignment vertical="top" wrapText="1"/>
    </xf>
    <xf numFmtId="0" fontId="30" fillId="3" borderId="2" xfId="0" applyFont="1" applyFill="1" applyBorder="1" applyAlignment="1">
      <alignment horizontal="center" vertical="center" wrapText="1"/>
    </xf>
    <xf numFmtId="2" fontId="26" fillId="0" borderId="29" xfId="0" applyNumberFormat="1" applyFont="1" applyBorder="1" applyAlignment="1">
      <alignment horizontal="center" vertical="center" wrapText="1"/>
    </xf>
    <xf numFmtId="2" fontId="28" fillId="0" borderId="2" xfId="0" applyNumberFormat="1" applyFont="1" applyBorder="1" applyAlignment="1">
      <alignment horizontal="center" vertical="top" wrapText="1"/>
    </xf>
    <xf numFmtId="49" fontId="27" fillId="5" borderId="14" xfId="0" applyNumberFormat="1" applyFont="1" applyFill="1" applyBorder="1" applyAlignment="1">
      <alignment horizontal="left" vertical="top" wrapText="1"/>
    </xf>
    <xf numFmtId="49" fontId="27" fillId="5" borderId="14" xfId="0" applyNumberFormat="1" applyFont="1" applyFill="1" applyBorder="1" applyAlignment="1">
      <alignment horizontal="center" vertical="center" wrapText="1"/>
    </xf>
    <xf numFmtId="49" fontId="5" fillId="5" borderId="31" xfId="0" applyNumberFormat="1" applyFont="1" applyFill="1" applyBorder="1" applyAlignment="1">
      <alignment horizontal="left" vertical="top" wrapText="1"/>
    </xf>
    <xf numFmtId="49" fontId="5" fillId="5" borderId="32" xfId="0" applyNumberFormat="1" applyFont="1" applyFill="1" applyBorder="1" applyAlignment="1">
      <alignment vertical="top" wrapText="1"/>
    </xf>
    <xf numFmtId="49" fontId="27" fillId="5" borderId="33" xfId="0" applyNumberFormat="1" applyFont="1" applyFill="1" applyBorder="1" applyAlignment="1">
      <alignment horizontal="left" vertical="top" wrapText="1"/>
    </xf>
    <xf numFmtId="49" fontId="27" fillId="5" borderId="15" xfId="0" applyNumberFormat="1" applyFont="1" applyFill="1" applyBorder="1" applyAlignment="1">
      <alignment horizontal="left" vertical="top" wrapText="1"/>
    </xf>
    <xf numFmtId="49" fontId="27" fillId="5" borderId="15" xfId="0" applyNumberFormat="1" applyFont="1" applyFill="1" applyBorder="1" applyAlignment="1">
      <alignment horizontal="center" vertical="center" wrapText="1"/>
    </xf>
    <xf numFmtId="49" fontId="11" fillId="5" borderId="21" xfId="0" applyNumberFormat="1" applyFont="1" applyFill="1" applyBorder="1" applyAlignment="1">
      <alignment horizontal="left" vertical="top" wrapText="1"/>
    </xf>
    <xf numFmtId="49" fontId="11" fillId="5" borderId="23" xfId="0" applyNumberFormat="1" applyFont="1" applyFill="1" applyBorder="1" applyAlignment="1">
      <alignment vertical="top" wrapText="1"/>
    </xf>
    <xf numFmtId="49" fontId="32" fillId="5" borderId="24" xfId="0" applyNumberFormat="1" applyFont="1" applyFill="1" applyBorder="1" applyAlignment="1">
      <alignment horizontal="left" vertical="top" wrapText="1"/>
    </xf>
    <xf numFmtId="49" fontId="32" fillId="5" borderId="14" xfId="0" applyNumberFormat="1" applyFont="1" applyFill="1" applyBorder="1" applyAlignment="1">
      <alignment horizontal="left" vertical="top" wrapText="1"/>
    </xf>
    <xf numFmtId="49" fontId="32" fillId="5" borderId="14" xfId="0" applyNumberFormat="1" applyFont="1" applyFill="1" applyBorder="1" applyAlignment="1">
      <alignment horizontal="center" vertical="center" wrapText="1"/>
    </xf>
    <xf numFmtId="49" fontId="6" fillId="5" borderId="15" xfId="0" applyNumberFormat="1" applyFont="1" applyFill="1" applyBorder="1" applyAlignment="1">
      <alignment horizontal="left" vertical="center" wrapText="1"/>
    </xf>
    <xf numFmtId="0" fontId="26" fillId="0" borderId="29" xfId="0" applyFont="1" applyBorder="1" applyAlignment="1">
      <alignment horizontal="center" vertical="center" wrapText="1"/>
    </xf>
    <xf numFmtId="0" fontId="28" fillId="0" borderId="2" xfId="0" applyFont="1" applyBorder="1" applyAlignment="1">
      <alignment horizontal="center" vertical="top" wrapText="1"/>
    </xf>
    <xf numFmtId="0" fontId="5" fillId="0" borderId="29" xfId="0" applyFont="1" applyBorder="1" applyAlignment="1">
      <alignment horizontal="left" vertical="top"/>
    </xf>
    <xf numFmtId="0" fontId="5" fillId="0" borderId="30" xfId="0" applyFont="1" applyBorder="1" applyAlignment="1">
      <alignment vertical="top" wrapText="1"/>
    </xf>
    <xf numFmtId="0" fontId="27" fillId="0" borderId="0" xfId="0" applyFont="1" applyBorder="1" applyAlignment="1">
      <alignment horizontal="left" vertical="top"/>
    </xf>
    <xf numFmtId="0" fontId="27" fillId="0" borderId="2" xfId="0" applyFont="1" applyBorder="1" applyAlignment="1">
      <alignment horizontal="left" vertical="top" wrapText="1"/>
    </xf>
    <xf numFmtId="0" fontId="27" fillId="0" borderId="2" xfId="0" applyFont="1" applyBorder="1" applyAlignment="1">
      <alignment horizontal="center" vertical="center" wrapText="1"/>
    </xf>
    <xf numFmtId="0" fontId="11" fillId="0" borderId="29" xfId="0" applyFont="1" applyBorder="1" applyAlignment="1">
      <alignment horizontal="left" vertical="top"/>
    </xf>
    <xf numFmtId="0" fontId="5" fillId="0" borderId="22" xfId="0" applyFont="1" applyBorder="1" applyAlignment="1">
      <alignment horizontal="center"/>
    </xf>
    <xf numFmtId="0" fontId="11" fillId="0" borderId="30" xfId="0" applyFont="1" applyBorder="1" applyAlignment="1">
      <alignment vertical="top" wrapText="1"/>
    </xf>
    <xf numFmtId="0" fontId="32" fillId="0" borderId="0" xfId="0" applyFont="1" applyBorder="1" applyAlignment="1">
      <alignment vertical="top"/>
    </xf>
    <xf numFmtId="0" fontId="32" fillId="0" borderId="2" xfId="0" applyFont="1" applyBorder="1" applyAlignment="1">
      <alignment vertical="top" wrapText="1"/>
    </xf>
    <xf numFmtId="0" fontId="32" fillId="0" borderId="2" xfId="0" applyFont="1" applyBorder="1" applyAlignment="1">
      <alignment horizontal="center" vertical="center" wrapText="1"/>
    </xf>
    <xf numFmtId="0" fontId="6" fillId="0" borderId="3" xfId="0" applyFont="1" applyBorder="1" applyAlignment="1">
      <alignment horizontal="left" vertical="center"/>
    </xf>
    <xf numFmtId="0" fontId="12" fillId="0" borderId="9" xfId="0" applyFont="1" applyBorder="1" applyAlignment="1">
      <alignment horizontal="center" vertical="center" wrapText="1"/>
    </xf>
    <xf numFmtId="0" fontId="29" fillId="3" borderId="29" xfId="0" applyFont="1" applyFill="1" applyBorder="1" applyAlignment="1">
      <alignment horizontal="center" vertical="center"/>
    </xf>
    <xf numFmtId="0" fontId="32" fillId="0" borderId="0" xfId="0" applyFont="1" applyBorder="1" applyAlignment="1">
      <alignment horizontal="left" vertical="top"/>
    </xf>
    <xf numFmtId="0" fontId="28" fillId="0" borderId="2" xfId="0" applyFont="1" applyBorder="1" applyAlignment="1">
      <alignment horizontal="center" vertical="center" wrapText="1"/>
    </xf>
    <xf numFmtId="0" fontId="32" fillId="0" borderId="2" xfId="0" applyFont="1" applyBorder="1" applyAlignment="1">
      <alignment horizontal="left" vertical="top" wrapText="1"/>
    </xf>
    <xf numFmtId="167" fontId="6" fillId="0" borderId="8" xfId="0" applyNumberFormat="1" applyFont="1" applyBorder="1" applyAlignment="1">
      <alignment horizontal="left" vertical="center"/>
    </xf>
    <xf numFmtId="0" fontId="11" fillId="0" borderId="29" xfId="0" applyFont="1" applyFill="1" applyBorder="1" applyAlignment="1">
      <alignment horizontal="left" vertical="top"/>
    </xf>
    <xf numFmtId="0" fontId="11" fillId="0" borderId="30" xfId="0" applyFont="1" applyFill="1" applyBorder="1" applyAlignment="1">
      <alignment vertical="top" wrapText="1"/>
    </xf>
    <xf numFmtId="0" fontId="32" fillId="0" borderId="0" xfId="0" applyFont="1" applyFill="1" applyBorder="1" applyAlignment="1">
      <alignment horizontal="left" vertical="top"/>
    </xf>
    <xf numFmtId="0" fontId="32" fillId="0" borderId="2" xfId="0" applyFont="1" applyFill="1" applyBorder="1" applyAlignment="1">
      <alignment horizontal="left" vertical="top" wrapText="1"/>
    </xf>
    <xf numFmtId="0" fontId="32" fillId="0" borderId="2" xfId="0" applyFont="1" applyFill="1" applyBorder="1" applyAlignment="1">
      <alignment horizontal="center" vertical="center" wrapText="1"/>
    </xf>
    <xf numFmtId="0" fontId="5" fillId="0" borderId="29" xfId="0" applyFont="1" applyFill="1" applyBorder="1" applyAlignment="1">
      <alignment horizontal="left" vertical="top"/>
    </xf>
    <xf numFmtId="0" fontId="5" fillId="0" borderId="30" xfId="0" applyFont="1" applyFill="1" applyBorder="1" applyAlignment="1">
      <alignment vertical="top" wrapText="1"/>
    </xf>
    <xf numFmtId="0" fontId="27" fillId="0" borderId="0" xfId="0" applyFont="1" applyFill="1" applyBorder="1" applyAlignment="1">
      <alignment horizontal="left" vertical="top"/>
    </xf>
    <xf numFmtId="0" fontId="27" fillId="0" borderId="2" xfId="0" applyFont="1" applyFill="1" applyBorder="1" applyAlignment="1">
      <alignment horizontal="left" vertical="top" wrapText="1"/>
    </xf>
    <xf numFmtId="0" fontId="27" fillId="0"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49" fontId="27" fillId="5" borderId="0" xfId="0" applyNumberFormat="1" applyFont="1" applyFill="1" applyBorder="1" applyAlignment="1">
      <alignment horizontal="left" vertical="top" wrapText="1"/>
    </xf>
    <xf numFmtId="49" fontId="27" fillId="5" borderId="2" xfId="0" applyNumberFormat="1" applyFont="1" applyFill="1" applyBorder="1" applyAlignment="1">
      <alignment horizontal="left" vertical="top" wrapText="1"/>
    </xf>
    <xf numFmtId="49" fontId="27" fillId="5" borderId="2" xfId="0" applyNumberFormat="1" applyFont="1" applyFill="1" applyBorder="1" applyAlignment="1">
      <alignment horizontal="center" vertical="center" wrapText="1"/>
    </xf>
    <xf numFmtId="49" fontId="5" fillId="0" borderId="29" xfId="0" applyNumberFormat="1" applyFont="1" applyBorder="1" applyAlignment="1">
      <alignment horizontal="left" vertical="top"/>
    </xf>
    <xf numFmtId="49" fontId="5" fillId="0" borderId="30" xfId="0" applyNumberFormat="1" applyFont="1" applyBorder="1" applyAlignment="1">
      <alignment vertical="top" wrapText="1"/>
    </xf>
    <xf numFmtId="49" fontId="27" fillId="0" borderId="0" xfId="0" applyNumberFormat="1" applyFont="1" applyBorder="1" applyAlignment="1">
      <alignment vertical="top"/>
    </xf>
    <xf numFmtId="49" fontId="27" fillId="0" borderId="2" xfId="0" applyNumberFormat="1" applyFont="1" applyBorder="1" applyAlignment="1">
      <alignment vertical="top" wrapText="1"/>
    </xf>
    <xf numFmtId="49" fontId="27" fillId="0" borderId="2" xfId="0" applyNumberFormat="1" applyFont="1" applyBorder="1" applyAlignment="1">
      <alignment horizontal="center" vertical="center" wrapText="1"/>
    </xf>
    <xf numFmtId="0" fontId="33" fillId="0" borderId="0" xfId="0" applyFont="1" applyAlignment="1">
      <alignment vertical="top"/>
    </xf>
    <xf numFmtId="0" fontId="33" fillId="0" borderId="2" xfId="0" applyFont="1" applyBorder="1" applyAlignment="1">
      <alignment vertical="top" wrapText="1"/>
    </xf>
    <xf numFmtId="0" fontId="33" fillId="0" borderId="2" xfId="0" applyFont="1" applyBorder="1" applyAlignment="1">
      <alignment horizontal="center" vertical="center" wrapText="1"/>
    </xf>
    <xf numFmtId="49" fontId="5" fillId="5" borderId="29" xfId="0" applyNumberFormat="1" applyFont="1" applyFill="1" applyBorder="1" applyAlignment="1">
      <alignment horizontal="left" vertical="top"/>
    </xf>
    <xf numFmtId="49" fontId="5" fillId="5" borderId="30" xfId="0" applyNumberFormat="1" applyFont="1" applyFill="1" applyBorder="1" applyAlignment="1">
      <alignment vertical="top" wrapText="1"/>
    </xf>
    <xf numFmtId="49" fontId="27" fillId="5" borderId="0" xfId="0" applyNumberFormat="1" applyFont="1" applyFill="1" applyBorder="1" applyAlignment="1">
      <alignment vertical="top"/>
    </xf>
    <xf numFmtId="49" fontId="27" fillId="5" borderId="2" xfId="0" applyNumberFormat="1" applyFont="1" applyFill="1" applyBorder="1" applyAlignment="1">
      <alignment vertical="top" wrapText="1"/>
    </xf>
    <xf numFmtId="49" fontId="5" fillId="5" borderId="31" xfId="0" applyNumberFormat="1" applyFont="1" applyFill="1" applyBorder="1" applyAlignment="1">
      <alignment horizontal="left" vertical="top"/>
    </xf>
    <xf numFmtId="49" fontId="27" fillId="5" borderId="33" xfId="0" applyNumberFormat="1" applyFont="1" applyFill="1" applyBorder="1" applyAlignment="1">
      <alignment horizontal="left" vertical="top"/>
    </xf>
    <xf numFmtId="49" fontId="5" fillId="5" borderId="32" xfId="0" applyNumberFormat="1" applyFont="1" applyFill="1" applyBorder="1" applyAlignment="1">
      <alignment horizontal="left" vertical="top"/>
    </xf>
    <xf numFmtId="49" fontId="27" fillId="5" borderId="33" xfId="0" applyNumberFormat="1" applyFont="1" applyFill="1" applyBorder="1" applyAlignment="1">
      <alignment vertical="top"/>
    </xf>
    <xf numFmtId="49" fontId="27" fillId="5" borderId="15" xfId="0" applyNumberFormat="1" applyFont="1" applyFill="1" applyBorder="1" applyAlignment="1">
      <alignment vertical="top" wrapText="1"/>
    </xf>
    <xf numFmtId="0" fontId="29" fillId="3" borderId="29" xfId="0" applyFont="1" applyFill="1" applyBorder="1" applyAlignment="1">
      <alignment horizontal="center"/>
    </xf>
    <xf numFmtId="167" fontId="8" fillId="3" borderId="4" xfId="0" applyNumberFormat="1" applyFont="1" applyFill="1" applyBorder="1" applyAlignment="1">
      <alignment horizontal="right"/>
    </xf>
    <xf numFmtId="0" fontId="27" fillId="0" borderId="0" xfId="0" applyFont="1" applyBorder="1" applyAlignment="1">
      <alignment vertical="top"/>
    </xf>
    <xf numFmtId="0" fontId="27" fillId="0" borderId="2" xfId="0" applyFont="1" applyBorder="1" applyAlignment="1">
      <alignment vertical="top" wrapText="1"/>
    </xf>
    <xf numFmtId="49" fontId="6" fillId="5" borderId="2" xfId="0" applyNumberFormat="1" applyFont="1" applyFill="1" applyBorder="1" applyAlignment="1">
      <alignment horizontal="left" vertical="center" wrapText="1"/>
    </xf>
    <xf numFmtId="49" fontId="32" fillId="0" borderId="0" xfId="0" applyNumberFormat="1" applyFont="1" applyBorder="1" applyAlignment="1">
      <alignment vertical="top"/>
    </xf>
    <xf numFmtId="49" fontId="32" fillId="0" borderId="2" xfId="0" applyNumberFormat="1" applyFont="1" applyBorder="1" applyAlignment="1">
      <alignment vertical="top" wrapText="1"/>
    </xf>
    <xf numFmtId="49" fontId="32" fillId="5" borderId="15" xfId="0" applyNumberFormat="1" applyFont="1" applyFill="1" applyBorder="1" applyAlignment="1">
      <alignment horizontal="center" vertical="center" wrapText="1"/>
    </xf>
    <xf numFmtId="49" fontId="6" fillId="5" borderId="16" xfId="0" applyNumberFormat="1" applyFont="1" applyFill="1" applyBorder="1" applyAlignment="1">
      <alignment horizontal="left" vertical="center" wrapText="1"/>
    </xf>
    <xf numFmtId="167" fontId="6" fillId="0" borderId="2" xfId="0" applyNumberFormat="1" applyFont="1" applyBorder="1" applyAlignment="1">
      <alignment horizontal="center" vertical="center" wrapText="1"/>
    </xf>
    <xf numFmtId="0" fontId="11" fillId="0" borderId="0" xfId="0" applyFont="1" applyBorder="1" applyAlignment="1">
      <alignment horizontal="left" vertical="top"/>
    </xf>
    <xf numFmtId="0" fontId="5" fillId="0" borderId="2" xfId="0" applyFont="1" applyBorder="1" applyAlignment="1">
      <alignment horizontal="center" vertical="center" wrapText="1"/>
    </xf>
    <xf numFmtId="0" fontId="11" fillId="0" borderId="0" xfId="0" applyFont="1" applyBorder="1" applyAlignment="1">
      <alignment vertical="top" wrapText="1"/>
    </xf>
    <xf numFmtId="0" fontId="27" fillId="0" borderId="2" xfId="0" applyFont="1" applyBorder="1" applyAlignment="1">
      <alignment horizontal="center" vertical="top" wrapText="1"/>
    </xf>
    <xf numFmtId="0" fontId="5" fillId="0" borderId="29" xfId="0" applyFont="1" applyBorder="1" applyAlignment="1">
      <alignment horizontal="center" vertical="center" wrapText="1"/>
    </xf>
    <xf numFmtId="0" fontId="12" fillId="0" borderId="2" xfId="0" applyFont="1" applyBorder="1" applyAlignment="1">
      <alignment horizontal="center" vertical="center" wrapText="1"/>
    </xf>
    <xf numFmtId="0" fontId="6" fillId="3" borderId="29" xfId="0" applyFont="1" applyFill="1" applyBorder="1" applyAlignment="1">
      <alignment horizontal="center" vertical="center"/>
    </xf>
    <xf numFmtId="0" fontId="33" fillId="3" borderId="2" xfId="0" applyFont="1" applyFill="1" applyBorder="1" applyAlignment="1">
      <alignment horizontal="center" vertical="top"/>
    </xf>
    <xf numFmtId="0" fontId="27" fillId="0" borderId="2" xfId="0" applyFont="1" applyBorder="1" applyAlignment="1">
      <alignment horizontal="center" vertical="top"/>
    </xf>
    <xf numFmtId="49" fontId="14" fillId="5" borderId="3" xfId="0" applyNumberFormat="1" applyFont="1" applyFill="1" applyBorder="1" applyAlignment="1">
      <alignment horizontal="left" vertical="center" wrapText="1"/>
    </xf>
    <xf numFmtId="0" fontId="6" fillId="0" borderId="0" xfId="0" applyFont="1" applyAlignment="1">
      <alignment vertical="top" wrapText="1"/>
    </xf>
    <xf numFmtId="0" fontId="6" fillId="3" borderId="29" xfId="0" applyFont="1" applyFill="1" applyBorder="1" applyAlignment="1">
      <alignment horizontal="center"/>
    </xf>
    <xf numFmtId="169" fontId="5" fillId="0" borderId="29" xfId="0" applyNumberFormat="1" applyFont="1" applyFill="1" applyBorder="1" applyAlignment="1">
      <alignment horizontal="left" vertical="top" wrapText="1"/>
    </xf>
    <xf numFmtId="169" fontId="5" fillId="0" borderId="30" xfId="0" applyNumberFormat="1" applyFont="1" applyFill="1" applyBorder="1" applyAlignment="1">
      <alignment vertical="top" wrapText="1"/>
    </xf>
    <xf numFmtId="169" fontId="11" fillId="0" borderId="29" xfId="0" applyNumberFormat="1" applyFont="1" applyFill="1" applyBorder="1" applyAlignment="1">
      <alignment horizontal="left" vertical="top" wrapText="1"/>
    </xf>
    <xf numFmtId="169" fontId="11" fillId="0" borderId="30" xfId="0" applyNumberFormat="1" applyFont="1" applyFill="1" applyBorder="1" applyAlignment="1">
      <alignment vertical="top" wrapText="1"/>
    </xf>
    <xf numFmtId="169" fontId="32" fillId="0" borderId="0" xfId="0" applyNumberFormat="1" applyFont="1" applyFill="1" applyBorder="1" applyAlignment="1">
      <alignment horizontal="left" vertical="top" wrapText="1"/>
    </xf>
    <xf numFmtId="169" fontId="32" fillId="0" borderId="2" xfId="0" applyNumberFormat="1" applyFont="1" applyFill="1" applyBorder="1" applyAlignment="1">
      <alignment horizontal="left" vertical="top" wrapText="1"/>
    </xf>
    <xf numFmtId="169" fontId="32" fillId="0" borderId="2" xfId="0" applyNumberFormat="1" applyFont="1" applyFill="1" applyBorder="1" applyAlignment="1">
      <alignment horizontal="center" vertical="center" wrapText="1"/>
    </xf>
    <xf numFmtId="169" fontId="27" fillId="0" borderId="0" xfId="0" applyNumberFormat="1" applyFont="1" applyFill="1" applyBorder="1" applyAlignment="1">
      <alignment horizontal="left" vertical="top" wrapText="1"/>
    </xf>
    <xf numFmtId="169" fontId="27" fillId="0" borderId="2" xfId="0" applyNumberFormat="1" applyFont="1" applyFill="1" applyBorder="1" applyAlignment="1">
      <alignment horizontal="left" vertical="top" wrapText="1"/>
    </xf>
    <xf numFmtId="169" fontId="27" fillId="0" borderId="2" xfId="0" applyNumberFormat="1" applyFont="1" applyFill="1" applyBorder="1" applyAlignment="1">
      <alignment horizontal="center" vertical="center" wrapText="1"/>
    </xf>
    <xf numFmtId="169" fontId="5" fillId="0" borderId="29" xfId="0" applyNumberFormat="1" applyFont="1" applyBorder="1" applyAlignment="1">
      <alignment horizontal="left" vertical="top" wrapText="1"/>
    </xf>
    <xf numFmtId="169" fontId="5" fillId="0" borderId="30" xfId="0" applyNumberFormat="1" applyFont="1" applyBorder="1" applyAlignment="1">
      <alignment vertical="top" wrapText="1"/>
    </xf>
    <xf numFmtId="169" fontId="27" fillId="0" borderId="0" xfId="0" applyNumberFormat="1" applyFont="1" applyBorder="1" applyAlignment="1">
      <alignment horizontal="left" vertical="top" wrapText="1"/>
    </xf>
    <xf numFmtId="169" fontId="27" fillId="0" borderId="2" xfId="0" applyNumberFormat="1" applyFont="1" applyBorder="1" applyAlignment="1">
      <alignment horizontal="left" vertical="top" wrapText="1"/>
    </xf>
    <xf numFmtId="169" fontId="27" fillId="0" borderId="2" xfId="0" applyNumberFormat="1" applyFont="1" applyBorder="1" applyAlignment="1">
      <alignment horizontal="center" vertical="center" wrapText="1"/>
    </xf>
    <xf numFmtId="169" fontId="11" fillId="0" borderId="29" xfId="0" applyNumberFormat="1" applyFont="1" applyBorder="1" applyAlignment="1">
      <alignment horizontal="left" vertical="top" wrapText="1"/>
    </xf>
    <xf numFmtId="169" fontId="11" fillId="0" borderId="30" xfId="0" applyNumberFormat="1" applyFont="1" applyBorder="1" applyAlignment="1">
      <alignment vertical="top" wrapText="1"/>
    </xf>
    <xf numFmtId="169" fontId="32" fillId="0" borderId="0" xfId="0" applyNumberFormat="1" applyFont="1" applyBorder="1" applyAlignment="1">
      <alignment horizontal="left" vertical="top" wrapText="1"/>
    </xf>
    <xf numFmtId="169" fontId="32" fillId="0" borderId="2" xfId="0" applyNumberFormat="1" applyFont="1" applyBorder="1" applyAlignment="1">
      <alignment horizontal="left" vertical="top" wrapText="1"/>
    </xf>
    <xf numFmtId="169" fontId="32" fillId="0" borderId="2" xfId="0" applyNumberFormat="1" applyFont="1" applyBorder="1" applyAlignment="1">
      <alignment horizontal="center" vertical="center" wrapText="1"/>
    </xf>
    <xf numFmtId="49" fontId="5" fillId="5" borderId="29" xfId="0" applyNumberFormat="1" applyFont="1" applyFill="1" applyBorder="1" applyAlignment="1">
      <alignment horizontal="left" vertical="top" wrapText="1"/>
    </xf>
    <xf numFmtId="49" fontId="5" fillId="5" borderId="34" xfId="0" applyNumberFormat="1" applyFont="1" applyFill="1" applyBorder="1" applyAlignment="1">
      <alignment horizontal="left" vertical="top" wrapText="1"/>
    </xf>
    <xf numFmtId="0" fontId="5" fillId="0" borderId="34" xfId="0" applyFont="1" applyBorder="1" applyAlignment="1">
      <alignment horizontal="center" vertical="center" wrapText="1"/>
    </xf>
    <xf numFmtId="49" fontId="5" fillId="5" borderId="35" xfId="0" applyNumberFormat="1" applyFont="1" applyFill="1" applyBorder="1" applyAlignment="1">
      <alignment vertical="top" wrapText="1"/>
    </xf>
    <xf numFmtId="0" fontId="6" fillId="0" borderId="0" xfId="0" applyFont="1" applyAlignment="1">
      <alignment horizontal="left" vertical="top"/>
    </xf>
    <xf numFmtId="49" fontId="27" fillId="5" borderId="36" xfId="0" applyNumberFormat="1" applyFont="1" applyFill="1" applyBorder="1" applyAlignment="1">
      <alignment horizontal="left" vertical="top" wrapText="1"/>
    </xf>
    <xf numFmtId="0" fontId="27" fillId="0" borderId="3" xfId="0" applyFont="1" applyBorder="1" applyAlignment="1">
      <alignment horizontal="center" vertical="top" wrapText="1"/>
    </xf>
    <xf numFmtId="49" fontId="27" fillId="5" borderId="3" xfId="0" applyNumberFormat="1" applyFont="1" applyFill="1" applyBorder="1" applyAlignment="1">
      <alignment horizontal="left" vertical="top" wrapText="1"/>
    </xf>
    <xf numFmtId="49" fontId="27" fillId="5" borderId="37" xfId="0" applyNumberFormat="1" applyFont="1" applyFill="1" applyBorder="1" applyAlignment="1">
      <alignment horizontal="center" vertical="center" wrapText="1"/>
    </xf>
    <xf numFmtId="49" fontId="27" fillId="5" borderId="0" xfId="0" applyNumberFormat="1" applyFont="1" applyFill="1" applyBorder="1" applyAlignment="1">
      <alignment horizontal="center" vertical="center" wrapText="1"/>
    </xf>
    <xf numFmtId="0" fontId="6" fillId="0" borderId="0" xfId="0" applyFont="1" applyAlignment="1">
      <alignment vertical="top"/>
    </xf>
    <xf numFmtId="0" fontId="21" fillId="0" borderId="0" xfId="0" applyFont="1" applyAlignment="1">
      <alignment horizontal="center" vertical="center"/>
    </xf>
    <xf numFmtId="0" fontId="10" fillId="0" borderId="4" xfId="0" applyFont="1" applyBorder="1"/>
    <xf numFmtId="0" fontId="16" fillId="0" borderId="3" xfId="0" applyFont="1" applyBorder="1"/>
    <xf numFmtId="0" fontId="13" fillId="0" borderId="9" xfId="0" applyFont="1" applyBorder="1"/>
    <xf numFmtId="0" fontId="34" fillId="0" borderId="0" xfId="0" applyFont="1" applyAlignment="1">
      <alignment vertical="center"/>
    </xf>
    <xf numFmtId="0" fontId="24" fillId="0" borderId="1" xfId="0" applyFont="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23"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23" fillId="0" borderId="19" xfId="0" applyFont="1" applyBorder="1" applyAlignment="1">
      <alignment horizontal="center" vertical="center" wrapText="1"/>
    </xf>
    <xf numFmtId="0" fontId="25"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2" xfId="0" applyFont="1" applyFill="1" applyBorder="1" applyAlignment="1">
      <alignment horizontal="center" vertical="center"/>
    </xf>
  </cellXfs>
  <cellStyles count="10">
    <cellStyle name="Euro" xfId="1" xr:uid="{00000000-0005-0000-0000-000000000000}"/>
    <cellStyle name="Excel_CondFormat_1_1_1" xfId="2" xr:uid="{00000000-0005-0000-0000-000001000000}"/>
    <cellStyle name="Heading" xfId="3" xr:uid="{00000000-0005-0000-0000-000002000000}"/>
    <cellStyle name="Heading1" xfId="4" xr:uid="{00000000-0005-0000-0000-000003000000}"/>
    <cellStyle name="Normal" xfId="0" builtinId="0" customBuiltin="1"/>
    <cellStyle name="Normal 2" xfId="7" xr:uid="{00000000-0005-0000-0000-000005000000}"/>
    <cellStyle name="Pourcentage" xfId="9" builtinId="5"/>
    <cellStyle name="Pourcentage 2" xfId="8" xr:uid="{00000000-0005-0000-0000-000007000000}"/>
    <cellStyle name="Result" xfId="5" xr:uid="{00000000-0005-0000-0000-000008000000}"/>
    <cellStyle name="Result2"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13607</xdr:colOff>
      <xdr:row>2</xdr:row>
      <xdr:rowOff>95250</xdr:rowOff>
    </xdr:from>
    <xdr:to>
      <xdr:col>22</xdr:col>
      <xdr:colOff>142875</xdr:colOff>
      <xdr:row>28</xdr:row>
      <xdr:rowOff>668716</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92157" y="457200"/>
          <a:ext cx="7158718" cy="10869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27215</xdr:colOff>
      <xdr:row>2</xdr:row>
      <xdr:rowOff>13607</xdr:rowOff>
    </xdr:from>
    <xdr:to>
      <xdr:col>29</xdr:col>
      <xdr:colOff>483054</xdr:colOff>
      <xdr:row>19</xdr:row>
      <xdr:rowOff>227693</xdr:rowOff>
    </xdr:to>
    <xdr:pic>
      <xdr:nvPicPr>
        <xdr:cNvPr id="3" name="Imag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716265" y="375557"/>
          <a:ext cx="5142139" cy="7834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95249</xdr:colOff>
      <xdr:row>2</xdr:row>
      <xdr:rowOff>13606</xdr:rowOff>
    </xdr:from>
    <xdr:to>
      <xdr:col>37</xdr:col>
      <xdr:colOff>208188</xdr:colOff>
      <xdr:row>19</xdr:row>
      <xdr:rowOff>361042</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032699" y="375556"/>
          <a:ext cx="4799239" cy="7967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M179"/>
  <sheetViews>
    <sheetView topLeftCell="D22" zoomScale="90" zoomScaleNormal="90" workbookViewId="0">
      <selection activeCell="Q34" sqref="Q34"/>
    </sheetView>
  </sheetViews>
  <sheetFormatPr baseColWidth="10" defaultRowHeight="14.25"/>
  <cols>
    <col min="1" max="1" width="32.375" style="267" customWidth="1"/>
    <col min="2" max="2" width="6.625" style="126" customWidth="1"/>
    <col min="3" max="3" width="46" style="241" customWidth="1"/>
    <col min="4" max="4" width="2.75" style="1" customWidth="1"/>
    <col min="5" max="5" width="32.375" style="273" customWidth="1"/>
    <col min="6" max="6" width="6.625" style="129" customWidth="1"/>
    <col min="7" max="8" width="25.125" style="241" customWidth="1"/>
    <col min="9" max="9" width="2.5" style="241" customWidth="1"/>
    <col min="10" max="10" width="43.5" style="241" bestFit="1" customWidth="1"/>
    <col min="11" max="11" width="5.875" style="241" bestFit="1" customWidth="1"/>
    <col min="12" max="12" width="16.375" style="241" customWidth="1"/>
    <col min="13" max="13" width="2.5" style="241" customWidth="1"/>
    <col min="14" max="1027" width="10.25" style="1" customWidth="1"/>
  </cols>
  <sheetData>
    <row r="1" spans="1:32" ht="14.25" customHeight="1">
      <c r="A1" s="125"/>
      <c r="C1" s="127"/>
      <c r="E1" s="128"/>
      <c r="G1" s="127"/>
      <c r="H1" s="127"/>
      <c r="I1" s="127"/>
      <c r="J1" s="127"/>
      <c r="K1" s="127"/>
      <c r="L1" s="127"/>
      <c r="M1" s="127"/>
      <c r="N1" s="130" t="s">
        <v>120</v>
      </c>
      <c r="X1" s="131" t="s">
        <v>121</v>
      </c>
      <c r="AF1" s="131" t="s">
        <v>122</v>
      </c>
    </row>
    <row r="2" spans="1:32" ht="14.25" customHeight="1">
      <c r="A2" s="125"/>
      <c r="C2" s="127"/>
      <c r="E2" s="128"/>
      <c r="G2" s="127"/>
      <c r="H2" s="127"/>
      <c r="I2" s="127"/>
      <c r="J2" s="127"/>
      <c r="K2" s="127"/>
      <c r="L2" s="127"/>
      <c r="M2" s="127"/>
    </row>
    <row r="3" spans="1:32" ht="14.25" customHeight="1">
      <c r="A3" s="282" t="s">
        <v>123</v>
      </c>
      <c r="B3" s="283" t="s">
        <v>13</v>
      </c>
      <c r="C3" s="284" t="s">
        <v>124</v>
      </c>
      <c r="D3" s="132"/>
      <c r="E3" s="279" t="s">
        <v>125</v>
      </c>
      <c r="F3" s="285" t="s">
        <v>13</v>
      </c>
      <c r="G3" s="279" t="s">
        <v>126</v>
      </c>
      <c r="H3" s="279" t="s">
        <v>127</v>
      </c>
      <c r="I3" s="127"/>
      <c r="J3" s="133" t="s">
        <v>128</v>
      </c>
      <c r="K3" s="280" t="s">
        <v>13</v>
      </c>
      <c r="L3" s="281" t="s">
        <v>129</v>
      </c>
      <c r="M3" s="127"/>
    </row>
    <row r="4" spans="1:32" ht="14.25" customHeight="1">
      <c r="A4" s="282"/>
      <c r="B4" s="283"/>
      <c r="C4" s="284"/>
      <c r="D4" s="132"/>
      <c r="E4" s="279"/>
      <c r="F4" s="285"/>
      <c r="G4" s="279"/>
      <c r="H4" s="279"/>
      <c r="I4" s="127"/>
      <c r="J4" s="134" t="s">
        <v>130</v>
      </c>
      <c r="K4" s="280"/>
      <c r="L4" s="281"/>
      <c r="M4" s="127"/>
    </row>
    <row r="5" spans="1:32">
      <c r="A5" s="135" t="s">
        <v>0</v>
      </c>
      <c r="B5" s="136" t="s">
        <v>1</v>
      </c>
      <c r="C5" s="137"/>
      <c r="D5" s="132"/>
      <c r="E5" s="138" t="s">
        <v>0</v>
      </c>
      <c r="F5" s="139" t="s">
        <v>1</v>
      </c>
      <c r="G5" s="140" t="s">
        <v>131</v>
      </c>
      <c r="H5" s="141" t="s">
        <v>132</v>
      </c>
      <c r="I5" s="127"/>
      <c r="J5" s="26" t="s">
        <v>2</v>
      </c>
      <c r="K5" s="17" t="s">
        <v>1</v>
      </c>
      <c r="L5" s="17" t="s">
        <v>133</v>
      </c>
      <c r="M5" s="127"/>
    </row>
    <row r="6" spans="1:32">
      <c r="A6" s="142" t="s">
        <v>2</v>
      </c>
      <c r="B6" s="136" t="s">
        <v>1</v>
      </c>
      <c r="C6" s="143"/>
      <c r="D6" s="132"/>
      <c r="E6" s="144" t="s">
        <v>2</v>
      </c>
      <c r="F6" s="145" t="s">
        <v>1</v>
      </c>
      <c r="G6" s="146" t="s">
        <v>133</v>
      </c>
      <c r="H6" s="147" t="s">
        <v>134</v>
      </c>
      <c r="I6" s="127"/>
      <c r="J6" s="25" t="s">
        <v>0</v>
      </c>
      <c r="K6" s="17" t="s">
        <v>1</v>
      </c>
      <c r="L6" s="17" t="s">
        <v>131</v>
      </c>
      <c r="M6" s="127"/>
    </row>
    <row r="7" spans="1:32" ht="48">
      <c r="A7" s="148" t="s">
        <v>3</v>
      </c>
      <c r="B7" s="149"/>
      <c r="C7" s="150" t="s">
        <v>135</v>
      </c>
      <c r="D7" s="132"/>
      <c r="E7" s="151" t="s">
        <v>3</v>
      </c>
      <c r="F7" s="152"/>
      <c r="G7" s="153"/>
      <c r="H7" s="154"/>
      <c r="I7" s="127"/>
      <c r="J7" s="16" t="s">
        <v>3</v>
      </c>
      <c r="K7" s="4"/>
      <c r="L7" s="4"/>
      <c r="M7" s="127"/>
    </row>
    <row r="8" spans="1:32">
      <c r="A8" s="135" t="s">
        <v>4</v>
      </c>
      <c r="B8" s="155" t="s">
        <v>136</v>
      </c>
      <c r="C8" s="137"/>
      <c r="D8" s="132"/>
      <c r="E8" s="138" t="s">
        <v>4</v>
      </c>
      <c r="F8" s="156" t="s">
        <v>136</v>
      </c>
      <c r="G8" s="157" t="s">
        <v>137</v>
      </c>
      <c r="H8" s="158" t="s">
        <v>138</v>
      </c>
      <c r="I8" s="127"/>
      <c r="J8" s="29" t="s">
        <v>4</v>
      </c>
      <c r="K8" s="30" t="s">
        <v>136</v>
      </c>
      <c r="L8" s="30" t="s">
        <v>137</v>
      </c>
      <c r="M8" s="127"/>
    </row>
    <row r="9" spans="1:32">
      <c r="A9" s="159" t="s">
        <v>139</v>
      </c>
      <c r="B9" s="155" t="s">
        <v>136</v>
      </c>
      <c r="C9" s="160"/>
      <c r="D9" s="132"/>
      <c r="E9" s="161" t="s">
        <v>139</v>
      </c>
      <c r="F9" s="156" t="s">
        <v>136</v>
      </c>
      <c r="G9" s="162" t="s">
        <v>140</v>
      </c>
      <c r="H9" s="163" t="s">
        <v>141</v>
      </c>
      <c r="I9" s="127"/>
      <c r="J9" s="25" t="s">
        <v>139</v>
      </c>
      <c r="K9" s="22" t="s">
        <v>136</v>
      </c>
      <c r="L9" s="22" t="s">
        <v>140</v>
      </c>
      <c r="M9" s="127"/>
    </row>
    <row r="10" spans="1:32">
      <c r="A10" s="142" t="s">
        <v>142</v>
      </c>
      <c r="B10" s="155" t="s">
        <v>143</v>
      </c>
      <c r="C10" s="143" t="s">
        <v>144</v>
      </c>
      <c r="D10" s="132"/>
      <c r="E10" s="138"/>
      <c r="F10" s="156"/>
      <c r="G10" s="157"/>
      <c r="H10" s="158"/>
      <c r="I10" s="127"/>
      <c r="J10" s="27" t="s">
        <v>5</v>
      </c>
      <c r="K10" s="23" t="s">
        <v>6</v>
      </c>
      <c r="L10" s="23" t="s">
        <v>145</v>
      </c>
      <c r="M10" s="127"/>
    </row>
    <row r="11" spans="1:32">
      <c r="A11" s="164" t="s">
        <v>5</v>
      </c>
      <c r="B11" s="155" t="s">
        <v>6</v>
      </c>
      <c r="C11" s="165"/>
      <c r="D11" s="132"/>
      <c r="E11" s="166" t="s">
        <v>5</v>
      </c>
      <c r="F11" s="156" t="s">
        <v>6</v>
      </c>
      <c r="G11" s="167" t="s">
        <v>145</v>
      </c>
      <c r="H11" s="168" t="s">
        <v>146</v>
      </c>
      <c r="I11" s="127"/>
      <c r="J11" s="169" t="s">
        <v>34</v>
      </c>
      <c r="K11" s="17" t="s">
        <v>6</v>
      </c>
      <c r="L11" s="17" t="s">
        <v>147</v>
      </c>
      <c r="M11" s="127"/>
    </row>
    <row r="12" spans="1:32" ht="48">
      <c r="A12" s="159" t="s">
        <v>148</v>
      </c>
      <c r="B12" s="170" t="s">
        <v>6</v>
      </c>
      <c r="C12" s="160" t="s">
        <v>149</v>
      </c>
      <c r="D12" s="132"/>
      <c r="E12" s="161" t="s">
        <v>148</v>
      </c>
      <c r="F12" s="171" t="s">
        <v>6</v>
      </c>
      <c r="G12" s="162" t="s">
        <v>150</v>
      </c>
      <c r="H12" s="163" t="s">
        <v>32</v>
      </c>
      <c r="I12" s="127"/>
      <c r="J12" s="169" t="s">
        <v>68</v>
      </c>
      <c r="K12" s="17" t="s">
        <v>6</v>
      </c>
      <c r="L12" s="17" t="s">
        <v>151</v>
      </c>
      <c r="M12" s="127"/>
    </row>
    <row r="13" spans="1:32">
      <c r="A13" s="159" t="s">
        <v>152</v>
      </c>
      <c r="B13" s="170" t="s">
        <v>6</v>
      </c>
      <c r="C13" s="160"/>
      <c r="D13" s="132"/>
      <c r="E13" s="161" t="s">
        <v>152</v>
      </c>
      <c r="F13" s="171" t="s">
        <v>6</v>
      </c>
      <c r="G13" s="162" t="s">
        <v>147</v>
      </c>
      <c r="H13" s="163" t="s">
        <v>153</v>
      </c>
      <c r="I13" s="127"/>
      <c r="J13" s="169" t="s">
        <v>69</v>
      </c>
      <c r="K13" s="17" t="s">
        <v>6</v>
      </c>
      <c r="L13" s="17" t="s">
        <v>154</v>
      </c>
      <c r="M13" s="127"/>
    </row>
    <row r="14" spans="1:32" ht="84">
      <c r="A14" s="172" t="s">
        <v>155</v>
      </c>
      <c r="B14" s="170" t="s">
        <v>6</v>
      </c>
      <c r="C14" s="173" t="s">
        <v>156</v>
      </c>
      <c r="D14" s="132"/>
      <c r="E14" s="174" t="s">
        <v>155</v>
      </c>
      <c r="F14" s="171" t="s">
        <v>6</v>
      </c>
      <c r="G14" s="175" t="s">
        <v>157</v>
      </c>
      <c r="H14" s="163" t="s">
        <v>32</v>
      </c>
      <c r="I14" s="127"/>
      <c r="J14" s="169" t="s">
        <v>35</v>
      </c>
      <c r="K14" s="17" t="s">
        <v>6</v>
      </c>
      <c r="L14" s="17" t="s">
        <v>158</v>
      </c>
      <c r="M14" s="127"/>
    </row>
    <row r="15" spans="1:32" ht="60" customHeight="1">
      <c r="A15" s="172" t="s">
        <v>159</v>
      </c>
      <c r="B15" s="170" t="s">
        <v>6</v>
      </c>
      <c r="C15" s="173" t="s">
        <v>160</v>
      </c>
      <c r="D15" s="132"/>
      <c r="E15" s="174" t="s">
        <v>161</v>
      </c>
      <c r="F15" s="171" t="s">
        <v>6</v>
      </c>
      <c r="G15" s="175" t="s">
        <v>158</v>
      </c>
      <c r="H15" s="163" t="s">
        <v>162</v>
      </c>
      <c r="I15" s="127"/>
      <c r="J15" s="169" t="s">
        <v>36</v>
      </c>
      <c r="K15" s="17" t="s">
        <v>6</v>
      </c>
      <c r="L15" s="17" t="s">
        <v>163</v>
      </c>
      <c r="M15" s="127"/>
    </row>
    <row r="16" spans="1:32" ht="57.75" customHeight="1">
      <c r="A16" s="172" t="s">
        <v>164</v>
      </c>
      <c r="B16" s="170" t="s">
        <v>6</v>
      </c>
      <c r="C16" s="173" t="s">
        <v>160</v>
      </c>
      <c r="D16" s="132"/>
      <c r="E16" s="174" t="s">
        <v>164</v>
      </c>
      <c r="F16" s="171" t="s">
        <v>6</v>
      </c>
      <c r="G16" s="175" t="s">
        <v>163</v>
      </c>
      <c r="H16" s="176" t="s">
        <v>165</v>
      </c>
      <c r="I16" s="127"/>
      <c r="J16" s="169" t="s">
        <v>37</v>
      </c>
      <c r="K16" s="17" t="s">
        <v>6</v>
      </c>
      <c r="L16" s="17" t="s">
        <v>166</v>
      </c>
      <c r="M16" s="127"/>
    </row>
    <row r="17" spans="1:13" ht="59.25" customHeight="1">
      <c r="A17" s="172" t="s">
        <v>167</v>
      </c>
      <c r="B17" s="170" t="s">
        <v>6</v>
      </c>
      <c r="C17" s="173" t="s">
        <v>160</v>
      </c>
      <c r="D17" s="132"/>
      <c r="E17" s="174" t="s">
        <v>167</v>
      </c>
      <c r="F17" s="171" t="s">
        <v>6</v>
      </c>
      <c r="G17" s="175" t="s">
        <v>166</v>
      </c>
      <c r="H17" s="176" t="s">
        <v>168</v>
      </c>
      <c r="I17" s="127"/>
      <c r="J17" s="18" t="s">
        <v>14</v>
      </c>
      <c r="K17" s="23" t="s">
        <v>7</v>
      </c>
      <c r="L17" s="23" t="s">
        <v>169</v>
      </c>
      <c r="M17" s="127"/>
    </row>
    <row r="18" spans="1:13" ht="57.75" customHeight="1">
      <c r="A18" s="172" t="s">
        <v>170</v>
      </c>
      <c r="B18" s="170" t="s">
        <v>6</v>
      </c>
      <c r="C18" s="173" t="s">
        <v>160</v>
      </c>
      <c r="D18" s="132"/>
      <c r="E18" s="174" t="s">
        <v>170</v>
      </c>
      <c r="F18" s="171" t="s">
        <v>6</v>
      </c>
      <c r="G18" s="175" t="s">
        <v>171</v>
      </c>
      <c r="H18" s="176" t="s">
        <v>172</v>
      </c>
      <c r="I18" s="127"/>
      <c r="J18" s="169" t="s">
        <v>38</v>
      </c>
      <c r="K18" s="17" t="s">
        <v>7</v>
      </c>
      <c r="L18" s="17" t="s">
        <v>173</v>
      </c>
      <c r="M18" s="127"/>
    </row>
    <row r="19" spans="1:13" ht="57" customHeight="1">
      <c r="A19" s="172" t="s">
        <v>174</v>
      </c>
      <c r="B19" s="170" t="s">
        <v>6</v>
      </c>
      <c r="C19" s="173" t="s">
        <v>160</v>
      </c>
      <c r="D19" s="132"/>
      <c r="E19" s="174" t="s">
        <v>174</v>
      </c>
      <c r="F19" s="171" t="s">
        <v>6</v>
      </c>
      <c r="G19" s="175" t="s">
        <v>175</v>
      </c>
      <c r="H19" s="176" t="s">
        <v>176</v>
      </c>
      <c r="I19" s="127"/>
      <c r="J19" s="169" t="s">
        <v>39</v>
      </c>
      <c r="K19" s="17" t="s">
        <v>7</v>
      </c>
      <c r="L19" s="17" t="s">
        <v>177</v>
      </c>
      <c r="M19" s="127"/>
    </row>
    <row r="20" spans="1:13" ht="59.25" customHeight="1">
      <c r="A20" s="172" t="s">
        <v>178</v>
      </c>
      <c r="B20" s="170" t="s">
        <v>6</v>
      </c>
      <c r="C20" s="173" t="s">
        <v>160</v>
      </c>
      <c r="D20" s="132"/>
      <c r="E20" s="174" t="s">
        <v>178</v>
      </c>
      <c r="F20" s="171" t="s">
        <v>6</v>
      </c>
      <c r="G20" s="175" t="s">
        <v>179</v>
      </c>
      <c r="H20" s="176" t="s">
        <v>180</v>
      </c>
      <c r="I20" s="127"/>
      <c r="J20" s="169" t="s">
        <v>40</v>
      </c>
      <c r="K20" s="17" t="s">
        <v>7</v>
      </c>
      <c r="L20" s="17" t="s">
        <v>181</v>
      </c>
      <c r="M20" s="127"/>
    </row>
    <row r="21" spans="1:13">
      <c r="A21" s="177" t="s">
        <v>182</v>
      </c>
      <c r="B21" s="178" t="s">
        <v>183</v>
      </c>
      <c r="C21" s="179" t="s">
        <v>184</v>
      </c>
      <c r="D21" s="132"/>
      <c r="E21" s="180" t="s">
        <v>14</v>
      </c>
      <c r="F21" s="156" t="s">
        <v>7</v>
      </c>
      <c r="G21" s="181" t="s">
        <v>169</v>
      </c>
      <c r="H21" s="182" t="s">
        <v>185</v>
      </c>
      <c r="I21" s="127"/>
      <c r="J21" s="169" t="s">
        <v>41</v>
      </c>
      <c r="K21" s="17" t="s">
        <v>7</v>
      </c>
      <c r="L21" s="17" t="s">
        <v>186</v>
      </c>
      <c r="M21" s="127"/>
    </row>
    <row r="22" spans="1:13">
      <c r="A22" s="159" t="s">
        <v>187</v>
      </c>
      <c r="B22" s="155" t="s">
        <v>7</v>
      </c>
      <c r="C22" s="160"/>
      <c r="D22" s="132"/>
      <c r="E22" s="161" t="s">
        <v>187</v>
      </c>
      <c r="F22" s="156" t="s">
        <v>7</v>
      </c>
      <c r="G22" s="162" t="s">
        <v>188</v>
      </c>
      <c r="H22" s="163" t="s">
        <v>32</v>
      </c>
      <c r="I22" s="127"/>
      <c r="J22" s="183" t="s">
        <v>42</v>
      </c>
      <c r="K22" s="8" t="s">
        <v>7</v>
      </c>
      <c r="L22" s="8" t="s">
        <v>189</v>
      </c>
      <c r="M22" s="127"/>
    </row>
    <row r="23" spans="1:13">
      <c r="A23" s="159" t="s">
        <v>190</v>
      </c>
      <c r="B23" s="155" t="s">
        <v>7</v>
      </c>
      <c r="C23" s="160"/>
      <c r="D23" s="132"/>
      <c r="E23" s="161" t="s">
        <v>190</v>
      </c>
      <c r="F23" s="156" t="s">
        <v>7</v>
      </c>
      <c r="G23" s="162" t="s">
        <v>173</v>
      </c>
      <c r="H23" s="163" t="s">
        <v>191</v>
      </c>
      <c r="I23" s="127"/>
      <c r="J23" s="21" t="s">
        <v>9</v>
      </c>
      <c r="K23" s="14"/>
      <c r="L23" s="6"/>
      <c r="M23" s="127"/>
    </row>
    <row r="24" spans="1:13">
      <c r="A24" s="159" t="s">
        <v>192</v>
      </c>
      <c r="B24" s="155" t="s">
        <v>7</v>
      </c>
      <c r="C24" s="160"/>
      <c r="D24" s="132"/>
      <c r="E24" s="161" t="s">
        <v>192</v>
      </c>
      <c r="F24" s="156" t="s">
        <v>7</v>
      </c>
      <c r="G24" s="162" t="s">
        <v>177</v>
      </c>
      <c r="H24" s="163" t="s">
        <v>193</v>
      </c>
      <c r="I24" s="127"/>
      <c r="J24" s="39" t="s">
        <v>66</v>
      </c>
      <c r="K24" s="40" t="s">
        <v>33</v>
      </c>
      <c r="L24" s="184" t="s">
        <v>194</v>
      </c>
      <c r="M24" s="127"/>
    </row>
    <row r="25" spans="1:13" ht="24">
      <c r="A25" s="159" t="s">
        <v>195</v>
      </c>
      <c r="B25" s="155" t="s">
        <v>7</v>
      </c>
      <c r="C25" s="160" t="s">
        <v>196</v>
      </c>
      <c r="D25" s="132"/>
      <c r="E25" s="161" t="s">
        <v>197</v>
      </c>
      <c r="F25" s="156" t="s">
        <v>7</v>
      </c>
      <c r="G25" s="162" t="s">
        <v>181</v>
      </c>
      <c r="H25" s="163" t="s">
        <v>198</v>
      </c>
      <c r="I25" s="127"/>
      <c r="J25" s="41" t="s">
        <v>62</v>
      </c>
      <c r="K25" s="42" t="s">
        <v>33</v>
      </c>
      <c r="L25" s="42" t="s">
        <v>199</v>
      </c>
      <c r="M25" s="127"/>
    </row>
    <row r="26" spans="1:13" ht="24">
      <c r="A26" s="159" t="s">
        <v>200</v>
      </c>
      <c r="B26" s="155" t="s">
        <v>7</v>
      </c>
      <c r="C26" s="160" t="s">
        <v>196</v>
      </c>
      <c r="D26" s="132"/>
      <c r="E26" s="161"/>
      <c r="F26" s="156"/>
      <c r="G26" s="162"/>
      <c r="H26" s="163"/>
      <c r="I26" s="127"/>
      <c r="J26" s="169" t="s">
        <v>70</v>
      </c>
      <c r="K26" s="17" t="s">
        <v>33</v>
      </c>
      <c r="L26" s="17" t="s">
        <v>201</v>
      </c>
      <c r="M26" s="127"/>
    </row>
    <row r="27" spans="1:13" ht="24">
      <c r="A27" s="159" t="s">
        <v>202</v>
      </c>
      <c r="B27" s="155" t="s">
        <v>7</v>
      </c>
      <c r="C27" s="160"/>
      <c r="D27" s="132"/>
      <c r="E27" s="161" t="s">
        <v>202</v>
      </c>
      <c r="F27" s="156" t="s">
        <v>7</v>
      </c>
      <c r="G27" s="162" t="s">
        <v>186</v>
      </c>
      <c r="H27" s="163" t="s">
        <v>203</v>
      </c>
      <c r="I27" s="127"/>
      <c r="J27" s="169" t="s">
        <v>71</v>
      </c>
      <c r="K27" s="17" t="s">
        <v>12</v>
      </c>
      <c r="L27" s="17" t="s">
        <v>204</v>
      </c>
      <c r="M27" s="127"/>
    </row>
    <row r="28" spans="1:13" ht="22.5">
      <c r="A28" s="142" t="s">
        <v>205</v>
      </c>
      <c r="B28" s="155" t="s">
        <v>206</v>
      </c>
      <c r="C28" s="143" t="s">
        <v>207</v>
      </c>
      <c r="D28" s="132"/>
      <c r="E28" s="144" t="s">
        <v>205</v>
      </c>
      <c r="F28" s="156" t="s">
        <v>7</v>
      </c>
      <c r="G28" s="146" t="s">
        <v>189</v>
      </c>
      <c r="H28" s="147" t="s">
        <v>208</v>
      </c>
      <c r="I28" s="127"/>
      <c r="J28" s="169" t="s">
        <v>63</v>
      </c>
      <c r="K28" s="17" t="s">
        <v>33</v>
      </c>
      <c r="L28" s="17" t="s">
        <v>209</v>
      </c>
      <c r="M28" s="127"/>
    </row>
    <row r="29" spans="1:13" ht="108">
      <c r="A29" s="148" t="s">
        <v>60</v>
      </c>
      <c r="B29" s="185" t="s">
        <v>210</v>
      </c>
      <c r="C29" s="150" t="s">
        <v>211</v>
      </c>
      <c r="D29" s="132"/>
      <c r="E29" s="151" t="s">
        <v>60</v>
      </c>
      <c r="F29" s="152" t="s">
        <v>33</v>
      </c>
      <c r="G29" s="153" t="s">
        <v>212</v>
      </c>
      <c r="H29" s="154" t="s">
        <v>32</v>
      </c>
      <c r="I29" s="127"/>
      <c r="J29" s="169" t="s">
        <v>56</v>
      </c>
      <c r="K29" s="17" t="s">
        <v>33</v>
      </c>
      <c r="L29" s="17" t="s">
        <v>213</v>
      </c>
      <c r="M29" s="127"/>
    </row>
    <row r="30" spans="1:13" ht="23.25" customHeight="1">
      <c r="A30" s="177" t="s">
        <v>214</v>
      </c>
      <c r="B30" s="170" t="s">
        <v>210</v>
      </c>
      <c r="C30" s="179" t="s">
        <v>144</v>
      </c>
      <c r="D30" s="132"/>
      <c r="E30" s="186"/>
      <c r="F30" s="187"/>
      <c r="G30" s="188"/>
      <c r="H30" s="182"/>
      <c r="I30" s="127"/>
      <c r="J30" s="189" t="s">
        <v>57</v>
      </c>
      <c r="K30" s="10" t="s">
        <v>33</v>
      </c>
      <c r="L30" s="10" t="s">
        <v>215</v>
      </c>
      <c r="M30" s="127"/>
    </row>
    <row r="31" spans="1:13" ht="26.25" customHeight="1">
      <c r="A31" s="190" t="s">
        <v>216</v>
      </c>
      <c r="B31" s="170" t="s">
        <v>210</v>
      </c>
      <c r="C31" s="191" t="s">
        <v>144</v>
      </c>
      <c r="D31" s="132"/>
      <c r="E31" s="192"/>
      <c r="F31" s="187"/>
      <c r="G31" s="193"/>
      <c r="H31" s="194"/>
      <c r="I31" s="127"/>
      <c r="J31" s="35" t="s">
        <v>10</v>
      </c>
      <c r="K31" s="24" t="s">
        <v>33</v>
      </c>
      <c r="L31" s="24" t="s">
        <v>217</v>
      </c>
      <c r="M31" s="127"/>
    </row>
    <row r="32" spans="1:13" ht="60">
      <c r="A32" s="195" t="s">
        <v>218</v>
      </c>
      <c r="B32" s="170" t="s">
        <v>210</v>
      </c>
      <c r="C32" s="196" t="s">
        <v>219</v>
      </c>
      <c r="D32" s="132"/>
      <c r="E32" s="192" t="s">
        <v>18</v>
      </c>
      <c r="F32" s="171" t="s">
        <v>33</v>
      </c>
      <c r="G32" s="193" t="s">
        <v>220</v>
      </c>
      <c r="H32" s="194" t="s">
        <v>221</v>
      </c>
      <c r="I32" s="127"/>
      <c r="J32" s="169" t="s">
        <v>64</v>
      </c>
      <c r="K32" s="17" t="s">
        <v>33</v>
      </c>
      <c r="L32" s="17" t="s">
        <v>222</v>
      </c>
      <c r="M32" s="127"/>
    </row>
    <row r="33" spans="1:13" ht="24">
      <c r="A33" s="159" t="s">
        <v>223</v>
      </c>
      <c r="B33" s="170" t="s">
        <v>210</v>
      </c>
      <c r="C33" s="160" t="s">
        <v>224</v>
      </c>
      <c r="D33" s="132"/>
      <c r="E33" s="197" t="s">
        <v>16</v>
      </c>
      <c r="F33" s="171" t="s">
        <v>33</v>
      </c>
      <c r="G33" s="198" t="s">
        <v>225</v>
      </c>
      <c r="H33" s="199" t="s">
        <v>226</v>
      </c>
      <c r="I33" s="127"/>
      <c r="J33" s="25" t="s">
        <v>227</v>
      </c>
      <c r="K33" s="22" t="s">
        <v>33</v>
      </c>
      <c r="L33" s="22" t="s">
        <v>228</v>
      </c>
      <c r="M33" s="127"/>
    </row>
    <row r="34" spans="1:13" ht="36">
      <c r="A34" s="172" t="s">
        <v>229</v>
      </c>
      <c r="B34" s="170" t="s">
        <v>210</v>
      </c>
      <c r="C34" s="173" t="s">
        <v>230</v>
      </c>
      <c r="D34" s="132"/>
      <c r="E34" s="174" t="s">
        <v>231</v>
      </c>
      <c r="F34" s="171" t="s">
        <v>33</v>
      </c>
      <c r="G34" s="175" t="s">
        <v>232</v>
      </c>
      <c r="H34" s="163" t="s">
        <v>32</v>
      </c>
      <c r="I34" s="127"/>
      <c r="J34" s="25" t="s">
        <v>58</v>
      </c>
      <c r="K34" s="22" t="s">
        <v>33</v>
      </c>
      <c r="L34" s="22" t="s">
        <v>233</v>
      </c>
      <c r="M34" s="127"/>
    </row>
    <row r="35" spans="1:13">
      <c r="A35" s="172" t="s">
        <v>234</v>
      </c>
      <c r="B35" s="170" t="s">
        <v>210</v>
      </c>
      <c r="C35" s="173"/>
      <c r="D35" s="132"/>
      <c r="E35" s="174" t="s">
        <v>235</v>
      </c>
      <c r="F35" s="171" t="s">
        <v>33</v>
      </c>
      <c r="G35" s="175" t="s">
        <v>236</v>
      </c>
      <c r="H35" s="199" t="s">
        <v>237</v>
      </c>
      <c r="I35" s="127"/>
      <c r="J35" s="50" t="s">
        <v>67</v>
      </c>
      <c r="K35" s="51" t="s">
        <v>33</v>
      </c>
      <c r="L35" s="51" t="s">
        <v>238</v>
      </c>
      <c r="M35" s="127"/>
    </row>
    <row r="36" spans="1:13">
      <c r="A36" s="172" t="s">
        <v>239</v>
      </c>
      <c r="B36" s="170" t="s">
        <v>210</v>
      </c>
      <c r="C36" s="173"/>
      <c r="D36" s="132"/>
      <c r="E36" s="174" t="s">
        <v>240</v>
      </c>
      <c r="F36" s="171" t="s">
        <v>33</v>
      </c>
      <c r="G36" s="175" t="s">
        <v>241</v>
      </c>
      <c r="H36" s="176" t="s">
        <v>242</v>
      </c>
      <c r="I36" s="127"/>
      <c r="J36" s="48" t="s">
        <v>72</v>
      </c>
      <c r="K36" s="49" t="s">
        <v>33</v>
      </c>
      <c r="L36" s="49" t="s">
        <v>243</v>
      </c>
      <c r="M36" s="127"/>
    </row>
    <row r="37" spans="1:13">
      <c r="A37" s="172" t="s">
        <v>244</v>
      </c>
      <c r="B37" s="170" t="s">
        <v>210</v>
      </c>
      <c r="C37" s="173"/>
      <c r="D37" s="132"/>
      <c r="E37" s="174" t="s">
        <v>245</v>
      </c>
      <c r="F37" s="171" t="s">
        <v>33</v>
      </c>
      <c r="G37" s="175" t="s">
        <v>246</v>
      </c>
      <c r="H37" s="163" t="s">
        <v>32</v>
      </c>
      <c r="I37" s="127"/>
      <c r="J37" s="26" t="s">
        <v>73</v>
      </c>
      <c r="K37" s="43" t="s">
        <v>33</v>
      </c>
      <c r="L37" s="43" t="s">
        <v>247</v>
      </c>
      <c r="M37" s="127"/>
    </row>
    <row r="38" spans="1:13">
      <c r="A38" s="172" t="s">
        <v>248</v>
      </c>
      <c r="B38" s="170" t="s">
        <v>210</v>
      </c>
      <c r="C38" s="173"/>
      <c r="D38" s="132"/>
      <c r="E38" s="174" t="s">
        <v>249</v>
      </c>
      <c r="F38" s="171" t="s">
        <v>33</v>
      </c>
      <c r="G38" s="175" t="s">
        <v>250</v>
      </c>
      <c r="H38" s="176" t="s">
        <v>251</v>
      </c>
      <c r="I38" s="127"/>
      <c r="J38" s="169" t="s">
        <v>107</v>
      </c>
      <c r="K38" s="17" t="s">
        <v>33</v>
      </c>
      <c r="L38" s="17" t="s">
        <v>252</v>
      </c>
      <c r="M38" s="127"/>
    </row>
    <row r="39" spans="1:13" ht="24">
      <c r="A39" s="195" t="s">
        <v>253</v>
      </c>
      <c r="B39" s="170" t="s">
        <v>210</v>
      </c>
      <c r="C39" s="196" t="s">
        <v>254</v>
      </c>
      <c r="D39" s="132"/>
      <c r="E39" s="197" t="s">
        <v>255</v>
      </c>
      <c r="F39" s="171" t="s">
        <v>33</v>
      </c>
      <c r="G39" s="198" t="s">
        <v>256</v>
      </c>
      <c r="H39" s="199" t="s">
        <v>257</v>
      </c>
      <c r="I39" s="127"/>
      <c r="J39" s="44" t="s">
        <v>17</v>
      </c>
      <c r="K39" s="45" t="s">
        <v>33</v>
      </c>
      <c r="L39" s="200" t="s">
        <v>258</v>
      </c>
      <c r="M39" s="127"/>
    </row>
    <row r="40" spans="1:13" ht="60">
      <c r="A40" s="195" t="s">
        <v>259</v>
      </c>
      <c r="B40" s="170" t="s">
        <v>210</v>
      </c>
      <c r="C40" s="196" t="s">
        <v>260</v>
      </c>
      <c r="D40" s="132"/>
      <c r="E40" s="197"/>
      <c r="F40" s="171"/>
      <c r="G40" s="198"/>
      <c r="H40" s="199"/>
      <c r="I40" s="127"/>
      <c r="J40" s="46" t="s">
        <v>11</v>
      </c>
      <c r="K40" s="47" t="s">
        <v>12</v>
      </c>
      <c r="L40" s="47" t="s">
        <v>261</v>
      </c>
      <c r="M40" s="127"/>
    </row>
    <row r="41" spans="1:13" ht="60">
      <c r="A41" s="195" t="s">
        <v>262</v>
      </c>
      <c r="B41" s="170" t="s">
        <v>210</v>
      </c>
      <c r="C41" s="196" t="s">
        <v>263</v>
      </c>
      <c r="D41" s="132"/>
      <c r="E41" s="192" t="s">
        <v>19</v>
      </c>
      <c r="F41" s="171" t="s">
        <v>33</v>
      </c>
      <c r="G41" s="193" t="s">
        <v>264</v>
      </c>
      <c r="H41" s="194" t="s">
        <v>265</v>
      </c>
      <c r="I41" s="127"/>
      <c r="J41" s="19" t="s">
        <v>60</v>
      </c>
      <c r="K41" s="9" t="s">
        <v>33</v>
      </c>
      <c r="L41" s="9" t="s">
        <v>212</v>
      </c>
      <c r="M41" s="127"/>
    </row>
    <row r="42" spans="1:13" ht="36">
      <c r="A42" s="172" t="s">
        <v>266</v>
      </c>
      <c r="B42" s="170" t="s">
        <v>210</v>
      </c>
      <c r="C42" s="173" t="s">
        <v>267</v>
      </c>
      <c r="D42" s="132"/>
      <c r="E42" s="174" t="s">
        <v>268</v>
      </c>
      <c r="F42" s="171" t="s">
        <v>33</v>
      </c>
      <c r="G42" s="175" t="s">
        <v>269</v>
      </c>
      <c r="H42" s="176" t="s">
        <v>270</v>
      </c>
      <c r="I42" s="127"/>
      <c r="J42" s="18" t="s">
        <v>18</v>
      </c>
      <c r="K42" s="30" t="s">
        <v>33</v>
      </c>
      <c r="L42" s="30" t="s">
        <v>220</v>
      </c>
      <c r="M42" s="127"/>
    </row>
    <row r="43" spans="1:13" ht="36">
      <c r="A43" s="159" t="s">
        <v>271</v>
      </c>
      <c r="B43" s="170" t="s">
        <v>210</v>
      </c>
      <c r="C43" s="160" t="s">
        <v>272</v>
      </c>
      <c r="D43" s="132"/>
      <c r="E43" s="174" t="s">
        <v>273</v>
      </c>
      <c r="F43" s="171" t="s">
        <v>33</v>
      </c>
      <c r="G43" s="175" t="s">
        <v>274</v>
      </c>
      <c r="H43" s="176" t="s">
        <v>275</v>
      </c>
      <c r="I43" s="127"/>
      <c r="J43" s="169" t="s">
        <v>16</v>
      </c>
      <c r="K43" s="17" t="s">
        <v>33</v>
      </c>
      <c r="L43" s="17" t="s">
        <v>225</v>
      </c>
      <c r="M43" s="127"/>
    </row>
    <row r="44" spans="1:13" ht="24">
      <c r="A44" s="159" t="s">
        <v>276</v>
      </c>
      <c r="B44" s="170" t="s">
        <v>210</v>
      </c>
      <c r="C44" s="160" t="s">
        <v>277</v>
      </c>
      <c r="D44" s="132"/>
      <c r="E44" s="161" t="s">
        <v>197</v>
      </c>
      <c r="F44" s="171" t="s">
        <v>33</v>
      </c>
      <c r="G44" s="162" t="s">
        <v>278</v>
      </c>
      <c r="H44" s="163" t="s">
        <v>279</v>
      </c>
      <c r="I44" s="127"/>
      <c r="J44" s="169" t="s">
        <v>74</v>
      </c>
      <c r="K44" s="17" t="s">
        <v>33</v>
      </c>
      <c r="L44" s="17" t="s">
        <v>256</v>
      </c>
      <c r="M44" s="127"/>
    </row>
    <row r="45" spans="1:13" ht="24">
      <c r="A45" s="159" t="s">
        <v>280</v>
      </c>
      <c r="B45" s="170" t="s">
        <v>210</v>
      </c>
      <c r="C45" s="160" t="s">
        <v>277</v>
      </c>
      <c r="D45" s="132"/>
      <c r="E45" s="201"/>
      <c r="F45" s="171"/>
      <c r="G45" s="202"/>
      <c r="H45" s="203"/>
      <c r="I45" s="127"/>
      <c r="J45" s="169" t="s">
        <v>20</v>
      </c>
      <c r="K45" s="17" t="s">
        <v>33</v>
      </c>
      <c r="L45" s="17" t="s">
        <v>241</v>
      </c>
      <c r="M45" s="127"/>
    </row>
    <row r="46" spans="1:13">
      <c r="A46" s="172" t="s">
        <v>281</v>
      </c>
      <c r="B46" s="170" t="s">
        <v>210</v>
      </c>
      <c r="C46" s="173"/>
      <c r="D46" s="132"/>
      <c r="E46" s="174" t="s">
        <v>202</v>
      </c>
      <c r="F46" s="171" t="s">
        <v>33</v>
      </c>
      <c r="G46" s="175" t="s">
        <v>282</v>
      </c>
      <c r="H46" s="176" t="s">
        <v>283</v>
      </c>
      <c r="I46" s="127"/>
      <c r="J46" s="169" t="s">
        <v>43</v>
      </c>
      <c r="K46" s="17" t="s">
        <v>33</v>
      </c>
      <c r="L46" s="17" t="s">
        <v>236</v>
      </c>
      <c r="M46" s="127"/>
    </row>
    <row r="47" spans="1:13">
      <c r="A47" s="172" t="s">
        <v>284</v>
      </c>
      <c r="B47" s="170" t="s">
        <v>210</v>
      </c>
      <c r="C47" s="173"/>
      <c r="D47" s="132"/>
      <c r="E47" s="174" t="s">
        <v>205</v>
      </c>
      <c r="F47" s="171" t="s">
        <v>33</v>
      </c>
      <c r="G47" s="175" t="s">
        <v>285</v>
      </c>
      <c r="H47" s="176" t="s">
        <v>286</v>
      </c>
      <c r="I47" s="127"/>
      <c r="J47" s="169" t="s">
        <v>44</v>
      </c>
      <c r="K47" s="17" t="s">
        <v>33</v>
      </c>
      <c r="L47" s="17" t="s">
        <v>246</v>
      </c>
      <c r="M47" s="127"/>
    </row>
    <row r="48" spans="1:13">
      <c r="A48" s="195" t="s">
        <v>287</v>
      </c>
      <c r="B48" s="170" t="s">
        <v>210</v>
      </c>
      <c r="C48" s="196" t="s">
        <v>144</v>
      </c>
      <c r="D48" s="132"/>
      <c r="E48" s="174"/>
      <c r="F48" s="171"/>
      <c r="G48" s="175"/>
      <c r="H48" s="176"/>
      <c r="I48" s="127"/>
      <c r="J48" s="28" t="s">
        <v>19</v>
      </c>
      <c r="K48" s="7" t="s">
        <v>33</v>
      </c>
      <c r="L48" s="7" t="s">
        <v>264</v>
      </c>
      <c r="M48" s="127"/>
    </row>
    <row r="49" spans="1:13">
      <c r="A49" s="159" t="s">
        <v>288</v>
      </c>
      <c r="B49" s="170" t="s">
        <v>210</v>
      </c>
      <c r="C49" s="160" t="s">
        <v>144</v>
      </c>
      <c r="D49" s="132"/>
      <c r="E49" s="174"/>
      <c r="F49" s="171"/>
      <c r="G49" s="175"/>
      <c r="H49" s="176"/>
      <c r="I49" s="127"/>
      <c r="J49" s="169" t="s">
        <v>45</v>
      </c>
      <c r="K49" s="17" t="s">
        <v>33</v>
      </c>
      <c r="L49" s="17" t="s">
        <v>269</v>
      </c>
      <c r="M49" s="127"/>
    </row>
    <row r="50" spans="1:13">
      <c r="A50" s="190" t="s">
        <v>289</v>
      </c>
      <c r="B50" s="170" t="s">
        <v>210</v>
      </c>
      <c r="C50" s="191" t="s">
        <v>144</v>
      </c>
      <c r="D50" s="132"/>
      <c r="E50" s="174"/>
      <c r="F50" s="171"/>
      <c r="G50" s="175"/>
      <c r="H50" s="176"/>
      <c r="I50" s="127"/>
      <c r="J50" s="169" t="s">
        <v>46</v>
      </c>
      <c r="K50" s="17" t="s">
        <v>33</v>
      </c>
      <c r="L50" s="17" t="s">
        <v>274</v>
      </c>
      <c r="M50" s="127"/>
    </row>
    <row r="51" spans="1:13" ht="24">
      <c r="A51" s="204" t="s">
        <v>290</v>
      </c>
      <c r="B51" s="170" t="s">
        <v>210</v>
      </c>
      <c r="C51" s="205" t="s">
        <v>291</v>
      </c>
      <c r="D51" s="132"/>
      <c r="E51" s="174"/>
      <c r="F51" s="171"/>
      <c r="G51" s="175"/>
      <c r="H51" s="176"/>
      <c r="I51" s="127"/>
      <c r="J51" s="169" t="s">
        <v>40</v>
      </c>
      <c r="K51" s="17" t="s">
        <v>33</v>
      </c>
      <c r="L51" s="17" t="s">
        <v>278</v>
      </c>
      <c r="M51" s="127"/>
    </row>
    <row r="52" spans="1:13" ht="24">
      <c r="A52" s="204" t="s">
        <v>292</v>
      </c>
      <c r="B52" s="170" t="s">
        <v>210</v>
      </c>
      <c r="C52" s="205" t="s">
        <v>291</v>
      </c>
      <c r="D52" s="132"/>
      <c r="E52" s="174"/>
      <c r="F52" s="171"/>
      <c r="G52" s="175"/>
      <c r="H52" s="176"/>
      <c r="I52" s="127"/>
      <c r="J52" s="169" t="s">
        <v>41</v>
      </c>
      <c r="K52" s="17" t="s">
        <v>33</v>
      </c>
      <c r="L52" s="17" t="s">
        <v>282</v>
      </c>
      <c r="M52" s="127"/>
    </row>
    <row r="53" spans="1:13" ht="24">
      <c r="A53" s="204" t="s">
        <v>293</v>
      </c>
      <c r="B53" s="170" t="s">
        <v>210</v>
      </c>
      <c r="C53" s="205" t="s">
        <v>291</v>
      </c>
      <c r="D53" s="132"/>
      <c r="E53" s="174"/>
      <c r="F53" s="171"/>
      <c r="G53" s="175"/>
      <c r="H53" s="176"/>
      <c r="I53" s="127"/>
      <c r="J53" s="169" t="s">
        <v>42</v>
      </c>
      <c r="K53" s="17" t="s">
        <v>33</v>
      </c>
      <c r="L53" s="17" t="s">
        <v>285</v>
      </c>
      <c r="M53" s="127"/>
    </row>
    <row r="54" spans="1:13">
      <c r="A54" s="204" t="s">
        <v>294</v>
      </c>
      <c r="B54" s="170" t="s">
        <v>210</v>
      </c>
      <c r="C54" s="205"/>
      <c r="D54" s="132"/>
      <c r="E54" s="206" t="s">
        <v>294</v>
      </c>
      <c r="F54" s="171" t="s">
        <v>33</v>
      </c>
      <c r="G54" s="207" t="s">
        <v>295</v>
      </c>
      <c r="H54" s="208" t="s">
        <v>296</v>
      </c>
      <c r="I54" s="127"/>
      <c r="J54" s="28" t="s">
        <v>47</v>
      </c>
      <c r="K54" s="7" t="s">
        <v>33</v>
      </c>
      <c r="L54" s="7" t="s">
        <v>295</v>
      </c>
      <c r="M54" s="127"/>
    </row>
    <row r="55" spans="1:13">
      <c r="A55" s="172" t="s">
        <v>297</v>
      </c>
      <c r="B55" s="170" t="s">
        <v>210</v>
      </c>
      <c r="C55" s="173"/>
      <c r="D55" s="132"/>
      <c r="E55" s="174" t="s">
        <v>298</v>
      </c>
      <c r="F55" s="171" t="s">
        <v>33</v>
      </c>
      <c r="G55" s="175" t="s">
        <v>299</v>
      </c>
      <c r="H55" s="176" t="s">
        <v>300</v>
      </c>
      <c r="I55" s="127"/>
      <c r="J55" s="169" t="s">
        <v>48</v>
      </c>
      <c r="K55" s="17" t="s">
        <v>33</v>
      </c>
      <c r="L55" s="17" t="s">
        <v>299</v>
      </c>
      <c r="M55" s="127"/>
    </row>
    <row r="56" spans="1:13">
      <c r="A56" s="172" t="s">
        <v>301</v>
      </c>
      <c r="B56" s="170" t="s">
        <v>210</v>
      </c>
      <c r="C56" s="173"/>
      <c r="D56" s="132"/>
      <c r="E56" s="174" t="s">
        <v>302</v>
      </c>
      <c r="F56" s="171" t="s">
        <v>33</v>
      </c>
      <c r="G56" s="175" t="s">
        <v>303</v>
      </c>
      <c r="H56" s="163" t="s">
        <v>32</v>
      </c>
      <c r="I56" s="127"/>
      <c r="J56" s="169" t="s">
        <v>75</v>
      </c>
      <c r="K56" s="17" t="s">
        <v>33</v>
      </c>
      <c r="L56" s="17" t="s">
        <v>304</v>
      </c>
      <c r="M56" s="127"/>
    </row>
    <row r="57" spans="1:13" ht="24">
      <c r="A57" s="172" t="s">
        <v>305</v>
      </c>
      <c r="B57" s="170" t="s">
        <v>210</v>
      </c>
      <c r="C57" s="173"/>
      <c r="D57" s="132"/>
      <c r="E57" s="174" t="s">
        <v>306</v>
      </c>
      <c r="F57" s="171" t="s">
        <v>33</v>
      </c>
      <c r="G57" s="175" t="s">
        <v>307</v>
      </c>
      <c r="H57" s="176" t="s">
        <v>308</v>
      </c>
      <c r="I57" s="127"/>
      <c r="J57" s="169" t="s">
        <v>76</v>
      </c>
      <c r="K57" s="17" t="s">
        <v>33</v>
      </c>
      <c r="L57" s="17" t="s">
        <v>309</v>
      </c>
      <c r="M57" s="127"/>
    </row>
    <row r="58" spans="1:13">
      <c r="A58" s="172" t="s">
        <v>310</v>
      </c>
      <c r="B58" s="170" t="s">
        <v>210</v>
      </c>
      <c r="C58" s="173"/>
      <c r="D58" s="132"/>
      <c r="E58" s="209" t="s">
        <v>311</v>
      </c>
      <c r="F58" s="171" t="s">
        <v>33</v>
      </c>
      <c r="G58" s="210" t="s">
        <v>312</v>
      </c>
      <c r="H58" s="211" t="s">
        <v>313</v>
      </c>
      <c r="I58" s="127"/>
      <c r="J58" s="169" t="s">
        <v>49</v>
      </c>
      <c r="K58" s="17" t="s">
        <v>33</v>
      </c>
      <c r="L58" s="22" t="s">
        <v>307</v>
      </c>
      <c r="M58" s="127"/>
    </row>
    <row r="59" spans="1:13" ht="24">
      <c r="A59" s="172" t="s">
        <v>314</v>
      </c>
      <c r="B59" s="170" t="s">
        <v>210</v>
      </c>
      <c r="C59" s="173" t="s">
        <v>315</v>
      </c>
      <c r="D59" s="132"/>
      <c r="E59" s="209"/>
      <c r="F59" s="171"/>
      <c r="G59" s="210"/>
      <c r="H59" s="211"/>
      <c r="I59" s="127"/>
      <c r="J59" s="169" t="s">
        <v>77</v>
      </c>
      <c r="K59" s="17" t="s">
        <v>33</v>
      </c>
      <c r="L59" s="22" t="s">
        <v>312</v>
      </c>
      <c r="M59" s="127"/>
    </row>
    <row r="60" spans="1:13" ht="108">
      <c r="A60" s="204" t="s">
        <v>316</v>
      </c>
      <c r="B60" s="170" t="s">
        <v>210</v>
      </c>
      <c r="C60" s="205" t="s">
        <v>317</v>
      </c>
      <c r="D60" s="132"/>
      <c r="E60" s="206" t="s">
        <v>318</v>
      </c>
      <c r="F60" s="171" t="s">
        <v>33</v>
      </c>
      <c r="G60" s="207" t="s">
        <v>319</v>
      </c>
      <c r="H60" s="208" t="s">
        <v>320</v>
      </c>
      <c r="I60" s="127"/>
      <c r="J60" s="34" t="s">
        <v>78</v>
      </c>
      <c r="K60" s="9" t="s">
        <v>33</v>
      </c>
      <c r="L60" s="9" t="s">
        <v>321</v>
      </c>
      <c r="M60" s="127"/>
    </row>
    <row r="61" spans="1:13" ht="24">
      <c r="A61" s="204" t="s">
        <v>322</v>
      </c>
      <c r="B61" s="170" t="s">
        <v>210</v>
      </c>
      <c r="C61" s="205" t="s">
        <v>323</v>
      </c>
      <c r="D61" s="132"/>
      <c r="E61" s="206"/>
      <c r="F61" s="171"/>
      <c r="G61" s="207"/>
      <c r="H61" s="208"/>
      <c r="I61" s="127"/>
      <c r="J61" s="35" t="s">
        <v>15</v>
      </c>
      <c r="K61" s="24" t="s">
        <v>33</v>
      </c>
      <c r="L61" s="24" t="s">
        <v>324</v>
      </c>
      <c r="M61" s="127"/>
    </row>
    <row r="62" spans="1:13" ht="84">
      <c r="A62" s="148" t="s">
        <v>325</v>
      </c>
      <c r="B62" s="185" t="s">
        <v>210</v>
      </c>
      <c r="C62" s="150" t="s">
        <v>326</v>
      </c>
      <c r="D62" s="132"/>
      <c r="E62" s="151" t="s">
        <v>325</v>
      </c>
      <c r="F62" s="152" t="s">
        <v>33</v>
      </c>
      <c r="G62" s="153" t="s">
        <v>321</v>
      </c>
      <c r="H62" s="154" t="s">
        <v>327</v>
      </c>
      <c r="I62" s="127"/>
      <c r="J62" s="169" t="s">
        <v>51</v>
      </c>
      <c r="K62" s="17" t="s">
        <v>33</v>
      </c>
      <c r="L62" s="17" t="s">
        <v>328</v>
      </c>
      <c r="M62" s="127"/>
    </row>
    <row r="63" spans="1:13">
      <c r="A63" s="212" t="s">
        <v>329</v>
      </c>
      <c r="B63" s="170" t="s">
        <v>210</v>
      </c>
      <c r="C63" s="213"/>
      <c r="D63" s="132"/>
      <c r="E63" s="214" t="s">
        <v>15</v>
      </c>
      <c r="F63" s="171" t="s">
        <v>33</v>
      </c>
      <c r="G63" s="215" t="s">
        <v>324</v>
      </c>
      <c r="H63" s="163" t="s">
        <v>32</v>
      </c>
      <c r="I63" s="127"/>
      <c r="J63" s="169" t="s">
        <v>50</v>
      </c>
      <c r="K63" s="17" t="s">
        <v>33</v>
      </c>
      <c r="L63" s="17" t="s">
        <v>330</v>
      </c>
      <c r="M63" s="127"/>
    </row>
    <row r="64" spans="1:13">
      <c r="A64" s="216" t="s">
        <v>331</v>
      </c>
      <c r="B64" s="170" t="s">
        <v>210</v>
      </c>
      <c r="C64" s="160"/>
      <c r="D64" s="132"/>
      <c r="E64" s="217" t="s">
        <v>332</v>
      </c>
      <c r="F64" s="171" t="s">
        <v>33</v>
      </c>
      <c r="G64" s="162" t="s">
        <v>330</v>
      </c>
      <c r="H64" s="163" t="s">
        <v>333</v>
      </c>
      <c r="I64" s="127"/>
      <c r="J64" s="169" t="s">
        <v>52</v>
      </c>
      <c r="K64" s="17" t="s">
        <v>33</v>
      </c>
      <c r="L64" s="17" t="s">
        <v>334</v>
      </c>
      <c r="M64" s="127"/>
    </row>
    <row r="65" spans="1:13" ht="24">
      <c r="A65" s="216" t="s">
        <v>335</v>
      </c>
      <c r="B65" s="170" t="s">
        <v>210</v>
      </c>
      <c r="C65" s="160"/>
      <c r="D65" s="132"/>
      <c r="E65" s="217" t="s">
        <v>336</v>
      </c>
      <c r="F65" s="171" t="s">
        <v>33</v>
      </c>
      <c r="G65" s="162" t="s">
        <v>328</v>
      </c>
      <c r="H65" s="163" t="s">
        <v>337</v>
      </c>
      <c r="I65" s="127"/>
      <c r="J65" s="29" t="s">
        <v>53</v>
      </c>
      <c r="K65" s="30" t="s">
        <v>33</v>
      </c>
      <c r="L65" s="30" t="s">
        <v>338</v>
      </c>
      <c r="M65" s="127"/>
    </row>
    <row r="66" spans="1:13">
      <c r="A66" s="216" t="s">
        <v>339</v>
      </c>
      <c r="B66" s="170" t="s">
        <v>210</v>
      </c>
      <c r="C66" s="160"/>
      <c r="D66" s="132"/>
      <c r="E66" s="217" t="s">
        <v>340</v>
      </c>
      <c r="F66" s="171" t="s">
        <v>33</v>
      </c>
      <c r="G66" s="162" t="s">
        <v>334</v>
      </c>
      <c r="H66" s="163" t="s">
        <v>341</v>
      </c>
      <c r="I66" s="127"/>
      <c r="J66" s="169" t="s">
        <v>79</v>
      </c>
      <c r="K66" s="17" t="s">
        <v>33</v>
      </c>
      <c r="L66" s="17" t="s">
        <v>342</v>
      </c>
      <c r="M66" s="127"/>
    </row>
    <row r="67" spans="1:13">
      <c r="A67" s="218" t="s">
        <v>343</v>
      </c>
      <c r="B67" s="170" t="s">
        <v>210</v>
      </c>
      <c r="C67" s="160"/>
      <c r="D67" s="132"/>
      <c r="E67" s="219" t="s">
        <v>343</v>
      </c>
      <c r="F67" s="171" t="s">
        <v>33</v>
      </c>
      <c r="G67" s="220" t="s">
        <v>338</v>
      </c>
      <c r="H67" s="163" t="s">
        <v>32</v>
      </c>
      <c r="I67" s="127"/>
      <c r="J67" s="169" t="s">
        <v>80</v>
      </c>
      <c r="K67" s="17"/>
      <c r="L67" s="17" t="s">
        <v>344</v>
      </c>
      <c r="M67" s="127"/>
    </row>
    <row r="68" spans="1:13">
      <c r="A68" s="216" t="s">
        <v>345</v>
      </c>
      <c r="B68" s="170" t="s">
        <v>210</v>
      </c>
      <c r="C68" s="160"/>
      <c r="D68" s="132"/>
      <c r="E68" s="217" t="s">
        <v>346</v>
      </c>
      <c r="F68" s="171" t="s">
        <v>33</v>
      </c>
      <c r="G68" s="162" t="s">
        <v>347</v>
      </c>
      <c r="H68" s="163" t="s">
        <v>32</v>
      </c>
      <c r="I68" s="127"/>
      <c r="J68" s="29" t="s">
        <v>81</v>
      </c>
      <c r="K68" s="30"/>
      <c r="L68" s="30" t="s">
        <v>348</v>
      </c>
      <c r="M68" s="127"/>
    </row>
    <row r="69" spans="1:13" ht="48">
      <c r="A69" s="218" t="s">
        <v>349</v>
      </c>
      <c r="B69" s="170" t="s">
        <v>210</v>
      </c>
      <c r="C69" s="160" t="s">
        <v>350</v>
      </c>
      <c r="D69" s="132"/>
      <c r="E69" s="219" t="s">
        <v>349</v>
      </c>
      <c r="F69" s="171" t="s">
        <v>33</v>
      </c>
      <c r="G69" s="220" t="s">
        <v>351</v>
      </c>
      <c r="H69" s="163" t="s">
        <v>32</v>
      </c>
      <c r="I69" s="127"/>
      <c r="J69" s="29" t="s">
        <v>82</v>
      </c>
      <c r="K69" s="30" t="s">
        <v>33</v>
      </c>
      <c r="L69" s="30" t="s">
        <v>352</v>
      </c>
      <c r="M69" s="127"/>
    </row>
    <row r="70" spans="1:13">
      <c r="A70" s="216" t="s">
        <v>353</v>
      </c>
      <c r="B70" s="170" t="s">
        <v>210</v>
      </c>
      <c r="C70" s="160"/>
      <c r="D70" s="132"/>
      <c r="E70" s="217" t="s">
        <v>354</v>
      </c>
      <c r="F70" s="171" t="s">
        <v>33</v>
      </c>
      <c r="G70" s="162" t="s">
        <v>355</v>
      </c>
      <c r="H70" s="163" t="s">
        <v>356</v>
      </c>
      <c r="I70" s="127"/>
      <c r="J70" s="169" t="s">
        <v>83</v>
      </c>
      <c r="K70" s="17"/>
      <c r="L70" s="17" t="s">
        <v>357</v>
      </c>
      <c r="M70" s="127"/>
    </row>
    <row r="71" spans="1:13">
      <c r="A71" s="216" t="s">
        <v>358</v>
      </c>
      <c r="B71" s="170" t="s">
        <v>210</v>
      </c>
      <c r="C71" s="160"/>
      <c r="D71" s="132"/>
      <c r="E71" s="217" t="s">
        <v>359</v>
      </c>
      <c r="F71" s="171" t="s">
        <v>33</v>
      </c>
      <c r="G71" s="162" t="s">
        <v>360</v>
      </c>
      <c r="H71" s="163" t="s">
        <v>361</v>
      </c>
      <c r="I71" s="127"/>
      <c r="J71" s="169" t="s">
        <v>54</v>
      </c>
      <c r="K71" s="17" t="s">
        <v>33</v>
      </c>
      <c r="L71" s="17" t="s">
        <v>362</v>
      </c>
      <c r="M71" s="127"/>
    </row>
    <row r="72" spans="1:13">
      <c r="A72" s="216" t="s">
        <v>363</v>
      </c>
      <c r="B72" s="170" t="s">
        <v>210</v>
      </c>
      <c r="C72" s="160"/>
      <c r="D72" s="132"/>
      <c r="E72" s="217" t="s">
        <v>364</v>
      </c>
      <c r="F72" s="171" t="s">
        <v>33</v>
      </c>
      <c r="G72" s="162" t="s">
        <v>365</v>
      </c>
      <c r="H72" s="163" t="s">
        <v>61</v>
      </c>
      <c r="I72" s="127"/>
      <c r="J72" s="169" t="s">
        <v>84</v>
      </c>
      <c r="K72" s="17" t="s">
        <v>33</v>
      </c>
      <c r="L72" s="17" t="s">
        <v>366</v>
      </c>
      <c r="M72" s="127"/>
    </row>
    <row r="73" spans="1:13">
      <c r="A73" s="216" t="s">
        <v>367</v>
      </c>
      <c r="B73" s="170" t="s">
        <v>210</v>
      </c>
      <c r="C73" s="160"/>
      <c r="D73" s="132"/>
      <c r="E73" s="217" t="s">
        <v>368</v>
      </c>
      <c r="F73" s="171" t="s">
        <v>33</v>
      </c>
      <c r="G73" s="162" t="s">
        <v>362</v>
      </c>
      <c r="H73" s="163" t="s">
        <v>369</v>
      </c>
      <c r="I73" s="127"/>
      <c r="J73" s="29" t="s">
        <v>61</v>
      </c>
      <c r="K73" s="30" t="s">
        <v>33</v>
      </c>
      <c r="L73" s="30" t="s">
        <v>365</v>
      </c>
      <c r="M73" s="127"/>
    </row>
    <row r="74" spans="1:13">
      <c r="A74" s="218" t="s">
        <v>370</v>
      </c>
      <c r="B74" s="170" t="s">
        <v>210</v>
      </c>
      <c r="C74" s="160"/>
      <c r="D74" s="132"/>
      <c r="E74" s="219" t="s">
        <v>370</v>
      </c>
      <c r="F74" s="171" t="s">
        <v>33</v>
      </c>
      <c r="G74" s="220" t="s">
        <v>371</v>
      </c>
      <c r="H74" s="163" t="s">
        <v>372</v>
      </c>
      <c r="I74" s="127"/>
      <c r="J74" s="29" t="s">
        <v>85</v>
      </c>
      <c r="K74" s="30" t="s">
        <v>33</v>
      </c>
      <c r="L74" s="30" t="s">
        <v>355</v>
      </c>
      <c r="M74" s="127"/>
    </row>
    <row r="75" spans="1:13">
      <c r="A75" s="148" t="s">
        <v>8</v>
      </c>
      <c r="B75" s="221"/>
      <c r="C75" s="150"/>
      <c r="D75" s="132"/>
      <c r="E75" s="151" t="s">
        <v>8</v>
      </c>
      <c r="F75" s="152"/>
      <c r="G75" s="153"/>
      <c r="H75" s="154"/>
      <c r="I75" s="127"/>
      <c r="J75" s="29" t="s">
        <v>86</v>
      </c>
      <c r="K75" s="30" t="s">
        <v>33</v>
      </c>
      <c r="L75" s="30" t="s">
        <v>360</v>
      </c>
      <c r="M75" s="127"/>
    </row>
    <row r="76" spans="1:13" ht="48">
      <c r="A76" s="177" t="s">
        <v>373</v>
      </c>
      <c r="B76" s="170" t="s">
        <v>210</v>
      </c>
      <c r="C76" s="179" t="s">
        <v>374</v>
      </c>
      <c r="D76" s="132"/>
      <c r="E76" s="180" t="s">
        <v>373</v>
      </c>
      <c r="F76" s="171" t="s">
        <v>33</v>
      </c>
      <c r="G76" s="181" t="s">
        <v>375</v>
      </c>
      <c r="H76" s="182" t="s">
        <v>376</v>
      </c>
      <c r="I76" s="127"/>
      <c r="J76" s="32" t="s">
        <v>55</v>
      </c>
      <c r="K76" s="31" t="s">
        <v>33</v>
      </c>
      <c r="L76" s="31" t="s">
        <v>371</v>
      </c>
      <c r="M76" s="127"/>
    </row>
    <row r="77" spans="1:13" ht="36">
      <c r="A77" s="172" t="s">
        <v>377</v>
      </c>
      <c r="B77" s="170" t="s">
        <v>210</v>
      </c>
      <c r="C77" s="173" t="s">
        <v>378</v>
      </c>
      <c r="D77" s="132"/>
      <c r="E77" s="180"/>
      <c r="F77" s="171"/>
      <c r="G77" s="181"/>
      <c r="H77" s="182"/>
      <c r="I77" s="127"/>
      <c r="J77" s="19" t="s">
        <v>8</v>
      </c>
      <c r="K77" s="11"/>
      <c r="L77" s="222"/>
      <c r="M77" s="127"/>
    </row>
    <row r="78" spans="1:13" ht="36">
      <c r="A78" s="172" t="s">
        <v>379</v>
      </c>
      <c r="B78" s="170" t="s">
        <v>210</v>
      </c>
      <c r="C78" s="173" t="s">
        <v>380</v>
      </c>
      <c r="D78" s="132"/>
      <c r="E78" s="223" t="s">
        <v>379</v>
      </c>
      <c r="F78" s="171" t="s">
        <v>33</v>
      </c>
      <c r="G78" s="224" t="s">
        <v>381</v>
      </c>
      <c r="H78" s="163" t="s">
        <v>32</v>
      </c>
      <c r="I78" s="127"/>
      <c r="J78" s="20" t="s">
        <v>87</v>
      </c>
      <c r="K78" s="12" t="s">
        <v>33</v>
      </c>
      <c r="L78" s="12" t="s">
        <v>375</v>
      </c>
      <c r="M78" s="127"/>
    </row>
    <row r="79" spans="1:13" ht="108">
      <c r="A79" s="172" t="s">
        <v>382</v>
      </c>
      <c r="B79" s="170" t="s">
        <v>210</v>
      </c>
      <c r="C79" s="173" t="s">
        <v>383</v>
      </c>
      <c r="D79" s="132"/>
      <c r="E79" s="223" t="s">
        <v>382</v>
      </c>
      <c r="F79" s="171" t="s">
        <v>33</v>
      </c>
      <c r="G79" s="224" t="s">
        <v>384</v>
      </c>
      <c r="H79" s="163" t="s">
        <v>32</v>
      </c>
      <c r="I79" s="127"/>
      <c r="J79" s="225" t="s">
        <v>88</v>
      </c>
      <c r="K79" s="52" t="s">
        <v>33</v>
      </c>
      <c r="L79" s="52" t="s">
        <v>385</v>
      </c>
      <c r="M79" s="127"/>
    </row>
    <row r="80" spans="1:13" ht="36">
      <c r="A80" s="177" t="s">
        <v>386</v>
      </c>
      <c r="B80" s="170" t="s">
        <v>210</v>
      </c>
      <c r="C80" s="179" t="s">
        <v>387</v>
      </c>
      <c r="D80" s="132"/>
      <c r="E80" s="180" t="s">
        <v>386</v>
      </c>
      <c r="F80" s="171" t="s">
        <v>33</v>
      </c>
      <c r="G80" s="181" t="s">
        <v>388</v>
      </c>
      <c r="H80" s="163" t="s">
        <v>32</v>
      </c>
      <c r="I80" s="127"/>
      <c r="J80" s="225" t="s">
        <v>102</v>
      </c>
      <c r="K80" s="52" t="s">
        <v>33</v>
      </c>
      <c r="L80" s="52" t="s">
        <v>389</v>
      </c>
      <c r="M80" s="127"/>
    </row>
    <row r="81" spans="1:13" ht="72">
      <c r="A81" s="172" t="s">
        <v>390</v>
      </c>
      <c r="B81" s="170" t="s">
        <v>210</v>
      </c>
      <c r="C81" s="173" t="s">
        <v>391</v>
      </c>
      <c r="D81" s="132"/>
      <c r="E81" s="180"/>
      <c r="F81" s="171"/>
      <c r="G81" s="181"/>
      <c r="H81" s="182"/>
      <c r="I81" s="127"/>
      <c r="J81" s="225" t="s">
        <v>103</v>
      </c>
      <c r="K81" s="52" t="s">
        <v>33</v>
      </c>
      <c r="L81" s="52" t="s">
        <v>352</v>
      </c>
      <c r="M81" s="127"/>
    </row>
    <row r="82" spans="1:13" ht="48">
      <c r="A82" s="172" t="s">
        <v>392</v>
      </c>
      <c r="B82" s="170" t="s">
        <v>210</v>
      </c>
      <c r="C82" s="173" t="s">
        <v>393</v>
      </c>
      <c r="D82" s="132"/>
      <c r="E82" s="223" t="s">
        <v>392</v>
      </c>
      <c r="F82" s="171" t="s">
        <v>33</v>
      </c>
      <c r="G82" s="224" t="s">
        <v>295</v>
      </c>
      <c r="H82" s="176" t="s">
        <v>296</v>
      </c>
      <c r="I82" s="127"/>
      <c r="J82" s="26" t="s">
        <v>89</v>
      </c>
      <c r="K82" s="52" t="s">
        <v>33</v>
      </c>
      <c r="L82" s="43" t="s">
        <v>394</v>
      </c>
      <c r="M82" s="127"/>
    </row>
    <row r="83" spans="1:13" ht="36">
      <c r="A83" s="172" t="s">
        <v>395</v>
      </c>
      <c r="B83" s="170" t="s">
        <v>210</v>
      </c>
      <c r="C83" s="173" t="s">
        <v>378</v>
      </c>
      <c r="D83" s="132"/>
      <c r="E83" s="223"/>
      <c r="F83" s="171"/>
      <c r="G83" s="224"/>
      <c r="H83" s="176"/>
      <c r="I83" s="127"/>
      <c r="J83" s="20" t="s">
        <v>99</v>
      </c>
      <c r="K83" s="13" t="s">
        <v>33</v>
      </c>
      <c r="L83" s="13" t="s">
        <v>396</v>
      </c>
      <c r="M83" s="127"/>
    </row>
    <row r="84" spans="1:13">
      <c r="A84" s="172"/>
      <c r="B84" s="170"/>
      <c r="C84" s="173"/>
      <c r="D84" s="132"/>
      <c r="E84" s="226" t="s">
        <v>397</v>
      </c>
      <c r="F84" s="171" t="s">
        <v>33</v>
      </c>
      <c r="G84" s="227" t="s">
        <v>398</v>
      </c>
      <c r="H84" s="228" t="s">
        <v>32</v>
      </c>
      <c r="I84" s="127"/>
      <c r="J84" s="229" t="s">
        <v>90</v>
      </c>
      <c r="K84" s="52" t="s">
        <v>33</v>
      </c>
      <c r="L84" s="33" t="s">
        <v>399</v>
      </c>
      <c r="M84" s="127"/>
    </row>
    <row r="85" spans="1:13">
      <c r="A85" s="172"/>
      <c r="B85" s="170"/>
      <c r="C85" s="173"/>
      <c r="D85" s="132"/>
      <c r="E85" s="223" t="s">
        <v>390</v>
      </c>
      <c r="F85" s="171" t="s">
        <v>33</v>
      </c>
      <c r="G85" s="224" t="s">
        <v>400</v>
      </c>
      <c r="H85" s="163" t="s">
        <v>32</v>
      </c>
      <c r="I85" s="127"/>
      <c r="J85" s="169" t="s">
        <v>91</v>
      </c>
      <c r="K85" s="52" t="s">
        <v>33</v>
      </c>
      <c r="L85" s="230" t="s">
        <v>401</v>
      </c>
      <c r="M85" s="127"/>
    </row>
    <row r="86" spans="1:13">
      <c r="A86" s="172" t="s">
        <v>402</v>
      </c>
      <c r="B86" s="170" t="s">
        <v>210</v>
      </c>
      <c r="C86" s="173"/>
      <c r="D86" s="132"/>
      <c r="E86" s="223" t="s">
        <v>402</v>
      </c>
      <c r="F86" s="171" t="s">
        <v>33</v>
      </c>
      <c r="G86" s="224" t="s">
        <v>355</v>
      </c>
      <c r="H86" s="176" t="s">
        <v>356</v>
      </c>
      <c r="I86" s="127"/>
      <c r="J86" s="169" t="s">
        <v>104</v>
      </c>
      <c r="K86" s="52" t="s">
        <v>33</v>
      </c>
      <c r="L86" s="17" t="s">
        <v>360</v>
      </c>
      <c r="M86" s="127"/>
    </row>
    <row r="87" spans="1:13">
      <c r="A87" s="172" t="s">
        <v>403</v>
      </c>
      <c r="B87" s="170" t="s">
        <v>210</v>
      </c>
      <c r="C87" s="173"/>
      <c r="D87" s="132"/>
      <c r="E87" s="223" t="s">
        <v>403</v>
      </c>
      <c r="F87" s="171" t="s">
        <v>33</v>
      </c>
      <c r="G87" s="224" t="s">
        <v>404</v>
      </c>
      <c r="H87" s="176" t="s">
        <v>405</v>
      </c>
      <c r="I87" s="127"/>
      <c r="J87" s="169" t="s">
        <v>105</v>
      </c>
      <c r="K87" s="52" t="s">
        <v>33</v>
      </c>
      <c r="L87" s="17" t="s">
        <v>355</v>
      </c>
      <c r="M87" s="127"/>
    </row>
    <row r="88" spans="1:13">
      <c r="A88" s="172" t="s">
        <v>406</v>
      </c>
      <c r="B88" s="170" t="s">
        <v>210</v>
      </c>
      <c r="C88" s="173"/>
      <c r="D88" s="132"/>
      <c r="E88" s="223" t="s">
        <v>406</v>
      </c>
      <c r="F88" s="171" t="s">
        <v>33</v>
      </c>
      <c r="G88" s="224" t="s">
        <v>360</v>
      </c>
      <c r="H88" s="176" t="s">
        <v>361</v>
      </c>
      <c r="I88" s="127"/>
      <c r="J88" s="20" t="s">
        <v>100</v>
      </c>
      <c r="K88" s="49" t="s">
        <v>33</v>
      </c>
      <c r="L88" s="13" t="s">
        <v>407</v>
      </c>
      <c r="M88" s="127"/>
    </row>
    <row r="89" spans="1:13" ht="60">
      <c r="A89" s="231" t="s">
        <v>408</v>
      </c>
      <c r="B89" s="232" t="s">
        <v>210</v>
      </c>
      <c r="C89" s="233" t="s">
        <v>409</v>
      </c>
      <c r="D89" s="132"/>
      <c r="E89" s="180" t="s">
        <v>408</v>
      </c>
      <c r="F89" s="234" t="s">
        <v>33</v>
      </c>
      <c r="G89" s="181" t="s">
        <v>410</v>
      </c>
      <c r="H89" s="163" t="s">
        <v>32</v>
      </c>
      <c r="I89" s="127"/>
      <c r="J89" s="229" t="s">
        <v>92</v>
      </c>
      <c r="K89" s="33" t="s">
        <v>33</v>
      </c>
      <c r="L89" s="33" t="s">
        <v>365</v>
      </c>
      <c r="M89" s="127"/>
    </row>
    <row r="90" spans="1:13" ht="36">
      <c r="A90" s="172" t="s">
        <v>411</v>
      </c>
      <c r="B90" s="235" t="s">
        <v>210</v>
      </c>
      <c r="C90" s="173" t="s">
        <v>378</v>
      </c>
      <c r="D90" s="132"/>
      <c r="E90" s="180"/>
      <c r="F90" s="234"/>
      <c r="G90" s="181"/>
      <c r="H90" s="182"/>
      <c r="I90" s="127"/>
      <c r="J90" s="20" t="s">
        <v>101</v>
      </c>
      <c r="K90" s="12" t="s">
        <v>33</v>
      </c>
      <c r="L90" s="236" t="s">
        <v>412</v>
      </c>
      <c r="M90" s="127"/>
    </row>
    <row r="91" spans="1:13">
      <c r="A91" s="172" t="s">
        <v>413</v>
      </c>
      <c r="B91" s="235" t="s">
        <v>210</v>
      </c>
      <c r="C91" s="173"/>
      <c r="D91" s="132"/>
      <c r="E91" s="223" t="s">
        <v>413</v>
      </c>
      <c r="F91" s="234" t="s">
        <v>33</v>
      </c>
      <c r="G91" s="224" t="s">
        <v>365</v>
      </c>
      <c r="H91" s="176" t="s">
        <v>61</v>
      </c>
      <c r="I91" s="127"/>
      <c r="J91" s="19" t="s">
        <v>93</v>
      </c>
      <c r="K91" s="9"/>
      <c r="L91" s="5"/>
      <c r="M91" s="127"/>
    </row>
    <row r="92" spans="1:13" ht="36">
      <c r="A92" s="177" t="s">
        <v>414</v>
      </c>
      <c r="B92" s="235" t="s">
        <v>210</v>
      </c>
      <c r="C92" s="179" t="s">
        <v>415</v>
      </c>
      <c r="D92" s="132"/>
      <c r="E92" s="180" t="s">
        <v>414</v>
      </c>
      <c r="F92" s="234" t="s">
        <v>33</v>
      </c>
      <c r="G92" s="181" t="s">
        <v>416</v>
      </c>
      <c r="H92" s="163" t="s">
        <v>32</v>
      </c>
      <c r="I92" s="127"/>
      <c r="J92" s="38" t="s">
        <v>94</v>
      </c>
      <c r="K92" s="36" t="s">
        <v>12</v>
      </c>
      <c r="L92" s="36" t="s">
        <v>417</v>
      </c>
      <c r="M92" s="127"/>
    </row>
    <row r="93" spans="1:13" ht="24">
      <c r="A93" s="172" t="s">
        <v>418</v>
      </c>
      <c r="B93" s="235" t="s">
        <v>210</v>
      </c>
      <c r="C93" s="173" t="s">
        <v>419</v>
      </c>
      <c r="D93" s="132"/>
      <c r="E93" s="180"/>
      <c r="F93" s="234"/>
      <c r="G93" s="181"/>
      <c r="H93" s="182"/>
      <c r="I93" s="127"/>
      <c r="J93" s="38" t="s">
        <v>95</v>
      </c>
      <c r="K93" s="36" t="s">
        <v>12</v>
      </c>
      <c r="L93" s="36" t="s">
        <v>420</v>
      </c>
      <c r="M93" s="127"/>
    </row>
    <row r="94" spans="1:13">
      <c r="A94" s="172" t="s">
        <v>421</v>
      </c>
      <c r="B94" s="235" t="s">
        <v>210</v>
      </c>
      <c r="C94" s="173"/>
      <c r="D94" s="132"/>
      <c r="E94" s="180"/>
      <c r="F94" s="234"/>
      <c r="G94" s="181"/>
      <c r="H94" s="182"/>
      <c r="I94" s="127"/>
      <c r="J94" s="38" t="s">
        <v>96</v>
      </c>
      <c r="K94" s="36" t="s">
        <v>12</v>
      </c>
      <c r="L94" s="36" t="s">
        <v>422</v>
      </c>
      <c r="M94" s="127"/>
    </row>
    <row r="95" spans="1:13" ht="36">
      <c r="A95" s="177" t="s">
        <v>423</v>
      </c>
      <c r="B95" s="235" t="s">
        <v>210</v>
      </c>
      <c r="C95" s="179" t="s">
        <v>424</v>
      </c>
      <c r="D95" s="132"/>
      <c r="E95" s="180" t="s">
        <v>425</v>
      </c>
      <c r="F95" s="234" t="s">
        <v>33</v>
      </c>
      <c r="G95" s="181" t="s">
        <v>426</v>
      </c>
      <c r="H95" s="163" t="s">
        <v>32</v>
      </c>
      <c r="I95" s="127"/>
      <c r="J95" s="38" t="s">
        <v>427</v>
      </c>
      <c r="K95" s="36" t="s">
        <v>12</v>
      </c>
      <c r="L95" s="36" t="s">
        <v>428</v>
      </c>
      <c r="M95" s="127"/>
    </row>
    <row r="96" spans="1:13" ht="24">
      <c r="A96" s="172" t="s">
        <v>429</v>
      </c>
      <c r="B96" s="235" t="s">
        <v>210</v>
      </c>
      <c r="C96" s="173" t="s">
        <v>419</v>
      </c>
      <c r="D96" s="132"/>
      <c r="E96" s="180"/>
      <c r="F96" s="234"/>
      <c r="G96" s="181"/>
      <c r="H96" s="182"/>
      <c r="I96" s="127"/>
      <c r="J96" s="38" t="s">
        <v>430</v>
      </c>
      <c r="K96" s="36" t="s">
        <v>33</v>
      </c>
      <c r="L96" s="36" t="s">
        <v>431</v>
      </c>
      <c r="M96" s="127"/>
    </row>
    <row r="97" spans="1:13" ht="24">
      <c r="A97" s="172" t="s">
        <v>432</v>
      </c>
      <c r="B97" s="235" t="s">
        <v>210</v>
      </c>
      <c r="C97" s="173" t="s">
        <v>419</v>
      </c>
      <c r="D97" s="132"/>
      <c r="E97" s="180"/>
      <c r="F97" s="234"/>
      <c r="G97" s="181"/>
      <c r="H97" s="182"/>
      <c r="I97" s="127"/>
      <c r="J97" s="38" t="s">
        <v>433</v>
      </c>
      <c r="K97" s="36" t="s">
        <v>33</v>
      </c>
      <c r="L97" s="36" t="s">
        <v>434</v>
      </c>
      <c r="M97" s="127"/>
    </row>
    <row r="98" spans="1:13" ht="24">
      <c r="A98" s="172" t="s">
        <v>435</v>
      </c>
      <c r="B98" s="235" t="s">
        <v>210</v>
      </c>
      <c r="C98" s="173" t="s">
        <v>419</v>
      </c>
      <c r="D98" s="132"/>
      <c r="E98" s="180"/>
      <c r="F98" s="234"/>
      <c r="G98" s="181"/>
      <c r="H98" s="182"/>
      <c r="I98" s="127"/>
      <c r="J98" s="38" t="s">
        <v>436</v>
      </c>
      <c r="K98" s="36" t="s">
        <v>33</v>
      </c>
      <c r="L98" s="36" t="s">
        <v>437</v>
      </c>
      <c r="M98" s="127"/>
    </row>
    <row r="99" spans="1:13" ht="36">
      <c r="A99" s="177" t="s">
        <v>438</v>
      </c>
      <c r="B99" s="235" t="s">
        <v>210</v>
      </c>
      <c r="C99" s="179" t="s">
        <v>439</v>
      </c>
      <c r="D99" s="132"/>
      <c r="E99" s="180"/>
      <c r="F99" s="234"/>
      <c r="G99" s="181"/>
      <c r="H99" s="182"/>
      <c r="I99" s="127"/>
      <c r="J99" s="38" t="s">
        <v>97</v>
      </c>
      <c r="K99" s="36" t="s">
        <v>33</v>
      </c>
      <c r="L99" s="36" t="s">
        <v>440</v>
      </c>
      <c r="M99" s="127"/>
    </row>
    <row r="100" spans="1:13" ht="96">
      <c r="A100" s="148" t="s">
        <v>441</v>
      </c>
      <c r="B100" s="237" t="s">
        <v>210</v>
      </c>
      <c r="C100" s="150" t="s">
        <v>442</v>
      </c>
      <c r="D100" s="132"/>
      <c r="E100" s="151" t="s">
        <v>17</v>
      </c>
      <c r="F100" s="238" t="s">
        <v>33</v>
      </c>
      <c r="G100" s="153" t="s">
        <v>258</v>
      </c>
      <c r="H100" s="154" t="s">
        <v>443</v>
      </c>
      <c r="I100" s="127"/>
      <c r="J100" s="38" t="s">
        <v>98</v>
      </c>
      <c r="K100" s="36" t="s">
        <v>33</v>
      </c>
      <c r="L100" s="36" t="s">
        <v>444</v>
      </c>
      <c r="M100" s="127"/>
    </row>
    <row r="101" spans="1:13" ht="36">
      <c r="A101" s="172" t="s">
        <v>445</v>
      </c>
      <c r="B101" s="235" t="s">
        <v>210</v>
      </c>
      <c r="C101" s="173" t="s">
        <v>446</v>
      </c>
      <c r="D101" s="132"/>
      <c r="E101" s="209"/>
      <c r="F101" s="239"/>
      <c r="G101" s="210"/>
      <c r="H101" s="211"/>
      <c r="I101" s="127"/>
      <c r="J101" s="38" t="s">
        <v>50</v>
      </c>
      <c r="K101" s="36" t="s">
        <v>33</v>
      </c>
      <c r="L101" s="36" t="s">
        <v>447</v>
      </c>
      <c r="M101" s="127"/>
    </row>
    <row r="102" spans="1:13" ht="24">
      <c r="A102" s="172" t="s">
        <v>448</v>
      </c>
      <c r="B102" s="235" t="s">
        <v>210</v>
      </c>
      <c r="C102" s="173" t="s">
        <v>419</v>
      </c>
      <c r="D102" s="132"/>
      <c r="E102" s="209"/>
      <c r="F102" s="239"/>
      <c r="G102" s="210"/>
      <c r="H102" s="211"/>
      <c r="I102" s="127"/>
      <c r="J102" s="240" t="s">
        <v>52</v>
      </c>
      <c r="K102" s="37" t="s">
        <v>33</v>
      </c>
      <c r="L102" s="37" t="s">
        <v>449</v>
      </c>
      <c r="M102" s="127"/>
    </row>
    <row r="103" spans="1:13" ht="24">
      <c r="A103" s="172" t="s">
        <v>450</v>
      </c>
      <c r="B103" s="235" t="s">
        <v>210</v>
      </c>
      <c r="C103" s="173" t="s">
        <v>419</v>
      </c>
      <c r="D103" s="132"/>
      <c r="E103" s="209"/>
      <c r="F103" s="239"/>
      <c r="G103" s="210"/>
      <c r="H103" s="211"/>
      <c r="I103" s="127"/>
      <c r="M103" s="127"/>
    </row>
    <row r="104" spans="1:13" ht="24">
      <c r="A104" s="172" t="s">
        <v>451</v>
      </c>
      <c r="B104" s="235" t="s">
        <v>210</v>
      </c>
      <c r="C104" s="173" t="s">
        <v>419</v>
      </c>
      <c r="D104" s="132"/>
      <c r="E104" s="209"/>
      <c r="F104" s="239"/>
      <c r="G104" s="210"/>
      <c r="H104" s="211"/>
      <c r="I104" s="127"/>
      <c r="M104" s="127"/>
    </row>
    <row r="105" spans="1:13">
      <c r="A105" s="148" t="s">
        <v>452</v>
      </c>
      <c r="B105" s="242"/>
      <c r="C105" s="150"/>
      <c r="D105" s="132"/>
      <c r="E105" s="209"/>
      <c r="F105" s="239"/>
      <c r="G105" s="210"/>
      <c r="H105" s="211"/>
      <c r="I105" s="127"/>
      <c r="M105" s="127"/>
    </row>
    <row r="106" spans="1:13">
      <c r="A106" s="172" t="s">
        <v>453</v>
      </c>
      <c r="B106" s="235" t="s">
        <v>210</v>
      </c>
      <c r="C106" s="173" t="s">
        <v>454</v>
      </c>
      <c r="D106" s="132"/>
      <c r="E106" s="209"/>
      <c r="F106" s="239"/>
      <c r="G106" s="210"/>
      <c r="H106" s="211"/>
      <c r="I106" s="127"/>
      <c r="M106" s="127"/>
    </row>
    <row r="107" spans="1:13">
      <c r="A107" s="172" t="s">
        <v>455</v>
      </c>
      <c r="B107" s="235" t="s">
        <v>210</v>
      </c>
      <c r="C107" s="173" t="s">
        <v>454</v>
      </c>
      <c r="D107" s="132"/>
      <c r="E107" s="209"/>
      <c r="F107" s="239"/>
      <c r="G107" s="210"/>
      <c r="H107" s="211"/>
      <c r="I107" s="127"/>
      <c r="M107" s="127"/>
    </row>
    <row r="108" spans="1:13" ht="24">
      <c r="A108" s="172" t="s">
        <v>456</v>
      </c>
      <c r="B108" s="235" t="s">
        <v>210</v>
      </c>
      <c r="C108" s="173" t="s">
        <v>457</v>
      </c>
      <c r="D108" s="132"/>
      <c r="E108" s="209"/>
      <c r="F108" s="239"/>
      <c r="G108" s="210"/>
      <c r="H108" s="211"/>
      <c r="I108" s="127"/>
      <c r="M108" s="127"/>
    </row>
    <row r="109" spans="1:13" ht="24">
      <c r="A109" s="172" t="s">
        <v>458</v>
      </c>
      <c r="B109" s="235" t="s">
        <v>210</v>
      </c>
      <c r="C109" s="173" t="s">
        <v>459</v>
      </c>
      <c r="D109" s="132"/>
      <c r="E109" s="209"/>
      <c r="F109" s="239"/>
      <c r="G109" s="210"/>
      <c r="H109" s="211"/>
      <c r="I109" s="127"/>
      <c r="M109" s="127"/>
    </row>
    <row r="110" spans="1:13" ht="24">
      <c r="A110" s="172" t="s">
        <v>460</v>
      </c>
      <c r="B110" s="235" t="s">
        <v>210</v>
      </c>
      <c r="C110" s="173" t="s">
        <v>457</v>
      </c>
      <c r="D110" s="132"/>
      <c r="E110" s="209"/>
      <c r="F110" s="239"/>
      <c r="G110" s="210"/>
      <c r="H110" s="211"/>
      <c r="I110" s="127"/>
      <c r="M110" s="127"/>
    </row>
    <row r="111" spans="1:13" ht="72">
      <c r="A111" s="172" t="s">
        <v>461</v>
      </c>
      <c r="B111" s="235" t="s">
        <v>210</v>
      </c>
      <c r="C111" s="173" t="s">
        <v>462</v>
      </c>
      <c r="D111" s="132"/>
      <c r="E111" s="209"/>
      <c r="F111" s="239"/>
      <c r="G111" s="210"/>
      <c r="H111" s="211"/>
      <c r="I111" s="127"/>
      <c r="M111" s="127"/>
    </row>
    <row r="112" spans="1:13" ht="48">
      <c r="A112" s="148" t="s">
        <v>463</v>
      </c>
      <c r="B112" s="237" t="s">
        <v>210</v>
      </c>
      <c r="C112" s="150" t="s">
        <v>464</v>
      </c>
      <c r="D112" s="132"/>
      <c r="E112" s="209"/>
      <c r="F112" s="239"/>
      <c r="G112" s="210"/>
      <c r="H112" s="211"/>
      <c r="I112" s="127"/>
      <c r="M112" s="127"/>
    </row>
    <row r="113" spans="1:13" ht="24">
      <c r="A113" s="243" t="s">
        <v>465</v>
      </c>
      <c r="B113" s="235" t="s">
        <v>210</v>
      </c>
      <c r="C113" s="244" t="s">
        <v>466</v>
      </c>
      <c r="D113" s="132"/>
      <c r="E113" s="209"/>
      <c r="F113" s="239"/>
      <c r="G113" s="210"/>
      <c r="H113" s="211"/>
      <c r="I113" s="127"/>
      <c r="M113" s="127"/>
    </row>
    <row r="114" spans="1:13" ht="24">
      <c r="A114" s="243" t="s">
        <v>467</v>
      </c>
      <c r="B114" s="235" t="s">
        <v>210</v>
      </c>
      <c r="C114" s="244" t="s">
        <v>466</v>
      </c>
      <c r="D114" s="132"/>
      <c r="E114" s="209"/>
      <c r="F114" s="239"/>
      <c r="G114" s="210"/>
      <c r="H114" s="211"/>
      <c r="I114" s="127"/>
      <c r="M114" s="127"/>
    </row>
    <row r="115" spans="1:13" ht="24">
      <c r="A115" s="243" t="s">
        <v>468</v>
      </c>
      <c r="B115" s="235" t="s">
        <v>210</v>
      </c>
      <c r="C115" s="244" t="s">
        <v>466</v>
      </c>
      <c r="D115" s="132"/>
      <c r="E115" s="209"/>
      <c r="F115" s="239"/>
      <c r="G115" s="210"/>
      <c r="H115" s="211"/>
      <c r="I115" s="127"/>
      <c r="M115" s="127"/>
    </row>
    <row r="116" spans="1:13" ht="24">
      <c r="A116" s="243" t="s">
        <v>469</v>
      </c>
      <c r="B116" s="235" t="s">
        <v>210</v>
      </c>
      <c r="C116" s="244" t="s">
        <v>466</v>
      </c>
      <c r="D116" s="132"/>
      <c r="E116" s="209"/>
      <c r="F116" s="239"/>
      <c r="G116" s="210"/>
      <c r="H116" s="211"/>
      <c r="I116" s="127"/>
      <c r="M116" s="127"/>
    </row>
    <row r="117" spans="1:13" ht="24">
      <c r="A117" s="245" t="s">
        <v>470</v>
      </c>
      <c r="B117" s="235" t="s">
        <v>210</v>
      </c>
      <c r="C117" s="246" t="s">
        <v>466</v>
      </c>
      <c r="D117" s="132"/>
      <c r="E117" s="209"/>
      <c r="F117" s="239"/>
      <c r="G117" s="210"/>
      <c r="H117" s="211"/>
      <c r="I117" s="127"/>
      <c r="M117" s="127"/>
    </row>
    <row r="118" spans="1:13" ht="24">
      <c r="A118" s="243" t="s">
        <v>465</v>
      </c>
      <c r="B118" s="235" t="s">
        <v>210</v>
      </c>
      <c r="C118" s="244" t="s">
        <v>466</v>
      </c>
      <c r="D118" s="132"/>
      <c r="E118" s="209"/>
      <c r="F118" s="239"/>
      <c r="G118" s="210"/>
      <c r="H118" s="211"/>
      <c r="I118" s="127"/>
      <c r="M118" s="127"/>
    </row>
    <row r="119" spans="1:13" ht="24">
      <c r="A119" s="243" t="s">
        <v>471</v>
      </c>
      <c r="B119" s="235" t="s">
        <v>210</v>
      </c>
      <c r="C119" s="244" t="s">
        <v>466</v>
      </c>
      <c r="D119" s="132"/>
      <c r="E119" s="209"/>
      <c r="F119" s="239"/>
      <c r="G119" s="210"/>
      <c r="H119" s="211"/>
      <c r="I119" s="127"/>
      <c r="M119" s="127"/>
    </row>
    <row r="120" spans="1:13" ht="24">
      <c r="A120" s="245" t="s">
        <v>472</v>
      </c>
      <c r="B120" s="235" t="s">
        <v>210</v>
      </c>
      <c r="C120" s="246" t="s">
        <v>466</v>
      </c>
      <c r="D120" s="132"/>
      <c r="E120" s="209"/>
      <c r="F120" s="239"/>
      <c r="G120" s="210"/>
      <c r="H120" s="211"/>
      <c r="I120" s="127"/>
      <c r="M120" s="127"/>
    </row>
    <row r="121" spans="1:13" ht="24">
      <c r="A121" s="172" t="s">
        <v>465</v>
      </c>
      <c r="B121" s="235" t="s">
        <v>210</v>
      </c>
      <c r="C121" s="173" t="s">
        <v>466</v>
      </c>
      <c r="D121" s="132"/>
      <c r="E121" s="209"/>
      <c r="F121" s="239"/>
      <c r="G121" s="210"/>
      <c r="H121" s="211"/>
      <c r="I121" s="127"/>
      <c r="M121" s="127"/>
    </row>
    <row r="122" spans="1:13">
      <c r="A122" s="148" t="s">
        <v>9</v>
      </c>
      <c r="B122" s="242"/>
      <c r="C122" s="150"/>
      <c r="D122" s="132"/>
      <c r="E122" s="151" t="s">
        <v>9</v>
      </c>
      <c r="F122" s="238"/>
      <c r="G122" s="153"/>
      <c r="H122" s="154"/>
      <c r="I122" s="127"/>
      <c r="J122" s="127"/>
      <c r="K122" s="127"/>
      <c r="M122" s="127"/>
    </row>
    <row r="123" spans="1:13">
      <c r="A123" s="245" t="s">
        <v>473</v>
      </c>
      <c r="B123" s="235" t="s">
        <v>210</v>
      </c>
      <c r="C123" s="246"/>
      <c r="D123" s="132"/>
      <c r="E123" s="247" t="s">
        <v>473</v>
      </c>
      <c r="F123" s="234" t="s">
        <v>33</v>
      </c>
      <c r="G123" s="248" t="s">
        <v>199</v>
      </c>
      <c r="H123" s="249" t="s">
        <v>62</v>
      </c>
      <c r="I123" s="127"/>
      <c r="J123" s="127"/>
      <c r="K123" s="127"/>
      <c r="M123" s="127"/>
    </row>
    <row r="124" spans="1:13" ht="24">
      <c r="A124" s="243" t="s">
        <v>474</v>
      </c>
      <c r="B124" s="235" t="s">
        <v>210</v>
      </c>
      <c r="C124" s="244"/>
      <c r="D124" s="132"/>
      <c r="E124" s="250" t="s">
        <v>474</v>
      </c>
      <c r="F124" s="234" t="s">
        <v>33</v>
      </c>
      <c r="G124" s="251" t="s">
        <v>201</v>
      </c>
      <c r="H124" s="252" t="s">
        <v>475</v>
      </c>
      <c r="I124" s="127"/>
      <c r="J124" s="127"/>
      <c r="K124" s="127"/>
      <c r="L124" s="127"/>
      <c r="M124" s="127"/>
    </row>
    <row r="125" spans="1:13" ht="36">
      <c r="A125" s="243" t="s">
        <v>476</v>
      </c>
      <c r="B125" s="235" t="s">
        <v>210</v>
      </c>
      <c r="C125" s="244" t="s">
        <v>477</v>
      </c>
      <c r="D125" s="132"/>
      <c r="E125" s="209"/>
      <c r="F125" s="239"/>
      <c r="G125" s="210"/>
      <c r="H125" s="211"/>
      <c r="I125" s="127"/>
      <c r="J125" s="127"/>
      <c r="K125" s="127"/>
      <c r="L125" s="127"/>
      <c r="M125" s="127"/>
    </row>
    <row r="126" spans="1:13">
      <c r="A126" s="243" t="s">
        <v>478</v>
      </c>
      <c r="B126" s="235" t="s">
        <v>210</v>
      </c>
      <c r="C126" s="244"/>
      <c r="D126" s="132"/>
      <c r="E126" s="250" t="s">
        <v>478</v>
      </c>
      <c r="F126" s="234" t="s">
        <v>33</v>
      </c>
      <c r="G126" s="251" t="s">
        <v>209</v>
      </c>
      <c r="H126" s="252" t="s">
        <v>63</v>
      </c>
      <c r="I126" s="127"/>
      <c r="J126" s="127"/>
      <c r="K126" s="127"/>
      <c r="L126" s="127"/>
      <c r="M126" s="127"/>
    </row>
    <row r="127" spans="1:13" ht="36">
      <c r="A127" s="243" t="s">
        <v>479</v>
      </c>
      <c r="B127" s="235" t="s">
        <v>210</v>
      </c>
      <c r="C127" s="244" t="s">
        <v>480</v>
      </c>
      <c r="D127" s="132"/>
      <c r="E127" s="209"/>
      <c r="F127" s="239"/>
      <c r="G127" s="210"/>
      <c r="H127" s="211"/>
      <c r="I127" s="127"/>
      <c r="J127" s="127"/>
      <c r="K127" s="127"/>
      <c r="L127" s="127"/>
      <c r="M127" s="127"/>
    </row>
    <row r="128" spans="1:13">
      <c r="A128" s="243" t="s">
        <v>481</v>
      </c>
      <c r="B128" s="235" t="s">
        <v>210</v>
      </c>
      <c r="C128" s="244"/>
      <c r="D128" s="132"/>
      <c r="E128" s="250" t="s">
        <v>481</v>
      </c>
      <c r="F128" s="234" t="s">
        <v>33</v>
      </c>
      <c r="G128" s="251" t="s">
        <v>213</v>
      </c>
      <c r="H128" s="252" t="s">
        <v>56</v>
      </c>
      <c r="I128" s="127"/>
      <c r="J128" s="127"/>
      <c r="K128" s="127"/>
      <c r="L128" s="127"/>
      <c r="M128" s="127"/>
    </row>
    <row r="129" spans="1:13" ht="36">
      <c r="A129" s="243" t="s">
        <v>482</v>
      </c>
      <c r="B129" s="235" t="s">
        <v>210</v>
      </c>
      <c r="C129" s="244" t="s">
        <v>483</v>
      </c>
      <c r="D129" s="132"/>
      <c r="E129" s="209"/>
      <c r="F129" s="239"/>
      <c r="G129" s="210"/>
      <c r="H129" s="211"/>
      <c r="I129" s="127"/>
      <c r="J129" s="127"/>
      <c r="K129" s="127"/>
      <c r="L129" s="127"/>
      <c r="M129" s="127"/>
    </row>
    <row r="130" spans="1:13">
      <c r="A130" s="243" t="s">
        <v>484</v>
      </c>
      <c r="B130" s="235" t="s">
        <v>210</v>
      </c>
      <c r="C130" s="244"/>
      <c r="D130" s="132"/>
      <c r="E130" s="250" t="s">
        <v>484</v>
      </c>
      <c r="F130" s="234" t="s">
        <v>33</v>
      </c>
      <c r="G130" s="251" t="s">
        <v>215</v>
      </c>
      <c r="H130" s="252" t="s">
        <v>485</v>
      </c>
      <c r="I130" s="127"/>
      <c r="J130" s="127"/>
      <c r="K130" s="127"/>
      <c r="L130" s="127"/>
      <c r="M130" s="127"/>
    </row>
    <row r="131" spans="1:13" ht="24">
      <c r="A131" s="243" t="s">
        <v>486</v>
      </c>
      <c r="B131" s="235" t="s">
        <v>210</v>
      </c>
      <c r="C131" s="244" t="s">
        <v>466</v>
      </c>
      <c r="D131" s="132"/>
      <c r="E131" s="209"/>
      <c r="F131" s="239"/>
      <c r="G131" s="210"/>
      <c r="H131" s="211"/>
      <c r="I131" s="127"/>
      <c r="J131" s="127"/>
      <c r="K131" s="127"/>
      <c r="L131" s="127"/>
      <c r="M131" s="127"/>
    </row>
    <row r="132" spans="1:13">
      <c r="A132" s="245" t="s">
        <v>10</v>
      </c>
      <c r="B132" s="235" t="s">
        <v>210</v>
      </c>
      <c r="C132" s="246"/>
      <c r="D132" s="132"/>
      <c r="E132" s="247" t="s">
        <v>10</v>
      </c>
      <c r="F132" s="234" t="s">
        <v>33</v>
      </c>
      <c r="G132" s="248" t="s">
        <v>217</v>
      </c>
      <c r="H132" s="249" t="s">
        <v>487</v>
      </c>
      <c r="I132" s="127"/>
      <c r="J132" s="127"/>
      <c r="K132" s="127"/>
      <c r="L132" s="127"/>
      <c r="M132" s="127"/>
    </row>
    <row r="133" spans="1:13" ht="24">
      <c r="A133" s="243" t="s">
        <v>488</v>
      </c>
      <c r="B133" s="235" t="s">
        <v>210</v>
      </c>
      <c r="C133" s="244" t="s">
        <v>489</v>
      </c>
      <c r="D133" s="132"/>
      <c r="E133" s="250" t="s">
        <v>488</v>
      </c>
      <c r="F133" s="234" t="s">
        <v>33</v>
      </c>
      <c r="G133" s="251" t="s">
        <v>490</v>
      </c>
      <c r="H133" s="252" t="s">
        <v>64</v>
      </c>
      <c r="I133" s="127"/>
      <c r="J133" s="127"/>
      <c r="K133" s="127"/>
      <c r="L133" s="127"/>
      <c r="M133" s="127"/>
    </row>
    <row r="134" spans="1:13" ht="24">
      <c r="A134" s="243" t="s">
        <v>491</v>
      </c>
      <c r="B134" s="235" t="s">
        <v>210</v>
      </c>
      <c r="C134" s="244" t="s">
        <v>492</v>
      </c>
      <c r="D134" s="132"/>
      <c r="E134" s="250" t="s">
        <v>493</v>
      </c>
      <c r="F134" s="234" t="s">
        <v>33</v>
      </c>
      <c r="G134" s="251" t="s">
        <v>228</v>
      </c>
      <c r="H134" s="252" t="s">
        <v>65</v>
      </c>
      <c r="I134" s="127"/>
      <c r="J134" s="127"/>
      <c r="K134" s="127"/>
      <c r="L134" s="127"/>
      <c r="M134" s="127"/>
    </row>
    <row r="135" spans="1:13" ht="48">
      <c r="A135" s="253" t="s">
        <v>494</v>
      </c>
      <c r="B135" s="235" t="s">
        <v>210</v>
      </c>
      <c r="C135" s="254" t="s">
        <v>495</v>
      </c>
      <c r="D135" s="132"/>
      <c r="E135" s="255" t="s">
        <v>496</v>
      </c>
      <c r="F135" s="234" t="s">
        <v>33</v>
      </c>
      <c r="G135" s="256" t="s">
        <v>233</v>
      </c>
      <c r="H135" s="257" t="s">
        <v>497</v>
      </c>
      <c r="I135" s="127"/>
      <c r="J135" s="127"/>
      <c r="K135" s="127"/>
      <c r="L135" s="127"/>
      <c r="M135" s="127"/>
    </row>
    <row r="136" spans="1:13" ht="24">
      <c r="A136" s="253" t="s">
        <v>498</v>
      </c>
      <c r="B136" s="235" t="s">
        <v>210</v>
      </c>
      <c r="C136" s="254" t="s">
        <v>466</v>
      </c>
      <c r="D136" s="132"/>
      <c r="E136" s="209"/>
      <c r="F136" s="239"/>
      <c r="G136" s="210"/>
      <c r="H136" s="211"/>
      <c r="I136" s="127"/>
      <c r="J136" s="127"/>
      <c r="K136" s="127"/>
      <c r="L136" s="127"/>
      <c r="M136" s="127"/>
    </row>
    <row r="137" spans="1:13" ht="24">
      <c r="A137" s="258" t="s">
        <v>499</v>
      </c>
      <c r="B137" s="235" t="s">
        <v>210</v>
      </c>
      <c r="C137" s="259" t="s">
        <v>466</v>
      </c>
      <c r="D137" s="132"/>
      <c r="E137" s="209"/>
      <c r="F137" s="239"/>
      <c r="G137" s="210"/>
      <c r="H137" s="211"/>
      <c r="I137" s="127"/>
      <c r="J137" s="127"/>
      <c r="K137" s="127"/>
      <c r="L137" s="127"/>
      <c r="M137" s="127"/>
    </row>
    <row r="138" spans="1:13" ht="24">
      <c r="A138" s="177" t="s">
        <v>500</v>
      </c>
      <c r="B138" s="235" t="s">
        <v>210</v>
      </c>
      <c r="C138" s="179" t="s">
        <v>501</v>
      </c>
      <c r="D138" s="132"/>
      <c r="E138" s="180" t="s">
        <v>502</v>
      </c>
      <c r="F138" s="234" t="s">
        <v>33</v>
      </c>
      <c r="G138" s="181" t="s">
        <v>194</v>
      </c>
      <c r="H138" s="182" t="s">
        <v>66</v>
      </c>
      <c r="I138" s="127"/>
      <c r="J138" s="127"/>
      <c r="K138" s="127"/>
      <c r="L138" s="127"/>
      <c r="M138" s="127"/>
    </row>
    <row r="139" spans="1:13">
      <c r="A139" s="258" t="s">
        <v>503</v>
      </c>
      <c r="B139" s="235" t="s">
        <v>210</v>
      </c>
      <c r="C139" s="259" t="s">
        <v>504</v>
      </c>
      <c r="D139" s="132"/>
      <c r="E139" s="260" t="s">
        <v>503</v>
      </c>
      <c r="F139" s="234" t="s">
        <v>33</v>
      </c>
      <c r="G139" s="261" t="s">
        <v>238</v>
      </c>
      <c r="H139" s="262" t="s">
        <v>67</v>
      </c>
      <c r="I139" s="127"/>
      <c r="J139" s="127"/>
      <c r="K139" s="127"/>
      <c r="L139" s="127"/>
      <c r="M139" s="127"/>
    </row>
    <row r="140" spans="1:13" ht="24">
      <c r="A140" s="253" t="s">
        <v>505</v>
      </c>
      <c r="B140" s="235" t="s">
        <v>210</v>
      </c>
      <c r="C140" s="254" t="s">
        <v>466</v>
      </c>
      <c r="D140" s="132"/>
      <c r="E140" s="209"/>
      <c r="F140" s="239"/>
      <c r="G140" s="210"/>
      <c r="H140" s="211"/>
      <c r="I140" s="127"/>
      <c r="J140" s="127"/>
      <c r="K140" s="127"/>
      <c r="L140" s="127"/>
      <c r="M140" s="127"/>
    </row>
    <row r="141" spans="1:13" ht="24">
      <c r="A141" s="253" t="s">
        <v>506</v>
      </c>
      <c r="B141" s="235" t="s">
        <v>210</v>
      </c>
      <c r="C141" s="254" t="s">
        <v>466</v>
      </c>
      <c r="D141" s="132"/>
      <c r="E141" s="209"/>
      <c r="F141" s="239"/>
      <c r="G141" s="210"/>
      <c r="H141" s="211"/>
      <c r="I141" s="127"/>
      <c r="J141" s="127"/>
      <c r="K141" s="127"/>
      <c r="L141" s="127"/>
      <c r="M141" s="127"/>
    </row>
    <row r="142" spans="1:13">
      <c r="A142" s="172" t="s">
        <v>507</v>
      </c>
      <c r="B142" s="235" t="s">
        <v>210</v>
      </c>
      <c r="C142" s="173"/>
      <c r="D142" s="132"/>
      <c r="E142" s="174" t="s">
        <v>508</v>
      </c>
      <c r="F142" s="234" t="s">
        <v>33</v>
      </c>
      <c r="G142" s="175" t="s">
        <v>509</v>
      </c>
      <c r="H142" s="176" t="s">
        <v>510</v>
      </c>
      <c r="I142" s="127"/>
      <c r="J142" s="127"/>
      <c r="K142" s="127"/>
      <c r="L142" s="127"/>
      <c r="M142" s="127"/>
    </row>
    <row r="143" spans="1:13">
      <c r="A143" s="258" t="s">
        <v>511</v>
      </c>
      <c r="B143" s="235" t="s">
        <v>210</v>
      </c>
      <c r="C143" s="259"/>
      <c r="D143" s="132"/>
      <c r="E143" s="260" t="s">
        <v>511</v>
      </c>
      <c r="F143" s="234" t="s">
        <v>33</v>
      </c>
      <c r="G143" s="261" t="s">
        <v>243</v>
      </c>
      <c r="H143" s="262" t="s">
        <v>511</v>
      </c>
      <c r="I143" s="127"/>
      <c r="J143" s="127"/>
      <c r="K143" s="127"/>
      <c r="L143" s="127"/>
      <c r="M143" s="127"/>
    </row>
    <row r="144" spans="1:13">
      <c r="A144" s="253" t="s">
        <v>512</v>
      </c>
      <c r="B144" s="235" t="s">
        <v>210</v>
      </c>
      <c r="C144" s="254"/>
      <c r="D144" s="132"/>
      <c r="E144" s="255" t="s">
        <v>512</v>
      </c>
      <c r="F144" s="234" t="s">
        <v>33</v>
      </c>
      <c r="G144" s="256" t="s">
        <v>247</v>
      </c>
      <c r="H144" s="257" t="s">
        <v>513</v>
      </c>
      <c r="I144" s="127"/>
      <c r="J144" s="127"/>
      <c r="K144" s="127"/>
      <c r="L144" s="127"/>
      <c r="M144" s="127"/>
    </row>
    <row r="145" spans="1:13">
      <c r="A145" s="253" t="s">
        <v>514</v>
      </c>
      <c r="B145" s="235" t="s">
        <v>210</v>
      </c>
      <c r="C145" s="254"/>
      <c r="D145" s="132"/>
      <c r="E145" s="255" t="s">
        <v>514</v>
      </c>
      <c r="F145" s="234" t="s">
        <v>33</v>
      </c>
      <c r="G145" s="256" t="s">
        <v>252</v>
      </c>
      <c r="H145" s="257" t="s">
        <v>515</v>
      </c>
      <c r="I145" s="127"/>
      <c r="J145" s="127"/>
      <c r="K145" s="127"/>
      <c r="L145" s="127"/>
      <c r="M145" s="127"/>
    </row>
    <row r="146" spans="1:13" ht="24">
      <c r="A146" s="253" t="s">
        <v>516</v>
      </c>
      <c r="B146" s="235" t="s">
        <v>210</v>
      </c>
      <c r="C146" s="254" t="s">
        <v>466</v>
      </c>
      <c r="D146" s="132"/>
      <c r="E146" s="209"/>
      <c r="F146" s="239"/>
      <c r="G146" s="210"/>
      <c r="H146" s="211"/>
      <c r="I146" s="127"/>
      <c r="J146" s="127"/>
      <c r="K146" s="127"/>
      <c r="L146" s="127"/>
      <c r="M146" s="127"/>
    </row>
    <row r="147" spans="1:13" ht="24">
      <c r="A147" s="253" t="s">
        <v>517</v>
      </c>
      <c r="B147" s="235" t="s">
        <v>210</v>
      </c>
      <c r="C147" s="254" t="s">
        <v>466</v>
      </c>
      <c r="D147" s="132"/>
      <c r="E147" s="209"/>
      <c r="F147" s="239"/>
      <c r="G147" s="210"/>
      <c r="H147" s="211"/>
      <c r="I147" s="127"/>
      <c r="J147" s="127"/>
      <c r="K147" s="127"/>
      <c r="L147" s="127"/>
      <c r="M147" s="127"/>
    </row>
    <row r="148" spans="1:13" ht="24">
      <c r="A148" s="258" t="s">
        <v>518</v>
      </c>
      <c r="B148" s="235" t="s">
        <v>210</v>
      </c>
      <c r="C148" s="259" t="s">
        <v>466</v>
      </c>
      <c r="D148" s="132"/>
      <c r="E148" s="209"/>
      <c r="F148" s="239"/>
      <c r="G148" s="210"/>
      <c r="H148" s="211"/>
      <c r="I148" s="127"/>
      <c r="J148" s="127"/>
      <c r="K148" s="127"/>
      <c r="L148" s="127"/>
      <c r="M148" s="127"/>
    </row>
    <row r="149" spans="1:13" ht="24">
      <c r="A149" s="177" t="s">
        <v>519</v>
      </c>
      <c r="B149" s="235" t="s">
        <v>210</v>
      </c>
      <c r="C149" s="179" t="s">
        <v>520</v>
      </c>
      <c r="D149" s="132"/>
      <c r="E149" s="180"/>
      <c r="F149" s="234"/>
      <c r="G149" s="181"/>
      <c r="H149" s="163"/>
      <c r="I149" s="127"/>
      <c r="J149" s="127"/>
      <c r="K149" s="127"/>
      <c r="L149" s="127"/>
      <c r="M149" s="127"/>
    </row>
    <row r="150" spans="1:13">
      <c r="A150" s="148" t="s">
        <v>521</v>
      </c>
      <c r="B150" s="242"/>
      <c r="C150" s="150"/>
      <c r="D150" s="132"/>
      <c r="E150" s="151" t="s">
        <v>521</v>
      </c>
      <c r="F150" s="238"/>
      <c r="G150" s="153"/>
      <c r="H150" s="154"/>
      <c r="I150" s="127"/>
      <c r="J150" s="127"/>
      <c r="K150" s="127"/>
      <c r="L150" s="127"/>
      <c r="M150" s="127"/>
    </row>
    <row r="151" spans="1:13" ht="36">
      <c r="A151" s="263" t="s">
        <v>522</v>
      </c>
      <c r="B151" s="235" t="s">
        <v>523</v>
      </c>
      <c r="C151" s="213"/>
      <c r="D151" s="132"/>
      <c r="E151" s="201" t="s">
        <v>522</v>
      </c>
      <c r="F151" s="234" t="s">
        <v>524</v>
      </c>
      <c r="G151" s="202" t="s">
        <v>525</v>
      </c>
      <c r="H151" s="163" t="s">
        <v>32</v>
      </c>
      <c r="I151" s="127"/>
      <c r="J151" s="127"/>
      <c r="K151" s="127"/>
      <c r="L151" s="127"/>
      <c r="M151" s="127"/>
    </row>
    <row r="152" spans="1:13" ht="36">
      <c r="A152" s="263" t="s">
        <v>526</v>
      </c>
      <c r="B152" s="235" t="s">
        <v>527</v>
      </c>
      <c r="C152" s="213"/>
      <c r="D152" s="132"/>
      <c r="E152" s="201" t="s">
        <v>526</v>
      </c>
      <c r="F152" s="234" t="s">
        <v>528</v>
      </c>
      <c r="G152" s="202" t="s">
        <v>529</v>
      </c>
      <c r="H152" s="163" t="s">
        <v>32</v>
      </c>
      <c r="I152" s="127"/>
      <c r="J152" s="127"/>
      <c r="K152" s="127"/>
      <c r="L152" s="127"/>
      <c r="M152" s="127"/>
    </row>
    <row r="153" spans="1:13">
      <c r="A153" s="263" t="s">
        <v>530</v>
      </c>
      <c r="B153" s="235" t="s">
        <v>523</v>
      </c>
      <c r="C153" s="213"/>
      <c r="D153" s="132"/>
      <c r="E153" s="201" t="s">
        <v>530</v>
      </c>
      <c r="F153" s="234" t="s">
        <v>524</v>
      </c>
      <c r="G153" s="202" t="s">
        <v>531</v>
      </c>
      <c r="H153" s="163" t="s">
        <v>32</v>
      </c>
      <c r="I153" s="127"/>
      <c r="J153" s="127"/>
      <c r="K153" s="127"/>
      <c r="L153" s="127"/>
      <c r="M153" s="127"/>
    </row>
    <row r="154" spans="1:13">
      <c r="A154" s="263" t="s">
        <v>532</v>
      </c>
      <c r="B154" s="235" t="s">
        <v>527</v>
      </c>
      <c r="C154" s="213"/>
      <c r="D154" s="132"/>
      <c r="E154" s="201" t="s">
        <v>532</v>
      </c>
      <c r="F154" s="234" t="s">
        <v>528</v>
      </c>
      <c r="G154" s="202" t="s">
        <v>533</v>
      </c>
      <c r="H154" s="203" t="s">
        <v>533</v>
      </c>
      <c r="I154" s="127"/>
      <c r="J154" s="127"/>
      <c r="K154" s="127"/>
      <c r="L154" s="127"/>
      <c r="M154" s="127"/>
    </row>
    <row r="155" spans="1:13">
      <c r="A155" s="263" t="s">
        <v>11</v>
      </c>
      <c r="B155" s="235" t="s">
        <v>12</v>
      </c>
      <c r="C155" s="213"/>
      <c r="D155" s="132"/>
      <c r="E155" s="209"/>
      <c r="F155" s="239"/>
      <c r="G155" s="210"/>
      <c r="H155" s="211"/>
      <c r="I155" s="127"/>
      <c r="J155" s="127"/>
      <c r="K155" s="127"/>
      <c r="L155" s="127"/>
      <c r="M155" s="127"/>
    </row>
    <row r="156" spans="1:13">
      <c r="A156" s="263" t="s">
        <v>534</v>
      </c>
      <c r="B156" s="235" t="s">
        <v>12</v>
      </c>
      <c r="C156" s="213" t="s">
        <v>535</v>
      </c>
      <c r="D156" s="132"/>
      <c r="E156" s="209"/>
      <c r="F156" s="239"/>
      <c r="G156" s="210"/>
      <c r="H156" s="211"/>
      <c r="I156" s="127"/>
      <c r="J156" s="127"/>
      <c r="K156" s="127"/>
      <c r="L156" s="127"/>
      <c r="M156" s="127"/>
    </row>
    <row r="157" spans="1:13">
      <c r="A157" s="263" t="s">
        <v>536</v>
      </c>
      <c r="B157" s="235" t="s">
        <v>12</v>
      </c>
      <c r="C157" s="213" t="s">
        <v>535</v>
      </c>
      <c r="D157" s="132"/>
      <c r="E157" s="201" t="s">
        <v>11</v>
      </c>
      <c r="F157" s="234" t="s">
        <v>12</v>
      </c>
      <c r="G157" s="202" t="s">
        <v>261</v>
      </c>
      <c r="H157" s="163" t="s">
        <v>32</v>
      </c>
      <c r="I157" s="127"/>
      <c r="J157" s="127"/>
      <c r="K157" s="127"/>
      <c r="L157" s="127"/>
      <c r="M157" s="127"/>
    </row>
    <row r="158" spans="1:13" ht="36">
      <c r="A158" s="264" t="s">
        <v>537</v>
      </c>
      <c r="B158" s="265" t="s">
        <v>12</v>
      </c>
      <c r="C158" s="266"/>
      <c r="D158" s="132"/>
      <c r="E158" s="201" t="s">
        <v>537</v>
      </c>
      <c r="F158" s="234" t="s">
        <v>12</v>
      </c>
      <c r="G158" s="202" t="s">
        <v>538</v>
      </c>
      <c r="H158" s="163" t="s">
        <v>32</v>
      </c>
      <c r="I158" s="127"/>
      <c r="J158" s="127"/>
      <c r="K158" s="127"/>
      <c r="L158" s="127"/>
      <c r="M158" s="127"/>
    </row>
    <row r="159" spans="1:13">
      <c r="E159" s="268" t="s">
        <v>539</v>
      </c>
      <c r="F159" s="269" t="s">
        <v>12</v>
      </c>
      <c r="G159" s="270" t="s">
        <v>540</v>
      </c>
      <c r="H159" s="271" t="s">
        <v>32</v>
      </c>
      <c r="I159" s="127"/>
      <c r="J159" s="127"/>
      <c r="K159" s="127"/>
      <c r="L159" s="127"/>
      <c r="M159" s="272"/>
    </row>
    <row r="160" spans="1:13">
      <c r="J160" s="127"/>
      <c r="K160" s="127"/>
      <c r="L160" s="127"/>
    </row>
    <row r="161" spans="10:12">
      <c r="J161" s="127"/>
      <c r="K161" s="127"/>
      <c r="L161" s="127"/>
    </row>
    <row r="162" spans="10:12">
      <c r="J162" s="127"/>
      <c r="K162" s="127"/>
      <c r="L162" s="127"/>
    </row>
    <row r="163" spans="10:12">
      <c r="J163" s="127"/>
      <c r="K163" s="127"/>
      <c r="L163" s="127"/>
    </row>
    <row r="164" spans="10:12">
      <c r="J164" s="127"/>
      <c r="K164" s="127"/>
      <c r="L164" s="127"/>
    </row>
    <row r="165" spans="10:12">
      <c r="J165" s="127"/>
      <c r="K165" s="127"/>
      <c r="L165" s="127"/>
    </row>
    <row r="166" spans="10:12">
      <c r="J166" s="127"/>
      <c r="K166" s="127"/>
      <c r="L166" s="127"/>
    </row>
    <row r="167" spans="10:12">
      <c r="J167" s="127"/>
      <c r="K167" s="127"/>
      <c r="L167" s="127"/>
    </row>
    <row r="168" spans="10:12">
      <c r="J168" s="127"/>
      <c r="K168" s="127"/>
      <c r="L168" s="127"/>
    </row>
    <row r="169" spans="10:12">
      <c r="J169" s="127"/>
      <c r="K169" s="127"/>
      <c r="L169" s="127"/>
    </row>
    <row r="170" spans="10:12">
      <c r="J170" s="127"/>
      <c r="K170" s="127"/>
      <c r="L170" s="127"/>
    </row>
    <row r="171" spans="10:12">
      <c r="J171" s="127"/>
      <c r="K171" s="127"/>
      <c r="L171" s="127"/>
    </row>
    <row r="172" spans="10:12">
      <c r="J172" s="127"/>
      <c r="K172" s="127"/>
      <c r="L172" s="127"/>
    </row>
    <row r="173" spans="10:12">
      <c r="J173" s="127"/>
      <c r="K173" s="127"/>
      <c r="L173" s="127"/>
    </row>
    <row r="174" spans="10:12">
      <c r="J174" s="127"/>
      <c r="K174" s="127"/>
      <c r="L174" s="127"/>
    </row>
    <row r="175" spans="10:12">
      <c r="J175" s="127"/>
      <c r="K175" s="127"/>
      <c r="L175" s="127"/>
    </row>
    <row r="176" spans="10:12">
      <c r="J176" s="127"/>
      <c r="K176" s="127"/>
      <c r="L176" s="127"/>
    </row>
    <row r="177" spans="10:12">
      <c r="J177" s="127"/>
      <c r="K177" s="127"/>
      <c r="L177" s="127"/>
    </row>
    <row r="178" spans="10:12">
      <c r="J178" s="127"/>
      <c r="K178" s="127"/>
      <c r="L178" s="127"/>
    </row>
    <row r="179" spans="10:12">
      <c r="J179" s="272"/>
      <c r="K179" s="272"/>
      <c r="L179" s="272"/>
    </row>
  </sheetData>
  <mergeCells count="9">
    <mergeCell ref="H3:H4"/>
    <mergeCell ref="K3:K4"/>
    <mergeCell ref="L3:L4"/>
    <mergeCell ref="A3:A4"/>
    <mergeCell ref="B3:B4"/>
    <mergeCell ref="C3:C4"/>
    <mergeCell ref="E3:E4"/>
    <mergeCell ref="F3:F4"/>
    <mergeCell ref="G3:G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2" manualBreakCount="2">
    <brk id="86" man="1"/>
    <brk id="15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A15F-0979-4593-86BF-0CDDFC56EE85}">
  <dimension ref="A1:AMF103"/>
  <sheetViews>
    <sheetView showGridLines="0" zoomScale="90" zoomScaleNormal="90" workbookViewId="0">
      <pane xSplit="2" ySplit="4" topLeftCell="C83" activePane="bottomRight" state="frozen"/>
      <selection activeCell="A103" sqref="A103"/>
      <selection pane="topRight" activeCell="A103" sqref="A103"/>
      <selection pane="bottomLeft" activeCell="A103" sqref="A103"/>
      <selection pane="bottomRight" activeCell="A98" sqref="A98"/>
    </sheetView>
  </sheetViews>
  <sheetFormatPr baseColWidth="10" defaultRowHeight="14.25"/>
  <cols>
    <col min="1" max="1" width="39.375" style="1" customWidth="1"/>
    <col min="2" max="2" width="5.625" style="56" customWidth="1"/>
    <col min="3" max="9" width="10.625" style="56" customWidth="1"/>
    <col min="10" max="10" width="11.5" style="56" customWidth="1"/>
    <col min="11" max="14" width="10.625" style="56" customWidth="1"/>
    <col min="15" max="1020" width="10.25" style="1" customWidth="1"/>
  </cols>
  <sheetData>
    <row r="1" spans="1:27">
      <c r="A1" t="s">
        <v>59</v>
      </c>
    </row>
    <row r="2" spans="1:27" ht="18.75">
      <c r="A2" s="274" t="s">
        <v>541</v>
      </c>
    </row>
    <row r="3" spans="1:27"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27" ht="12.75" customHeight="1">
      <c r="A4" s="276" t="s">
        <v>119</v>
      </c>
      <c r="B4" s="280"/>
      <c r="C4" s="281"/>
      <c r="D4" s="287"/>
      <c r="E4" s="287"/>
      <c r="F4" s="287"/>
      <c r="G4" s="287"/>
      <c r="H4" s="287"/>
      <c r="I4" s="287"/>
      <c r="J4" s="287"/>
      <c r="K4" s="287"/>
      <c r="L4" s="287"/>
      <c r="M4" s="287"/>
      <c r="N4" s="287"/>
      <c r="O4" s="287"/>
      <c r="P4" s="288"/>
    </row>
    <row r="5" spans="1:27" ht="12.6" customHeight="1">
      <c r="A5" s="26" t="s">
        <v>2</v>
      </c>
      <c r="B5" s="17" t="s">
        <v>1</v>
      </c>
      <c r="C5" s="53" t="s">
        <v>108</v>
      </c>
      <c r="D5" s="53" t="s">
        <v>111</v>
      </c>
      <c r="E5" s="53" t="s">
        <v>557</v>
      </c>
      <c r="F5" s="53" t="s">
        <v>109</v>
      </c>
      <c r="G5" s="53" t="s">
        <v>558</v>
      </c>
      <c r="H5" s="53" t="s">
        <v>557</v>
      </c>
      <c r="I5" s="53" t="s">
        <v>108</v>
      </c>
      <c r="J5" s="53" t="s">
        <v>559</v>
      </c>
      <c r="K5" s="53" t="s">
        <v>110</v>
      </c>
      <c r="L5" s="53" t="s">
        <v>111</v>
      </c>
      <c r="M5" s="53" t="s">
        <v>559</v>
      </c>
      <c r="N5" s="53" t="s">
        <v>112</v>
      </c>
      <c r="O5" s="53" t="s">
        <v>560</v>
      </c>
      <c r="P5" s="53" t="s">
        <v>32</v>
      </c>
    </row>
    <row r="6" spans="1:27" ht="12.6" customHeight="1">
      <c r="A6" s="25" t="s">
        <v>0</v>
      </c>
      <c r="B6" s="17" t="s">
        <v>1</v>
      </c>
      <c r="C6" s="57">
        <v>27700</v>
      </c>
      <c r="D6" s="57">
        <v>18201</v>
      </c>
      <c r="E6" s="57">
        <v>157896</v>
      </c>
      <c r="F6" s="57">
        <v>265340</v>
      </c>
      <c r="G6" s="57">
        <v>457456</v>
      </c>
      <c r="H6" s="57">
        <v>272162</v>
      </c>
      <c r="I6" s="57">
        <v>91056</v>
      </c>
      <c r="J6" s="57">
        <v>533969</v>
      </c>
      <c r="K6" s="57">
        <v>1353</v>
      </c>
      <c r="L6" s="57">
        <v>43022</v>
      </c>
      <c r="M6" s="57">
        <v>693880</v>
      </c>
      <c r="N6" s="57">
        <v>117044</v>
      </c>
      <c r="O6" s="57">
        <v>390111</v>
      </c>
      <c r="P6" s="57">
        <f>SUM(C6:O6)</f>
        <v>3069190</v>
      </c>
    </row>
    <row r="7" spans="1:27" ht="12.6" customHeight="1">
      <c r="A7" s="16" t="s">
        <v>3</v>
      </c>
      <c r="B7" s="113"/>
      <c r="C7" s="4"/>
      <c r="D7" s="4"/>
      <c r="E7" s="4"/>
      <c r="F7" s="4"/>
      <c r="G7" s="4"/>
      <c r="H7" s="4"/>
      <c r="I7" s="4"/>
      <c r="J7" s="4"/>
      <c r="K7" s="4"/>
      <c r="L7" s="4"/>
      <c r="M7" s="4"/>
      <c r="N7" s="4"/>
      <c r="O7" s="4"/>
      <c r="P7" s="4"/>
    </row>
    <row r="8" spans="1:27" ht="12.6" customHeight="1">
      <c r="A8" s="29" t="s">
        <v>4</v>
      </c>
      <c r="B8" s="30" t="s">
        <v>116</v>
      </c>
      <c r="C8" s="58">
        <v>2.19</v>
      </c>
      <c r="D8" s="58">
        <v>2.41</v>
      </c>
      <c r="E8" s="58">
        <v>2.2999999999999998</v>
      </c>
      <c r="F8" s="58">
        <v>1.1000000000000001</v>
      </c>
      <c r="G8" s="58">
        <v>1.8</v>
      </c>
      <c r="H8" s="58">
        <v>2.0699999999999998</v>
      </c>
      <c r="I8" s="58">
        <v>1.1499999999999999</v>
      </c>
      <c r="J8" s="58">
        <v>1.39</v>
      </c>
      <c r="K8" s="58">
        <v>1.7</v>
      </c>
      <c r="L8" s="58">
        <v>3.2</v>
      </c>
      <c r="M8" s="58">
        <v>1.5</v>
      </c>
      <c r="N8" s="58">
        <v>1.39</v>
      </c>
      <c r="O8" s="58">
        <v>1.5</v>
      </c>
      <c r="P8" s="58">
        <f t="shared" ref="P8:P22" si="0">($C8*$C$6+$D8*$D$6+$E8*$E$6+$F8*$F$6+$G8*$G$6+$H8*$H$6+$I8*$I$6+$J8*$J$6+$K8*$K$6+$L8*$L$6+$M8*$M$6+$N8*$N$6+$O8*$O$6)/$P$6</f>
        <v>1.6036601904737082</v>
      </c>
    </row>
    <row r="9" spans="1:27" ht="12.6" customHeight="1">
      <c r="A9" s="99" t="s">
        <v>561</v>
      </c>
      <c r="B9" s="22" t="s">
        <v>116</v>
      </c>
      <c r="C9" s="59">
        <v>1.51</v>
      </c>
      <c r="D9" s="59">
        <v>0.84</v>
      </c>
      <c r="E9" s="59">
        <v>1.29</v>
      </c>
      <c r="F9" s="59">
        <v>0.87</v>
      </c>
      <c r="G9" s="59">
        <v>0.98</v>
      </c>
      <c r="H9" s="59">
        <v>1.38</v>
      </c>
      <c r="I9" s="59">
        <v>1.04</v>
      </c>
      <c r="J9" s="59">
        <v>1.06</v>
      </c>
      <c r="K9" s="59">
        <v>1.24</v>
      </c>
      <c r="L9" s="59">
        <v>1.52</v>
      </c>
      <c r="M9" s="59">
        <v>1.32</v>
      </c>
      <c r="N9" s="59">
        <v>1.02</v>
      </c>
      <c r="O9" s="59">
        <v>1.05</v>
      </c>
      <c r="P9" s="59">
        <f t="shared" si="0"/>
        <v>1.136533577263056</v>
      </c>
    </row>
    <row r="10" spans="1:27" ht="12.6" customHeight="1">
      <c r="A10" s="27" t="s">
        <v>5</v>
      </c>
      <c r="B10" s="23" t="s">
        <v>6</v>
      </c>
      <c r="C10" s="60">
        <v>53.07</v>
      </c>
      <c r="D10" s="60">
        <v>152.18</v>
      </c>
      <c r="E10" s="60">
        <v>105.88</v>
      </c>
      <c r="F10" s="60">
        <v>10.35</v>
      </c>
      <c r="G10" s="60">
        <v>47.01</v>
      </c>
      <c r="H10" s="60">
        <v>94.11</v>
      </c>
      <c r="I10" s="60">
        <v>45.79</v>
      </c>
      <c r="J10" s="60">
        <v>23.65</v>
      </c>
      <c r="K10" s="60">
        <v>96.04</v>
      </c>
      <c r="L10" s="60">
        <v>41.29</v>
      </c>
      <c r="M10" s="60">
        <v>21.26</v>
      </c>
      <c r="N10" s="60">
        <v>25.79</v>
      </c>
      <c r="O10" s="60">
        <v>26.29</v>
      </c>
      <c r="P10" s="60">
        <f t="shared" si="0"/>
        <v>38.300968783294607</v>
      </c>
      <c r="Q10" s="3"/>
      <c r="R10" s="3"/>
      <c r="S10" s="3"/>
      <c r="T10" s="3"/>
      <c r="U10" s="3"/>
      <c r="V10" s="3"/>
      <c r="W10" s="3"/>
      <c r="X10" s="3"/>
      <c r="Y10" s="3"/>
      <c r="Z10" s="3"/>
      <c r="AA10" s="3"/>
    </row>
    <row r="11" spans="1:27" ht="12.6" customHeight="1">
      <c r="A11" s="100" t="s">
        <v>34</v>
      </c>
      <c r="B11" s="17" t="s">
        <v>6</v>
      </c>
      <c r="C11" s="61">
        <v>14.57</v>
      </c>
      <c r="D11" s="61">
        <v>80.320000000000007</v>
      </c>
      <c r="E11" s="61">
        <v>42.86</v>
      </c>
      <c r="F11" s="61">
        <v>2.4</v>
      </c>
      <c r="G11" s="61">
        <v>13.61</v>
      </c>
      <c r="H11" s="61">
        <v>32.479999999999997</v>
      </c>
      <c r="I11" s="61">
        <v>3.42</v>
      </c>
      <c r="J11" s="61">
        <v>6.06</v>
      </c>
      <c r="K11" s="61">
        <v>19.84</v>
      </c>
      <c r="L11" s="61">
        <v>3.86</v>
      </c>
      <c r="M11" s="61">
        <v>11.6</v>
      </c>
      <c r="N11" s="61">
        <v>1.42</v>
      </c>
      <c r="O11" s="61">
        <v>13.62</v>
      </c>
      <c r="P11" s="61">
        <f t="shared" si="0"/>
        <v>13.555441077287492</v>
      </c>
    </row>
    <row r="12" spans="1:27" ht="12.6" customHeight="1">
      <c r="A12" s="100" t="s">
        <v>68</v>
      </c>
      <c r="B12" s="17" t="s">
        <v>6</v>
      </c>
      <c r="C12" s="61">
        <v>7.57</v>
      </c>
      <c r="D12" s="61">
        <v>28.99</v>
      </c>
      <c r="E12" s="61">
        <v>15.67</v>
      </c>
      <c r="F12" s="61">
        <v>1.57</v>
      </c>
      <c r="G12" s="61">
        <v>3.25</v>
      </c>
      <c r="H12" s="61">
        <v>12.69</v>
      </c>
      <c r="I12" s="61">
        <v>0.57999999999999996</v>
      </c>
      <c r="J12" s="61">
        <v>1.68</v>
      </c>
      <c r="K12" s="61">
        <v>4.34</v>
      </c>
      <c r="L12" s="61">
        <v>5.45</v>
      </c>
      <c r="M12" s="61">
        <v>3.62</v>
      </c>
      <c r="N12" s="61">
        <v>0.3</v>
      </c>
      <c r="O12" s="61">
        <v>5.57</v>
      </c>
      <c r="P12" s="61">
        <f t="shared" si="0"/>
        <v>4.7174392201199655</v>
      </c>
    </row>
    <row r="13" spans="1:27" ht="12.6" customHeight="1">
      <c r="A13" s="100" t="s">
        <v>69</v>
      </c>
      <c r="B13" s="17" t="s">
        <v>6</v>
      </c>
      <c r="C13" s="61">
        <v>17.57</v>
      </c>
      <c r="D13" s="61">
        <v>11.22</v>
      </c>
      <c r="E13" s="61">
        <v>26.1</v>
      </c>
      <c r="F13" s="61">
        <v>2.2599999999999998</v>
      </c>
      <c r="G13" s="61">
        <v>13.35</v>
      </c>
      <c r="H13" s="61">
        <v>27.09</v>
      </c>
      <c r="I13" s="61">
        <v>41.39</v>
      </c>
      <c r="J13" s="61">
        <v>5.3</v>
      </c>
      <c r="K13" s="61">
        <v>49.58</v>
      </c>
      <c r="L13" s="61">
        <v>18.3</v>
      </c>
      <c r="M13" s="61">
        <v>3.21</v>
      </c>
      <c r="N13" s="61">
        <v>10.029999999999999</v>
      </c>
      <c r="O13" s="61">
        <v>3.44</v>
      </c>
      <c r="P13" s="61">
        <f t="shared" si="0"/>
        <v>10.129082995839292</v>
      </c>
    </row>
    <row r="14" spans="1:27" ht="12.6" customHeight="1">
      <c r="A14" s="100" t="s">
        <v>35</v>
      </c>
      <c r="B14" s="17" t="s">
        <v>6</v>
      </c>
      <c r="C14" s="61">
        <v>27.74</v>
      </c>
      <c r="D14" s="61">
        <v>31.37</v>
      </c>
      <c r="E14" s="61">
        <v>43.17</v>
      </c>
      <c r="F14" s="61">
        <v>3.05</v>
      </c>
      <c r="G14" s="61">
        <v>14.91</v>
      </c>
      <c r="H14" s="61">
        <v>42.46</v>
      </c>
      <c r="I14" s="61">
        <v>41.47</v>
      </c>
      <c r="J14" s="61">
        <v>10.54</v>
      </c>
      <c r="K14" s="61">
        <v>70.44</v>
      </c>
      <c r="L14" s="61">
        <v>27.63</v>
      </c>
      <c r="M14" s="61">
        <v>5.17</v>
      </c>
      <c r="N14" s="61">
        <v>14.38</v>
      </c>
      <c r="O14" s="61">
        <v>6.49</v>
      </c>
      <c r="P14" s="61">
        <f t="shared" si="0"/>
        <v>14.932959393194947</v>
      </c>
    </row>
    <row r="15" spans="1:27" ht="12.6" customHeight="1">
      <c r="A15" s="100" t="s">
        <v>36</v>
      </c>
      <c r="B15" s="17" t="s">
        <v>6</v>
      </c>
      <c r="C15" s="61">
        <v>0</v>
      </c>
      <c r="D15" s="61">
        <v>0</v>
      </c>
      <c r="E15" s="61">
        <v>0.6</v>
      </c>
      <c r="F15" s="61">
        <v>0.21</v>
      </c>
      <c r="G15" s="61">
        <v>2.0299999999999998</v>
      </c>
      <c r="H15" s="61">
        <v>2.79</v>
      </c>
      <c r="I15" s="61">
        <v>0</v>
      </c>
      <c r="J15" s="61">
        <v>1.07</v>
      </c>
      <c r="K15" s="61">
        <v>0.93</v>
      </c>
      <c r="L15" s="61">
        <v>0</v>
      </c>
      <c r="M15" s="61">
        <v>0</v>
      </c>
      <c r="N15" s="61">
        <v>1.2</v>
      </c>
      <c r="O15" s="61">
        <v>0.19</v>
      </c>
      <c r="P15" s="61">
        <f t="shared" si="0"/>
        <v>0.8554718573955995</v>
      </c>
    </row>
    <row r="16" spans="1:27" ht="12.6" customHeight="1">
      <c r="A16" s="100" t="s">
        <v>37</v>
      </c>
      <c r="B16" s="17" t="s">
        <v>6</v>
      </c>
      <c r="C16" s="61">
        <v>0.70000000000000018</v>
      </c>
      <c r="D16" s="61">
        <v>0.24</v>
      </c>
      <c r="E16" s="61">
        <v>0.32</v>
      </c>
      <c r="F16" s="61">
        <v>0.47</v>
      </c>
      <c r="G16" s="61">
        <v>3.22</v>
      </c>
      <c r="H16" s="61">
        <v>0.68</v>
      </c>
      <c r="I16" s="61">
        <v>0.01</v>
      </c>
      <c r="J16" s="61">
        <v>1</v>
      </c>
      <c r="K16" s="61">
        <v>0</v>
      </c>
      <c r="L16" s="61">
        <v>0.52</v>
      </c>
      <c r="M16" s="61">
        <v>0.46</v>
      </c>
      <c r="N16" s="61">
        <v>1.87</v>
      </c>
      <c r="O16" s="61">
        <v>0.27</v>
      </c>
      <c r="P16" s="61">
        <f t="shared" si="0"/>
        <v>0.99626001974462308</v>
      </c>
    </row>
    <row r="17" spans="1:1020" ht="12.6" customHeight="1">
      <c r="A17" s="18" t="s">
        <v>14</v>
      </c>
      <c r="B17" s="23" t="s">
        <v>7</v>
      </c>
      <c r="C17" s="60">
        <v>138.36000000000001</v>
      </c>
      <c r="D17" s="60">
        <v>220.99</v>
      </c>
      <c r="E17" s="60">
        <v>96.87</v>
      </c>
      <c r="F17" s="60">
        <v>7.45</v>
      </c>
      <c r="G17" s="60">
        <v>41.87</v>
      </c>
      <c r="H17" s="60">
        <v>72.94</v>
      </c>
      <c r="I17" s="60">
        <v>67.930000000000007</v>
      </c>
      <c r="J17" s="60">
        <v>18.27</v>
      </c>
      <c r="K17" s="60">
        <v>127.03</v>
      </c>
      <c r="L17" s="60">
        <v>162.22</v>
      </c>
      <c r="M17" s="60">
        <v>14.26</v>
      </c>
      <c r="N17" s="60">
        <v>13.16</v>
      </c>
      <c r="O17" s="60">
        <v>8.86</v>
      </c>
      <c r="P17" s="60">
        <f t="shared" si="0"/>
        <v>33.271162081852218</v>
      </c>
    </row>
    <row r="18" spans="1:1020" ht="12.6" customHeight="1">
      <c r="A18" s="100" t="s">
        <v>38</v>
      </c>
      <c r="B18" s="17" t="s">
        <v>7</v>
      </c>
      <c r="C18" s="61">
        <v>19.510000000000002</v>
      </c>
      <c r="D18" s="61">
        <v>30.83</v>
      </c>
      <c r="E18" s="61">
        <v>25.72</v>
      </c>
      <c r="F18" s="61">
        <v>0.05</v>
      </c>
      <c r="G18" s="61">
        <v>1.93</v>
      </c>
      <c r="H18" s="61">
        <v>12.53</v>
      </c>
      <c r="I18" s="61">
        <v>17</v>
      </c>
      <c r="J18" s="61">
        <v>3.62</v>
      </c>
      <c r="K18" s="61">
        <v>41.17</v>
      </c>
      <c r="L18" s="61">
        <v>38.68</v>
      </c>
      <c r="M18" s="61">
        <v>3.18</v>
      </c>
      <c r="N18" s="61">
        <v>1.46</v>
      </c>
      <c r="O18" s="61">
        <v>2.41</v>
      </c>
      <c r="P18" s="61">
        <f t="shared" si="0"/>
        <v>5.8606015886927807</v>
      </c>
    </row>
    <row r="19" spans="1:1020" ht="12.6" customHeight="1">
      <c r="A19" s="100" t="s">
        <v>39</v>
      </c>
      <c r="B19" s="17" t="s">
        <v>7</v>
      </c>
      <c r="C19" s="61">
        <v>42.68</v>
      </c>
      <c r="D19" s="61">
        <v>28.46</v>
      </c>
      <c r="E19" s="61">
        <v>26.86</v>
      </c>
      <c r="F19" s="61">
        <v>0.93</v>
      </c>
      <c r="G19" s="61">
        <v>6.84</v>
      </c>
      <c r="H19" s="61">
        <v>31.89</v>
      </c>
      <c r="I19" s="61">
        <v>37.6</v>
      </c>
      <c r="J19" s="61">
        <v>5.49</v>
      </c>
      <c r="K19" s="61">
        <v>63.84</v>
      </c>
      <c r="L19" s="61">
        <v>27.47</v>
      </c>
      <c r="M19" s="61">
        <v>4.05</v>
      </c>
      <c r="N19" s="61">
        <v>6.12</v>
      </c>
      <c r="O19" s="61">
        <v>1.18</v>
      </c>
      <c r="P19" s="61">
        <f t="shared" si="0"/>
        <v>9.6463803055529311</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c r="A20" s="100" t="s">
        <v>40</v>
      </c>
      <c r="B20" s="17" t="s">
        <v>7</v>
      </c>
      <c r="C20" s="61">
        <v>0.55000000000000004</v>
      </c>
      <c r="D20" s="61">
        <v>0.63</v>
      </c>
      <c r="E20" s="61">
        <v>0.63</v>
      </c>
      <c r="F20" s="61">
        <v>4.76</v>
      </c>
      <c r="G20" s="61">
        <v>4.92</v>
      </c>
      <c r="H20" s="61">
        <v>3.14</v>
      </c>
      <c r="I20" s="61">
        <v>5.76</v>
      </c>
      <c r="J20" s="61">
        <v>1.65</v>
      </c>
      <c r="K20" s="61">
        <v>0.16</v>
      </c>
      <c r="L20" s="61">
        <v>3.01</v>
      </c>
      <c r="M20" s="61">
        <v>0.08</v>
      </c>
      <c r="N20" s="61">
        <v>2.74</v>
      </c>
      <c r="O20" s="61">
        <v>3.8</v>
      </c>
      <c r="P20" s="61">
        <f t="shared" si="0"/>
        <v>2.5701711461330183</v>
      </c>
      <c r="Q20" s="2"/>
      <c r="R20" s="2"/>
      <c r="S20" s="2"/>
      <c r="T20" s="2"/>
      <c r="U20" s="2"/>
      <c r="V20" s="2"/>
      <c r="W20" s="2"/>
      <c r="X20" s="2"/>
      <c r="Y20" s="2"/>
      <c r="Z20" s="2"/>
      <c r="AA20" s="2"/>
      <c r="AB20" s="2"/>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41</v>
      </c>
      <c r="B21" s="17" t="s">
        <v>7</v>
      </c>
      <c r="C21" s="61">
        <v>55.47</v>
      </c>
      <c r="D21" s="61">
        <v>149.69999999999999</v>
      </c>
      <c r="E21" s="61">
        <v>37.049999999999997</v>
      </c>
      <c r="F21" s="61">
        <v>0.11</v>
      </c>
      <c r="G21" s="61">
        <v>20.11</v>
      </c>
      <c r="H21" s="61">
        <v>13.4</v>
      </c>
      <c r="I21" s="61">
        <v>5.36</v>
      </c>
      <c r="J21" s="61">
        <v>4.22</v>
      </c>
      <c r="K21" s="61">
        <v>19.03</v>
      </c>
      <c r="L21" s="61">
        <v>65.39</v>
      </c>
      <c r="M21" s="61">
        <v>3.56</v>
      </c>
      <c r="N21" s="61">
        <v>0.49</v>
      </c>
      <c r="O21" s="61">
        <v>0.63</v>
      </c>
      <c r="P21" s="61">
        <f t="shared" si="0"/>
        <v>10.211343598799685</v>
      </c>
      <c r="Q21" s="2"/>
      <c r="R21" s="2"/>
      <c r="S21" s="2"/>
      <c r="T21" s="2"/>
      <c r="U21" s="2"/>
      <c r="V21" s="2"/>
      <c r="W21" s="2"/>
      <c r="X21" s="2"/>
      <c r="Y21" s="2"/>
      <c r="Z21" s="2"/>
      <c r="AA21" s="2"/>
      <c r="AB21" s="2"/>
      <c r="AC21" s="2"/>
      <c r="AD21" s="2"/>
      <c r="AE21" s="2"/>
      <c r="AF21" s="2"/>
      <c r="AG21" s="2"/>
      <c r="AH21" s="2"/>
      <c r="AI21" s="2"/>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2" t="s">
        <v>42</v>
      </c>
      <c r="B22" s="8" t="s">
        <v>7</v>
      </c>
      <c r="C22" s="62">
        <v>19.84</v>
      </c>
      <c r="D22" s="62">
        <v>10.98</v>
      </c>
      <c r="E22" s="62">
        <v>6.05</v>
      </c>
      <c r="F22" s="62">
        <v>1.59</v>
      </c>
      <c r="G22" s="62">
        <v>7.94</v>
      </c>
      <c r="H22" s="62">
        <v>11.76</v>
      </c>
      <c r="I22" s="62">
        <v>1.86</v>
      </c>
      <c r="J22" s="62">
        <v>3.15</v>
      </c>
      <c r="K22" s="62">
        <v>1.2</v>
      </c>
      <c r="L22" s="62">
        <v>26.87</v>
      </c>
      <c r="M22" s="62">
        <v>3.28</v>
      </c>
      <c r="N22" s="62">
        <v>2.2400000000000002</v>
      </c>
      <c r="O22" s="62">
        <v>0.84</v>
      </c>
      <c r="P22" s="62">
        <f t="shared" si="0"/>
        <v>4.8332594560779887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21" t="s">
        <v>9</v>
      </c>
      <c r="B23" s="14"/>
      <c r="C23" s="6"/>
      <c r="D23" s="6"/>
      <c r="E23" s="6"/>
      <c r="F23" s="6"/>
      <c r="G23" s="6"/>
      <c r="H23" s="6"/>
      <c r="I23" s="6"/>
      <c r="J23" s="6"/>
      <c r="K23" s="6"/>
      <c r="L23" s="6"/>
      <c r="M23" s="6"/>
      <c r="N23" s="6"/>
      <c r="O23" s="6"/>
      <c r="P23" s="6"/>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277" t="s">
        <v>66</v>
      </c>
      <c r="B24" s="40" t="s">
        <v>33</v>
      </c>
      <c r="C24" s="63">
        <v>1146305</v>
      </c>
      <c r="D24" s="63">
        <v>3693846</v>
      </c>
      <c r="E24" s="63">
        <v>1176992</v>
      </c>
      <c r="F24" s="63">
        <v>110968</v>
      </c>
      <c r="G24" s="63">
        <v>432958</v>
      </c>
      <c r="H24" s="63">
        <v>569822</v>
      </c>
      <c r="I24" s="63">
        <v>1081236</v>
      </c>
      <c r="J24" s="63">
        <v>451762</v>
      </c>
      <c r="K24" s="63">
        <v>1590445</v>
      </c>
      <c r="L24" s="63">
        <v>3559118</v>
      </c>
      <c r="M24" s="63">
        <v>224737</v>
      </c>
      <c r="N24" s="63">
        <v>102773</v>
      </c>
      <c r="O24" s="63">
        <v>80117</v>
      </c>
      <c r="P24" s="63">
        <f t="shared" ref="P24:P87" si="1">($C24*$C$6+$D24*$D$6+$E24*$E$6+$F24*$F$6+$G24*$G$6+$H24*$H$6+$I24*$I$6+$J24*$J$6+$K24*$K$6+$L24*$L$6+$M24*$M$6+$N24*$N$6+$O24*$O$6)/$P$6</f>
        <v>443631.77852918848</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41" t="s">
        <v>62</v>
      </c>
      <c r="B25" s="42" t="s">
        <v>33</v>
      </c>
      <c r="C25" s="64">
        <v>959213</v>
      </c>
      <c r="D25" s="64">
        <v>3019946</v>
      </c>
      <c r="E25" s="64">
        <v>997176</v>
      </c>
      <c r="F25" s="64">
        <v>103221</v>
      </c>
      <c r="G25" s="64">
        <v>241957</v>
      </c>
      <c r="H25" s="64">
        <v>302994</v>
      </c>
      <c r="I25" s="64">
        <v>934428</v>
      </c>
      <c r="J25" s="64">
        <v>298307</v>
      </c>
      <c r="K25" s="64">
        <v>1317052</v>
      </c>
      <c r="L25" s="64">
        <v>3086001</v>
      </c>
      <c r="M25" s="64">
        <v>190400</v>
      </c>
      <c r="N25" s="64">
        <v>83384</v>
      </c>
      <c r="O25" s="64">
        <v>59489</v>
      </c>
      <c r="P25" s="64">
        <f t="shared" si="1"/>
        <v>326967.26775012299</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70</v>
      </c>
      <c r="B26" s="17" t="s">
        <v>33</v>
      </c>
      <c r="C26" s="57">
        <v>571163</v>
      </c>
      <c r="D26" s="57">
        <v>2281579</v>
      </c>
      <c r="E26" s="57">
        <v>647418</v>
      </c>
      <c r="F26" s="57">
        <v>68272</v>
      </c>
      <c r="G26" s="57">
        <v>191713</v>
      </c>
      <c r="H26" s="57">
        <v>69723</v>
      </c>
      <c r="I26" s="57">
        <v>799197</v>
      </c>
      <c r="J26" s="57">
        <v>243454</v>
      </c>
      <c r="K26" s="57">
        <v>649156</v>
      </c>
      <c r="L26" s="57">
        <v>2447495</v>
      </c>
      <c r="M26" s="57">
        <v>115521</v>
      </c>
      <c r="N26" s="57">
        <v>49334</v>
      </c>
      <c r="O26" s="57">
        <v>21652</v>
      </c>
      <c r="P26" s="57">
        <f t="shared" si="1"/>
        <v>224061.10576569062</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s="94" customFormat="1" ht="12.6" customHeight="1">
      <c r="A27" s="109" t="s">
        <v>71</v>
      </c>
      <c r="B27" s="114" t="s">
        <v>12</v>
      </c>
      <c r="C27" s="92">
        <v>0.2952703975880912</v>
      </c>
      <c r="D27" s="92">
        <v>0.59357339992114611</v>
      </c>
      <c r="E27" s="92">
        <v>0.3394408764639214</v>
      </c>
      <c r="F27" s="92">
        <v>0.42512077294685985</v>
      </c>
      <c r="G27" s="92">
        <v>0.59646883641778348</v>
      </c>
      <c r="H27" s="92">
        <v>0.14451174157900323</v>
      </c>
      <c r="I27" s="92">
        <v>0.78314042367329106</v>
      </c>
      <c r="J27" s="92">
        <v>0.43636363636363634</v>
      </c>
      <c r="K27" s="92">
        <v>0.43398583923365269</v>
      </c>
      <c r="L27" s="92">
        <v>0.55897311697747631</v>
      </c>
      <c r="M27" s="92">
        <v>0.69426152398871122</v>
      </c>
      <c r="N27" s="92">
        <v>0.75959674292361379</v>
      </c>
      <c r="O27" s="92">
        <v>0.30087485736021302</v>
      </c>
      <c r="P27" s="92">
        <f t="shared" si="1"/>
        <v>0.49346374997937781</v>
      </c>
      <c r="Q27" s="93"/>
      <c r="R27" s="93"/>
      <c r="S27" s="93"/>
      <c r="T27" s="93"/>
      <c r="U27" s="93"/>
      <c r="V27" s="93"/>
      <c r="W27" s="93"/>
      <c r="X27" s="93"/>
      <c r="Y27" s="93"/>
      <c r="Z27" s="93"/>
      <c r="AA27" s="93"/>
      <c r="AB27" s="93"/>
      <c r="AC27" s="93"/>
      <c r="AD27" s="93"/>
    </row>
    <row r="28" spans="1:1020" ht="12.6" customHeight="1">
      <c r="A28" s="100" t="s">
        <v>63</v>
      </c>
      <c r="B28" s="17" t="s">
        <v>33</v>
      </c>
      <c r="C28" s="57">
        <v>210370</v>
      </c>
      <c r="D28" s="57">
        <v>372717</v>
      </c>
      <c r="E28" s="57">
        <v>136550</v>
      </c>
      <c r="F28" s="57">
        <v>9653</v>
      </c>
      <c r="G28" s="57">
        <v>23546</v>
      </c>
      <c r="H28" s="57">
        <v>83698</v>
      </c>
      <c r="I28" s="57">
        <v>54614</v>
      </c>
      <c r="J28" s="57">
        <v>27267</v>
      </c>
      <c r="K28" s="57">
        <v>349192</v>
      </c>
      <c r="L28" s="57">
        <v>316794</v>
      </c>
      <c r="M28" s="57">
        <v>38262</v>
      </c>
      <c r="N28" s="57">
        <v>11238</v>
      </c>
      <c r="O28" s="57">
        <v>15396</v>
      </c>
      <c r="P28" s="57">
        <f t="shared" si="1"/>
        <v>44894.167623379457</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100" t="s">
        <v>56</v>
      </c>
      <c r="B29" s="17" t="s">
        <v>33</v>
      </c>
      <c r="C29" s="57">
        <v>105943</v>
      </c>
      <c r="D29" s="57">
        <v>300988</v>
      </c>
      <c r="E29" s="57">
        <v>160735</v>
      </c>
      <c r="F29" s="57">
        <v>21228</v>
      </c>
      <c r="G29" s="57">
        <v>13944</v>
      </c>
      <c r="H29" s="57">
        <v>94598</v>
      </c>
      <c r="I29" s="57">
        <v>44231</v>
      </c>
      <c r="J29" s="57">
        <v>19948</v>
      </c>
      <c r="K29" s="57">
        <v>257980</v>
      </c>
      <c r="L29" s="57">
        <v>223846</v>
      </c>
      <c r="M29" s="57">
        <v>31982</v>
      </c>
      <c r="N29" s="57">
        <v>17178</v>
      </c>
      <c r="O29" s="57">
        <v>18430</v>
      </c>
      <c r="P29" s="57">
        <f t="shared" si="1"/>
        <v>41574.539513682765</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7" t="s">
        <v>57</v>
      </c>
      <c r="B30" s="10" t="s">
        <v>33</v>
      </c>
      <c r="C30" s="65">
        <v>65797</v>
      </c>
      <c r="D30" s="65">
        <v>63914</v>
      </c>
      <c r="E30" s="65">
        <v>33633</v>
      </c>
      <c r="F30" s="65">
        <v>4068</v>
      </c>
      <c r="G30" s="65">
        <v>12678</v>
      </c>
      <c r="H30" s="65">
        <v>43742</v>
      </c>
      <c r="I30" s="65">
        <v>36386</v>
      </c>
      <c r="J30" s="65">
        <v>7638</v>
      </c>
      <c r="K30" s="65">
        <v>60688</v>
      </c>
      <c r="L30" s="65">
        <v>97866</v>
      </c>
      <c r="M30" s="65">
        <v>4537</v>
      </c>
      <c r="N30" s="65">
        <v>5634</v>
      </c>
      <c r="O30" s="65">
        <v>3815</v>
      </c>
      <c r="P30" s="65">
        <f t="shared" si="1"/>
        <v>14355.672326900583</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35" t="s">
        <v>10</v>
      </c>
      <c r="B31" s="24" t="s">
        <v>33</v>
      </c>
      <c r="C31" s="66">
        <v>187092</v>
      </c>
      <c r="D31" s="66">
        <v>673900</v>
      </c>
      <c r="E31" s="66">
        <v>179816</v>
      </c>
      <c r="F31" s="66">
        <v>7747</v>
      </c>
      <c r="G31" s="66">
        <v>191001</v>
      </c>
      <c r="H31" s="66">
        <v>266828</v>
      </c>
      <c r="I31" s="66">
        <v>146808</v>
      </c>
      <c r="J31" s="66">
        <v>153455</v>
      </c>
      <c r="K31" s="66">
        <v>273393</v>
      </c>
      <c r="L31" s="66">
        <v>473117</v>
      </c>
      <c r="M31" s="66">
        <v>34337</v>
      </c>
      <c r="N31" s="66">
        <v>19389</v>
      </c>
      <c r="O31" s="66">
        <v>20629</v>
      </c>
      <c r="P31" s="66">
        <f t="shared" si="1"/>
        <v>116664.63788458845</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64</v>
      </c>
      <c r="B32" s="17" t="s">
        <v>33</v>
      </c>
      <c r="C32" s="57">
        <v>14419</v>
      </c>
      <c r="D32" s="57">
        <v>115484</v>
      </c>
      <c r="E32" s="57">
        <v>13358</v>
      </c>
      <c r="F32" s="57">
        <v>760</v>
      </c>
      <c r="G32" s="57">
        <v>1439</v>
      </c>
      <c r="H32" s="57">
        <v>72564</v>
      </c>
      <c r="I32" s="57">
        <v>7710</v>
      </c>
      <c r="J32" s="57">
        <v>8136</v>
      </c>
      <c r="K32" s="57">
        <v>16324</v>
      </c>
      <c r="L32" s="57">
        <v>57985</v>
      </c>
      <c r="M32" s="57">
        <v>12704</v>
      </c>
      <c r="N32" s="57">
        <v>4758</v>
      </c>
      <c r="O32" s="57">
        <v>1203</v>
      </c>
      <c r="P32" s="57">
        <f t="shared" si="1"/>
        <v>13887.699130715269</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99" t="s">
        <v>65</v>
      </c>
      <c r="B33" s="22" t="s">
        <v>33</v>
      </c>
      <c r="C33" s="67">
        <v>64513</v>
      </c>
      <c r="D33" s="67">
        <v>73368</v>
      </c>
      <c r="E33" s="67">
        <v>30335</v>
      </c>
      <c r="F33" s="67">
        <v>1867</v>
      </c>
      <c r="G33" s="67">
        <v>8177</v>
      </c>
      <c r="H33" s="67">
        <v>27605</v>
      </c>
      <c r="I33" s="67">
        <v>34586</v>
      </c>
      <c r="J33" s="67">
        <v>5385</v>
      </c>
      <c r="K33" s="67">
        <v>44042</v>
      </c>
      <c r="L33" s="67">
        <v>57132</v>
      </c>
      <c r="M33" s="67">
        <v>6207</v>
      </c>
      <c r="N33" s="67">
        <v>3403</v>
      </c>
      <c r="O33" s="67">
        <v>1806</v>
      </c>
      <c r="P33" s="67">
        <f t="shared" si="1"/>
        <v>10951.800865700723</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99" t="s">
        <v>58</v>
      </c>
      <c r="B34" s="22" t="s">
        <v>33</v>
      </c>
      <c r="C34" s="67">
        <v>108160</v>
      </c>
      <c r="D34" s="67">
        <v>485048</v>
      </c>
      <c r="E34" s="67">
        <v>136123</v>
      </c>
      <c r="F34" s="67">
        <v>5120</v>
      </c>
      <c r="G34" s="67">
        <v>181385</v>
      </c>
      <c r="H34" s="67">
        <v>166660</v>
      </c>
      <c r="I34" s="67">
        <v>104513</v>
      </c>
      <c r="J34" s="67">
        <v>139933</v>
      </c>
      <c r="K34" s="67">
        <v>213027</v>
      </c>
      <c r="L34" s="67">
        <v>358000</v>
      </c>
      <c r="M34" s="67">
        <v>15426</v>
      </c>
      <c r="N34" s="67">
        <v>11229</v>
      </c>
      <c r="O34" s="67">
        <v>17620</v>
      </c>
      <c r="P34" s="67">
        <f t="shared" si="1"/>
        <v>91825.120389418706</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50" t="s">
        <v>67</v>
      </c>
      <c r="B35" s="51" t="s">
        <v>33</v>
      </c>
      <c r="C35" s="68">
        <v>884098</v>
      </c>
      <c r="D35" s="68">
        <v>1725049</v>
      </c>
      <c r="E35" s="68">
        <v>893656</v>
      </c>
      <c r="F35" s="68">
        <v>110910</v>
      </c>
      <c r="G35" s="68">
        <v>418929</v>
      </c>
      <c r="H35" s="68">
        <v>336900</v>
      </c>
      <c r="I35" s="68">
        <v>1049065</v>
      </c>
      <c r="J35" s="68">
        <v>446684</v>
      </c>
      <c r="K35" s="68">
        <v>1197693</v>
      </c>
      <c r="L35" s="68">
        <v>2663141</v>
      </c>
      <c r="M35" s="68">
        <v>215297</v>
      </c>
      <c r="N35" s="68">
        <v>96446</v>
      </c>
      <c r="O35" s="68">
        <v>75987</v>
      </c>
      <c r="P35" s="68">
        <f t="shared" si="1"/>
        <v>374792.35099716863</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48" t="s">
        <v>72</v>
      </c>
      <c r="B36" s="49" t="s">
        <v>33</v>
      </c>
      <c r="C36" s="69">
        <v>262207</v>
      </c>
      <c r="D36" s="69">
        <v>1968797</v>
      </c>
      <c r="E36" s="69">
        <v>283336</v>
      </c>
      <c r="F36" s="69">
        <v>58</v>
      </c>
      <c r="G36" s="69">
        <v>14030</v>
      </c>
      <c r="H36" s="69">
        <v>232922</v>
      </c>
      <c r="I36" s="69">
        <v>32171</v>
      </c>
      <c r="J36" s="69">
        <v>5078</v>
      </c>
      <c r="K36" s="69">
        <v>392752</v>
      </c>
      <c r="L36" s="69">
        <v>895977</v>
      </c>
      <c r="M36" s="69">
        <v>9441</v>
      </c>
      <c r="N36" s="69">
        <v>6327</v>
      </c>
      <c r="O36" s="69">
        <v>4131</v>
      </c>
      <c r="P36" s="69">
        <f t="shared" si="1"/>
        <v>68839.929764530709</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3" t="s">
        <v>73</v>
      </c>
      <c r="B37" s="43" t="s">
        <v>33</v>
      </c>
      <c r="C37" s="70">
        <v>233947</v>
      </c>
      <c r="D37" s="70">
        <v>1742121</v>
      </c>
      <c r="E37" s="70">
        <v>207573</v>
      </c>
      <c r="F37" s="70">
        <v>21</v>
      </c>
      <c r="G37" s="70">
        <v>10049</v>
      </c>
      <c r="H37" s="70">
        <v>152058</v>
      </c>
      <c r="I37" s="70">
        <v>29723</v>
      </c>
      <c r="J37" s="70">
        <v>4833</v>
      </c>
      <c r="K37" s="70">
        <v>331577</v>
      </c>
      <c r="L37" s="70">
        <v>789625</v>
      </c>
      <c r="M37" s="70">
        <v>6809</v>
      </c>
      <c r="N37" s="70">
        <v>1951</v>
      </c>
      <c r="O37" s="70">
        <v>2467</v>
      </c>
      <c r="P37" s="70">
        <f t="shared" si="1"/>
        <v>52969.338882897442</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107</v>
      </c>
      <c r="B38" s="17" t="s">
        <v>33</v>
      </c>
      <c r="C38" s="57">
        <v>28260</v>
      </c>
      <c r="D38" s="57">
        <v>226676</v>
      </c>
      <c r="E38" s="57">
        <v>75763</v>
      </c>
      <c r="F38" s="57">
        <v>37</v>
      </c>
      <c r="G38" s="57">
        <v>3980</v>
      </c>
      <c r="H38" s="57">
        <v>80864</v>
      </c>
      <c r="I38" s="57">
        <v>2448</v>
      </c>
      <c r="J38" s="57">
        <v>244</v>
      </c>
      <c r="K38" s="57">
        <v>61175</v>
      </c>
      <c r="L38" s="57">
        <v>106352</v>
      </c>
      <c r="M38" s="57">
        <v>2631</v>
      </c>
      <c r="N38" s="57">
        <v>4375</v>
      </c>
      <c r="O38" s="57">
        <v>1664</v>
      </c>
      <c r="P38" s="57">
        <f t="shared" si="1"/>
        <v>15870.003642329084</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44" t="s">
        <v>17</v>
      </c>
      <c r="B39" s="45" t="s">
        <v>33</v>
      </c>
      <c r="C39" s="71">
        <v>75550</v>
      </c>
      <c r="D39" s="71">
        <v>95478</v>
      </c>
      <c r="E39" s="71">
        <v>62747</v>
      </c>
      <c r="F39" s="71">
        <v>1946</v>
      </c>
      <c r="G39" s="71">
        <v>6404</v>
      </c>
      <c r="H39" s="71">
        <v>47149</v>
      </c>
      <c r="I39" s="71">
        <v>15388</v>
      </c>
      <c r="J39" s="71">
        <v>2080</v>
      </c>
      <c r="K39" s="71">
        <v>111674</v>
      </c>
      <c r="L39" s="71">
        <v>78323</v>
      </c>
      <c r="M39" s="71">
        <v>4768</v>
      </c>
      <c r="N39" s="71">
        <v>3486</v>
      </c>
      <c r="O39" s="71">
        <v>4102</v>
      </c>
      <c r="P39" s="71">
        <f t="shared" si="1"/>
        <v>13477.594809705492</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46" t="s">
        <v>11</v>
      </c>
      <c r="B40" s="47" t="s">
        <v>12</v>
      </c>
      <c r="C40" s="72">
        <v>0.22874104186931052</v>
      </c>
      <c r="D40" s="72">
        <v>0.53299379562656379</v>
      </c>
      <c r="E40" s="72">
        <v>0.24072890894755444</v>
      </c>
      <c r="F40" s="122">
        <v>5.2267320308557426E-4</v>
      </c>
      <c r="G40" s="72">
        <v>3.2404990784325502E-2</v>
      </c>
      <c r="H40" s="72">
        <v>0.40876273643348271</v>
      </c>
      <c r="I40" s="72">
        <v>2.9753911264515796E-2</v>
      </c>
      <c r="J40" s="72">
        <v>1.1240431908836954E-2</v>
      </c>
      <c r="K40" s="72">
        <v>0.24694472301777176</v>
      </c>
      <c r="L40" s="72">
        <v>0.25174130219902796</v>
      </c>
      <c r="M40" s="72">
        <v>4.20091039748684E-2</v>
      </c>
      <c r="N40" s="72">
        <v>6.1562861841145046E-2</v>
      </c>
      <c r="O40" s="72">
        <v>5.1562090442727512E-2</v>
      </c>
      <c r="P40" s="72">
        <f t="shared" si="1"/>
        <v>8.3606792137962585E-2</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9" t="s">
        <v>60</v>
      </c>
      <c r="B41" s="9" t="s">
        <v>33</v>
      </c>
      <c r="C41" s="73">
        <v>459751</v>
      </c>
      <c r="D41" s="73">
        <v>957385</v>
      </c>
      <c r="E41" s="73">
        <v>473852</v>
      </c>
      <c r="F41" s="73">
        <v>39457</v>
      </c>
      <c r="G41" s="73">
        <v>135851</v>
      </c>
      <c r="H41" s="73">
        <v>327424</v>
      </c>
      <c r="I41" s="73">
        <v>147079</v>
      </c>
      <c r="J41" s="73">
        <v>103416</v>
      </c>
      <c r="K41" s="73">
        <v>431093</v>
      </c>
      <c r="L41" s="73">
        <v>873112</v>
      </c>
      <c r="M41" s="73">
        <v>68282</v>
      </c>
      <c r="N41" s="73">
        <v>53312</v>
      </c>
      <c r="O41" s="73">
        <v>45251</v>
      </c>
      <c r="P41" s="73">
        <f t="shared" si="1"/>
        <v>144904.5129728039</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8" t="s">
        <v>18</v>
      </c>
      <c r="B42" s="30" t="s">
        <v>33</v>
      </c>
      <c r="C42" s="74">
        <v>163670</v>
      </c>
      <c r="D42" s="74">
        <v>340025</v>
      </c>
      <c r="E42" s="74">
        <v>172046</v>
      </c>
      <c r="F42" s="74">
        <v>24220</v>
      </c>
      <c r="G42" s="74">
        <v>69426</v>
      </c>
      <c r="H42" s="74">
        <v>169118</v>
      </c>
      <c r="I42" s="74">
        <v>21083</v>
      </c>
      <c r="J42" s="74">
        <v>58289</v>
      </c>
      <c r="K42" s="74">
        <v>68745</v>
      </c>
      <c r="L42" s="74">
        <v>352793</v>
      </c>
      <c r="M42" s="74">
        <v>32498</v>
      </c>
      <c r="N42" s="74">
        <v>27887</v>
      </c>
      <c r="O42" s="74">
        <v>28689</v>
      </c>
      <c r="P42" s="74">
        <f t="shared" si="1"/>
        <v>67581.979375665891</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16</v>
      </c>
      <c r="B43" s="17" t="s">
        <v>33</v>
      </c>
      <c r="C43" s="57">
        <v>34604</v>
      </c>
      <c r="D43" s="57">
        <v>161907</v>
      </c>
      <c r="E43" s="57">
        <v>76462</v>
      </c>
      <c r="F43" s="57">
        <v>3775</v>
      </c>
      <c r="G43" s="57">
        <v>13851</v>
      </c>
      <c r="H43" s="57">
        <v>59368</v>
      </c>
      <c r="I43" s="57">
        <v>9152</v>
      </c>
      <c r="J43" s="57">
        <v>11478</v>
      </c>
      <c r="K43" s="57">
        <v>29483</v>
      </c>
      <c r="L43" s="57">
        <v>10085</v>
      </c>
      <c r="M43" s="57">
        <v>16913</v>
      </c>
      <c r="N43" s="57">
        <v>1521</v>
      </c>
      <c r="O43" s="57">
        <v>13862</v>
      </c>
      <c r="P43" s="57">
        <f t="shared" si="1"/>
        <v>20927.79604390735</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74</v>
      </c>
      <c r="B44" s="17" t="s">
        <v>33</v>
      </c>
      <c r="C44" s="57">
        <v>57172</v>
      </c>
      <c r="D44" s="57">
        <v>37529</v>
      </c>
      <c r="E44" s="57">
        <v>16634</v>
      </c>
      <c r="F44" s="57">
        <v>2554</v>
      </c>
      <c r="G44" s="57">
        <v>19021</v>
      </c>
      <c r="H44" s="57">
        <v>20702</v>
      </c>
      <c r="I44" s="57">
        <v>4</v>
      </c>
      <c r="J44" s="57">
        <v>10142</v>
      </c>
      <c r="K44" s="57">
        <v>1386</v>
      </c>
      <c r="L44" s="57">
        <v>216834</v>
      </c>
      <c r="M44" s="57">
        <v>2689</v>
      </c>
      <c r="N44" s="57">
        <v>4774</v>
      </c>
      <c r="O44" s="57">
        <v>1351</v>
      </c>
      <c r="P44" s="57">
        <f t="shared" si="1"/>
        <v>12252.240890267465</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20</v>
      </c>
      <c r="B45" s="17" t="s">
        <v>33</v>
      </c>
      <c r="C45" s="57">
        <v>0</v>
      </c>
      <c r="D45" s="57">
        <v>0</v>
      </c>
      <c r="E45" s="57">
        <v>9538</v>
      </c>
      <c r="F45" s="57">
        <v>1263</v>
      </c>
      <c r="G45" s="57">
        <v>5276</v>
      </c>
      <c r="H45" s="57">
        <v>48589</v>
      </c>
      <c r="I45" s="57">
        <v>0</v>
      </c>
      <c r="J45" s="57">
        <v>12764</v>
      </c>
      <c r="K45" s="57">
        <v>25804</v>
      </c>
      <c r="L45" s="57">
        <v>0</v>
      </c>
      <c r="M45" s="57">
        <v>1</v>
      </c>
      <c r="N45" s="57">
        <v>6759</v>
      </c>
      <c r="O45" s="57">
        <v>813</v>
      </c>
      <c r="P45" s="57">
        <f t="shared" si="1"/>
        <v>8288.2458853964727</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43</v>
      </c>
      <c r="B46" s="17" t="s">
        <v>33</v>
      </c>
      <c r="C46" s="57">
        <v>4381</v>
      </c>
      <c r="D46" s="57">
        <v>35803</v>
      </c>
      <c r="E46" s="57">
        <v>17320</v>
      </c>
      <c r="F46" s="57">
        <v>1532</v>
      </c>
      <c r="G46" s="57">
        <v>3003</v>
      </c>
      <c r="H46" s="57">
        <v>2032</v>
      </c>
      <c r="I46" s="57">
        <v>9571</v>
      </c>
      <c r="J46" s="57">
        <v>6010</v>
      </c>
      <c r="K46" s="57">
        <v>3528</v>
      </c>
      <c r="L46" s="57">
        <v>14992</v>
      </c>
      <c r="M46" s="57">
        <v>2826</v>
      </c>
      <c r="N46" s="57">
        <v>3040</v>
      </c>
      <c r="O46" s="57">
        <v>4026</v>
      </c>
      <c r="P46" s="57">
        <f t="shared" si="1"/>
        <v>4710.9343686770781</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0" t="s">
        <v>44</v>
      </c>
      <c r="B47" s="17" t="s">
        <v>33</v>
      </c>
      <c r="C47" s="57">
        <v>14282</v>
      </c>
      <c r="D47" s="57">
        <v>2800</v>
      </c>
      <c r="E47" s="57">
        <v>4294</v>
      </c>
      <c r="F47" s="57">
        <v>3074</v>
      </c>
      <c r="G47" s="57">
        <v>14035</v>
      </c>
      <c r="H47" s="57">
        <v>6944</v>
      </c>
      <c r="I47" s="57">
        <v>17</v>
      </c>
      <c r="J47" s="57">
        <v>7641</v>
      </c>
      <c r="K47" s="57">
        <v>0</v>
      </c>
      <c r="L47" s="57">
        <v>12682</v>
      </c>
      <c r="M47" s="57">
        <v>1999</v>
      </c>
      <c r="N47" s="57">
        <v>7410</v>
      </c>
      <c r="O47" s="57">
        <v>1593</v>
      </c>
      <c r="P47" s="57">
        <f t="shared" si="1"/>
        <v>5784.4388063300084</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8" t="s">
        <v>19</v>
      </c>
      <c r="B48" s="7" t="s">
        <v>33</v>
      </c>
      <c r="C48" s="75">
        <v>250287</v>
      </c>
      <c r="D48" s="75">
        <v>461564</v>
      </c>
      <c r="E48" s="75">
        <v>222230</v>
      </c>
      <c r="F48" s="75">
        <v>8629</v>
      </c>
      <c r="G48" s="75">
        <v>52804</v>
      </c>
      <c r="H48" s="75">
        <v>109337</v>
      </c>
      <c r="I48" s="75">
        <v>105594</v>
      </c>
      <c r="J48" s="75">
        <v>27504</v>
      </c>
      <c r="K48" s="75">
        <v>255634</v>
      </c>
      <c r="L48" s="75">
        <v>397061</v>
      </c>
      <c r="M48" s="75">
        <v>27554</v>
      </c>
      <c r="N48" s="75">
        <v>11773</v>
      </c>
      <c r="O48" s="75">
        <v>10496</v>
      </c>
      <c r="P48" s="75">
        <f t="shared" si="1"/>
        <v>56349.337054401978</v>
      </c>
      <c r="Q48" s="2"/>
      <c r="R48" s="2"/>
      <c r="S48" s="2"/>
      <c r="T48" s="2"/>
      <c r="U48" s="2"/>
      <c r="V48" s="2"/>
      <c r="W48" s="2"/>
      <c r="X48" s="2"/>
      <c r="Y48" s="2"/>
      <c r="Z48" s="2"/>
      <c r="AA48" s="2"/>
      <c r="AB48" s="2"/>
      <c r="AC48" s="2"/>
      <c r="AD48" s="2"/>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45</v>
      </c>
      <c r="B49" s="17" t="s">
        <v>33</v>
      </c>
      <c r="C49" s="57">
        <v>87638</v>
      </c>
      <c r="D49" s="57">
        <v>179709</v>
      </c>
      <c r="E49" s="57">
        <v>120293</v>
      </c>
      <c r="F49" s="57">
        <v>151</v>
      </c>
      <c r="G49" s="57">
        <v>7170</v>
      </c>
      <c r="H49" s="57">
        <v>42920</v>
      </c>
      <c r="I49" s="57">
        <v>57118</v>
      </c>
      <c r="J49" s="57">
        <v>14401</v>
      </c>
      <c r="K49" s="57">
        <v>171351</v>
      </c>
      <c r="L49" s="57">
        <v>196544</v>
      </c>
      <c r="M49" s="57">
        <v>9643</v>
      </c>
      <c r="N49" s="57">
        <v>4653</v>
      </c>
      <c r="O49" s="57">
        <v>3926</v>
      </c>
      <c r="P49" s="57">
        <f t="shared" si="1"/>
        <v>22819.995810946861</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46</v>
      </c>
      <c r="B50" s="17" t="s">
        <v>33</v>
      </c>
      <c r="C50" s="57">
        <v>41895</v>
      </c>
      <c r="D50" s="57">
        <v>38338</v>
      </c>
      <c r="E50" s="57">
        <v>28603</v>
      </c>
      <c r="F50" s="57">
        <v>290</v>
      </c>
      <c r="G50" s="57">
        <v>9229</v>
      </c>
      <c r="H50" s="57">
        <v>25898</v>
      </c>
      <c r="I50" s="57">
        <v>33721</v>
      </c>
      <c r="J50" s="57">
        <v>4445</v>
      </c>
      <c r="K50" s="57">
        <v>54738</v>
      </c>
      <c r="L50" s="57">
        <v>23207</v>
      </c>
      <c r="M50" s="57">
        <v>3768</v>
      </c>
      <c r="N50" s="57">
        <v>2972</v>
      </c>
      <c r="O50" s="57">
        <v>786</v>
      </c>
      <c r="P50" s="57">
        <f t="shared" si="1"/>
        <v>8962.4062795069713</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40</v>
      </c>
      <c r="B51" s="17" t="s">
        <v>33</v>
      </c>
      <c r="C51" s="57">
        <v>310</v>
      </c>
      <c r="D51" s="57">
        <v>983</v>
      </c>
      <c r="E51" s="57">
        <v>363</v>
      </c>
      <c r="F51" s="57">
        <v>1940</v>
      </c>
      <c r="G51" s="57">
        <v>4328</v>
      </c>
      <c r="H51" s="57">
        <v>2239</v>
      </c>
      <c r="I51" s="57">
        <v>4925</v>
      </c>
      <c r="J51" s="57">
        <v>597</v>
      </c>
      <c r="K51" s="57">
        <v>70</v>
      </c>
      <c r="L51" s="57">
        <v>1785</v>
      </c>
      <c r="M51" s="57">
        <v>26</v>
      </c>
      <c r="N51" s="57">
        <v>919</v>
      </c>
      <c r="O51" s="57">
        <v>1704</v>
      </c>
      <c r="P51" s="57">
        <f t="shared" si="1"/>
        <v>1571.185703719874</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41</v>
      </c>
      <c r="B52" s="17" t="s">
        <v>33</v>
      </c>
      <c r="C52" s="57">
        <v>63118</v>
      </c>
      <c r="D52" s="57">
        <v>215439</v>
      </c>
      <c r="E52" s="57">
        <v>52587</v>
      </c>
      <c r="F52" s="57">
        <v>185</v>
      </c>
      <c r="G52" s="57">
        <v>14953</v>
      </c>
      <c r="H52" s="57">
        <v>18119</v>
      </c>
      <c r="I52" s="57">
        <v>5872</v>
      </c>
      <c r="J52" s="57">
        <v>3075</v>
      </c>
      <c r="K52" s="57">
        <v>24336</v>
      </c>
      <c r="L52" s="57">
        <v>105904</v>
      </c>
      <c r="M52" s="57">
        <v>3807</v>
      </c>
      <c r="N52" s="57">
        <v>513</v>
      </c>
      <c r="O52" s="57">
        <v>477</v>
      </c>
      <c r="P52" s="57">
        <f t="shared" si="1"/>
        <v>11549.325137577016</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100" t="s">
        <v>42</v>
      </c>
      <c r="B53" s="17" t="s">
        <v>33</v>
      </c>
      <c r="C53" s="57">
        <v>29422</v>
      </c>
      <c r="D53" s="57">
        <v>10631</v>
      </c>
      <c r="E53" s="57">
        <v>9240</v>
      </c>
      <c r="F53" s="57">
        <v>396</v>
      </c>
      <c r="G53" s="57">
        <v>251</v>
      </c>
      <c r="H53" s="57">
        <v>7540</v>
      </c>
      <c r="I53" s="57">
        <v>-427</v>
      </c>
      <c r="J53" s="57">
        <v>166</v>
      </c>
      <c r="K53" s="57">
        <v>1488</v>
      </c>
      <c r="L53" s="57">
        <v>18194</v>
      </c>
      <c r="M53" s="57">
        <v>10772</v>
      </c>
      <c r="N53" s="57">
        <v>879</v>
      </c>
      <c r="O53" s="57">
        <v>171</v>
      </c>
      <c r="P53" s="57">
        <f t="shared" si="1"/>
        <v>4306.6803743007113</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8" t="s">
        <v>47</v>
      </c>
      <c r="B54" s="7" t="s">
        <v>33</v>
      </c>
      <c r="C54" s="75">
        <v>24112</v>
      </c>
      <c r="D54" s="75">
        <v>57220</v>
      </c>
      <c r="E54" s="75">
        <v>43583</v>
      </c>
      <c r="F54" s="75">
        <v>6205</v>
      </c>
      <c r="G54" s="75">
        <v>12359</v>
      </c>
      <c r="H54" s="75">
        <v>35930</v>
      </c>
      <c r="I54" s="75">
        <v>19092</v>
      </c>
      <c r="J54" s="75">
        <v>11444</v>
      </c>
      <c r="K54" s="75">
        <v>69628</v>
      </c>
      <c r="L54" s="75">
        <v>24650</v>
      </c>
      <c r="M54" s="75">
        <v>7634</v>
      </c>
      <c r="N54" s="75">
        <v>11850</v>
      </c>
      <c r="O54" s="75">
        <v>6013</v>
      </c>
      <c r="P54" s="75">
        <f t="shared" si="1"/>
        <v>14239.434243888452</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c r="A55" s="100" t="s">
        <v>48</v>
      </c>
      <c r="B55" s="17" t="s">
        <v>33</v>
      </c>
      <c r="C55" s="57">
        <v>14534</v>
      </c>
      <c r="D55" s="57">
        <v>43381</v>
      </c>
      <c r="E55" s="57">
        <v>28547</v>
      </c>
      <c r="F55" s="57">
        <v>3458</v>
      </c>
      <c r="G55" s="57">
        <v>8014</v>
      </c>
      <c r="H55" s="57">
        <v>19706</v>
      </c>
      <c r="I55" s="57">
        <v>12514</v>
      </c>
      <c r="J55" s="57">
        <v>6418</v>
      </c>
      <c r="K55" s="57">
        <v>25056</v>
      </c>
      <c r="L55" s="57">
        <v>14025</v>
      </c>
      <c r="M55" s="57">
        <v>4655</v>
      </c>
      <c r="N55" s="57">
        <v>4067</v>
      </c>
      <c r="O55" s="57">
        <v>4759</v>
      </c>
      <c r="P55" s="57">
        <f t="shared" si="1"/>
        <v>8605.7848194474773</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75</v>
      </c>
      <c r="B56" s="17" t="s">
        <v>33</v>
      </c>
      <c r="C56" s="57">
        <v>0</v>
      </c>
      <c r="D56" s="57">
        <v>0</v>
      </c>
      <c r="E56" s="57">
        <v>0</v>
      </c>
      <c r="F56" s="57">
        <v>833</v>
      </c>
      <c r="G56" s="57">
        <v>796</v>
      </c>
      <c r="H56" s="57">
        <v>936</v>
      </c>
      <c r="I56" s="57">
        <v>85</v>
      </c>
      <c r="J56" s="57">
        <v>489</v>
      </c>
      <c r="K56" s="57">
        <v>128</v>
      </c>
      <c r="L56" s="57">
        <v>0</v>
      </c>
      <c r="M56" s="57">
        <v>320</v>
      </c>
      <c r="N56" s="57">
        <v>139</v>
      </c>
      <c r="O56" s="57">
        <v>165</v>
      </c>
      <c r="P56" s="57">
        <f t="shared" si="1"/>
        <v>459.92905098739408</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76</v>
      </c>
      <c r="B57" s="17" t="s">
        <v>33</v>
      </c>
      <c r="C57" s="57">
        <v>3510</v>
      </c>
      <c r="D57" s="57">
        <v>2629</v>
      </c>
      <c r="E57" s="57">
        <v>0</v>
      </c>
      <c r="F57" s="57">
        <v>218</v>
      </c>
      <c r="G57" s="57">
        <v>959</v>
      </c>
      <c r="H57" s="57">
        <v>3332</v>
      </c>
      <c r="I57" s="57">
        <v>0</v>
      </c>
      <c r="J57" s="57">
        <v>417</v>
      </c>
      <c r="K57" s="57">
        <v>0</v>
      </c>
      <c r="L57" s="57">
        <v>24</v>
      </c>
      <c r="M57" s="57">
        <v>558</v>
      </c>
      <c r="N57" s="57">
        <v>1471</v>
      </c>
      <c r="O57" s="57">
        <v>781</v>
      </c>
      <c r="P57" s="57">
        <f t="shared" si="1"/>
        <v>858.92261248081741</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49</v>
      </c>
      <c r="B58" s="17" t="s">
        <v>33</v>
      </c>
      <c r="C58" s="67">
        <v>4052</v>
      </c>
      <c r="D58" s="67">
        <v>6112</v>
      </c>
      <c r="E58" s="67">
        <v>8165</v>
      </c>
      <c r="F58" s="67">
        <v>1303</v>
      </c>
      <c r="G58" s="67">
        <v>1917</v>
      </c>
      <c r="H58" s="67">
        <v>6127</v>
      </c>
      <c r="I58" s="67">
        <v>5404</v>
      </c>
      <c r="J58" s="67">
        <v>3694</v>
      </c>
      <c r="K58" s="67">
        <v>32237</v>
      </c>
      <c r="L58" s="67">
        <v>3472</v>
      </c>
      <c r="M58" s="67">
        <v>818</v>
      </c>
      <c r="N58" s="67">
        <v>4204</v>
      </c>
      <c r="O58" s="67">
        <v>104</v>
      </c>
      <c r="P58" s="67">
        <f t="shared" si="1"/>
        <v>2658.9031676109985</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4" t="s">
        <v>77</v>
      </c>
      <c r="B59" s="17" t="s">
        <v>33</v>
      </c>
      <c r="C59" s="67">
        <v>303</v>
      </c>
      <c r="D59" s="67">
        <v>0</v>
      </c>
      <c r="E59" s="67">
        <v>1613</v>
      </c>
      <c r="F59" s="67">
        <v>590</v>
      </c>
      <c r="G59" s="67">
        <v>409</v>
      </c>
      <c r="H59" s="67">
        <v>3795</v>
      </c>
      <c r="I59" s="67">
        <v>2135</v>
      </c>
      <c r="J59" s="67">
        <v>731</v>
      </c>
      <c r="K59" s="67">
        <v>13026</v>
      </c>
      <c r="L59" s="67">
        <v>0</v>
      </c>
      <c r="M59" s="67">
        <v>392</v>
      </c>
      <c r="N59" s="67">
        <v>1487</v>
      </c>
      <c r="O59" s="67">
        <v>86</v>
      </c>
      <c r="P59" s="67">
        <f t="shared" si="1"/>
        <v>886.72882845310983</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34" t="s">
        <v>78</v>
      </c>
      <c r="B60" s="9" t="s">
        <v>33</v>
      </c>
      <c r="C60" s="73">
        <v>338302</v>
      </c>
      <c r="D60" s="73">
        <v>742261</v>
      </c>
      <c r="E60" s="73">
        <v>379632</v>
      </c>
      <c r="F60" s="73">
        <v>23376</v>
      </c>
      <c r="G60" s="73">
        <v>91991</v>
      </c>
      <c r="H60" s="73">
        <v>250896</v>
      </c>
      <c r="I60" s="73">
        <v>100158</v>
      </c>
      <c r="J60" s="73">
        <v>61200</v>
      </c>
      <c r="K60" s="73">
        <v>348470</v>
      </c>
      <c r="L60" s="73">
        <v>693693</v>
      </c>
      <c r="M60" s="73">
        <v>43699</v>
      </c>
      <c r="N60" s="73">
        <v>30247</v>
      </c>
      <c r="O60" s="73">
        <v>28986</v>
      </c>
      <c r="P60" s="73">
        <f t="shared" si="1"/>
        <v>103179.10955626729</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35" t="s">
        <v>15</v>
      </c>
      <c r="B61" s="24" t="s">
        <v>33</v>
      </c>
      <c r="C61" s="66">
        <v>51506</v>
      </c>
      <c r="D61" s="66">
        <v>88626</v>
      </c>
      <c r="E61" s="66">
        <v>57968</v>
      </c>
      <c r="F61" s="66">
        <v>4680</v>
      </c>
      <c r="G61" s="66">
        <v>15914</v>
      </c>
      <c r="H61" s="66">
        <v>45496</v>
      </c>
      <c r="I61" s="66">
        <v>14361</v>
      </c>
      <c r="J61" s="66">
        <v>14047</v>
      </c>
      <c r="K61" s="66">
        <v>38109</v>
      </c>
      <c r="L61" s="66">
        <v>111196</v>
      </c>
      <c r="M61" s="66">
        <v>9613</v>
      </c>
      <c r="N61" s="66">
        <v>5892</v>
      </c>
      <c r="O61" s="66">
        <v>8341</v>
      </c>
      <c r="P61" s="66">
        <f t="shared" si="1"/>
        <v>18687.113791260887</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100" t="s">
        <v>51</v>
      </c>
      <c r="B62" s="17" t="s">
        <v>33</v>
      </c>
      <c r="C62" s="57">
        <v>19365</v>
      </c>
      <c r="D62" s="57">
        <v>23304</v>
      </c>
      <c r="E62" s="57">
        <v>14632</v>
      </c>
      <c r="F62" s="57">
        <v>896</v>
      </c>
      <c r="G62" s="57">
        <v>3966</v>
      </c>
      <c r="H62" s="57">
        <v>10139</v>
      </c>
      <c r="I62" s="57">
        <v>841</v>
      </c>
      <c r="J62" s="57">
        <v>3328</v>
      </c>
      <c r="K62" s="57">
        <v>7896</v>
      </c>
      <c r="L62" s="57">
        <v>52721</v>
      </c>
      <c r="M62" s="57">
        <v>1666</v>
      </c>
      <c r="N62" s="57">
        <v>1142</v>
      </c>
      <c r="O62" s="57">
        <v>2444</v>
      </c>
      <c r="P62" s="57">
        <f t="shared" si="1"/>
        <v>4710.6693362092283</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00" t="s">
        <v>50</v>
      </c>
      <c r="B63" s="17" t="s">
        <v>33</v>
      </c>
      <c r="C63" s="57">
        <v>16304</v>
      </c>
      <c r="D63" s="57">
        <v>26202</v>
      </c>
      <c r="E63" s="57">
        <v>24072</v>
      </c>
      <c r="F63" s="57">
        <v>2159</v>
      </c>
      <c r="G63" s="57">
        <v>6987</v>
      </c>
      <c r="H63" s="57">
        <v>18129</v>
      </c>
      <c r="I63" s="57">
        <v>11680</v>
      </c>
      <c r="J63" s="57">
        <v>4494</v>
      </c>
      <c r="K63" s="57">
        <v>17410</v>
      </c>
      <c r="L63" s="57">
        <v>14226</v>
      </c>
      <c r="M63" s="57">
        <v>5857</v>
      </c>
      <c r="N63" s="57">
        <v>1861</v>
      </c>
      <c r="O63" s="57">
        <v>3664</v>
      </c>
      <c r="P63" s="57">
        <f t="shared" si="1"/>
        <v>7572.8622731078885</v>
      </c>
      <c r="Q63" s="15"/>
      <c r="R63" s="15"/>
      <c r="S63" s="15"/>
      <c r="T63" s="15"/>
      <c r="U63" s="15"/>
      <c r="V63" s="15"/>
      <c r="W63" s="15"/>
      <c r="X63" s="15"/>
      <c r="Y63" s="15"/>
      <c r="Z63" s="15"/>
      <c r="AA63" s="15"/>
      <c r="AB63" s="15"/>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52</v>
      </c>
      <c r="B64" s="17" t="s">
        <v>33</v>
      </c>
      <c r="C64" s="57">
        <v>9766</v>
      </c>
      <c r="D64" s="57">
        <v>19192</v>
      </c>
      <c r="E64" s="57">
        <v>12510</v>
      </c>
      <c r="F64" s="57">
        <v>1231</v>
      </c>
      <c r="G64" s="57">
        <v>4208</v>
      </c>
      <c r="H64" s="57">
        <v>10754</v>
      </c>
      <c r="I64" s="57">
        <v>1113</v>
      </c>
      <c r="J64" s="57">
        <v>2425</v>
      </c>
      <c r="K64" s="57">
        <v>5504</v>
      </c>
      <c r="L64" s="57">
        <v>12029</v>
      </c>
      <c r="M64" s="57">
        <v>1569</v>
      </c>
      <c r="N64" s="57">
        <v>1234</v>
      </c>
      <c r="O64" s="57">
        <v>1991</v>
      </c>
      <c r="P64" s="57">
        <f t="shared" si="1"/>
        <v>3813.5693808464121</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c r="A65" s="29" t="s">
        <v>53</v>
      </c>
      <c r="B65" s="30" t="s">
        <v>33</v>
      </c>
      <c r="C65" s="74">
        <v>138165</v>
      </c>
      <c r="D65" s="74">
        <v>282886</v>
      </c>
      <c r="E65" s="74">
        <v>106090</v>
      </c>
      <c r="F65" s="74">
        <v>4413</v>
      </c>
      <c r="G65" s="74">
        <v>30531</v>
      </c>
      <c r="H65" s="74">
        <v>44580</v>
      </c>
      <c r="I65" s="74">
        <v>47027</v>
      </c>
      <c r="J65" s="74">
        <v>13970</v>
      </c>
      <c r="K65" s="74">
        <v>104646</v>
      </c>
      <c r="L65" s="74">
        <v>210401</v>
      </c>
      <c r="M65" s="74">
        <v>15883</v>
      </c>
      <c r="N65" s="74">
        <v>7420</v>
      </c>
      <c r="O65" s="74">
        <v>6430</v>
      </c>
      <c r="P65" s="74">
        <f t="shared" si="1"/>
        <v>28779.760553761742</v>
      </c>
      <c r="Q65" s="2"/>
      <c r="R65" s="2"/>
      <c r="S65" s="2"/>
      <c r="T65" s="2"/>
      <c r="U65" s="2"/>
      <c r="V65" s="2"/>
      <c r="W65" s="2"/>
      <c r="X65" s="2"/>
      <c r="Y65" s="2"/>
      <c r="Z65" s="2"/>
      <c r="AA65" s="2"/>
      <c r="AB65" s="2"/>
      <c r="AC65" s="2"/>
      <c r="AD65" s="2"/>
      <c r="AE65" s="2"/>
      <c r="AF65" s="2"/>
      <c r="AG65" s="2"/>
      <c r="AH65" s="2"/>
      <c r="AI65" s="2"/>
      <c r="AJ65" s="2"/>
      <c r="AK65" s="2"/>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c r="A66" s="100" t="s">
        <v>79</v>
      </c>
      <c r="B66" s="17" t="s">
        <v>33</v>
      </c>
      <c r="C66" s="57">
        <v>42026</v>
      </c>
      <c r="D66" s="57">
        <v>94495</v>
      </c>
      <c r="E66" s="57">
        <v>46428</v>
      </c>
      <c r="F66" s="57">
        <v>3405</v>
      </c>
      <c r="G66" s="57">
        <v>12505</v>
      </c>
      <c r="H66" s="57">
        <v>20848</v>
      </c>
      <c r="I66" s="57">
        <v>29037</v>
      </c>
      <c r="J66" s="57">
        <v>10461</v>
      </c>
      <c r="K66" s="57">
        <v>62826</v>
      </c>
      <c r="L66" s="57">
        <v>74123</v>
      </c>
      <c r="M66" s="57">
        <v>5485</v>
      </c>
      <c r="N66" s="57">
        <v>4903</v>
      </c>
      <c r="O66" s="57">
        <v>4946</v>
      </c>
      <c r="P66" s="57">
        <f t="shared" si="1"/>
        <v>13138.931164900185</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c r="A67" s="100" t="s">
        <v>80</v>
      </c>
      <c r="B67" s="17" t="s">
        <v>33</v>
      </c>
      <c r="C67" s="57">
        <v>79629</v>
      </c>
      <c r="D67" s="57">
        <v>162240</v>
      </c>
      <c r="E67" s="57">
        <v>44804</v>
      </c>
      <c r="F67" s="57">
        <v>747</v>
      </c>
      <c r="G67" s="57">
        <v>15447</v>
      </c>
      <c r="H67" s="57">
        <v>19821</v>
      </c>
      <c r="I67" s="57">
        <v>6610</v>
      </c>
      <c r="J67" s="57">
        <v>2523</v>
      </c>
      <c r="K67" s="57">
        <v>22141</v>
      </c>
      <c r="L67" s="57">
        <v>104263</v>
      </c>
      <c r="M67" s="57">
        <v>9263</v>
      </c>
      <c r="N67" s="57">
        <v>1676</v>
      </c>
      <c r="O67" s="57">
        <v>1131</v>
      </c>
      <c r="P67" s="57">
        <f t="shared" si="1"/>
        <v>12518.4546961902</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29" t="s">
        <v>81</v>
      </c>
      <c r="B68" s="30" t="s">
        <v>33</v>
      </c>
      <c r="C68" s="74">
        <v>14104</v>
      </c>
      <c r="D68" s="74">
        <v>1095</v>
      </c>
      <c r="E68" s="74">
        <v>6333</v>
      </c>
      <c r="F68" s="74">
        <v>191</v>
      </c>
      <c r="G68" s="74">
        <v>185</v>
      </c>
      <c r="H68" s="74">
        <v>2332</v>
      </c>
      <c r="I68" s="74">
        <v>2</v>
      </c>
      <c r="J68" s="74">
        <v>2097</v>
      </c>
      <c r="K68" s="74">
        <v>486</v>
      </c>
      <c r="L68" s="74">
        <v>29290</v>
      </c>
      <c r="M68" s="74">
        <v>181</v>
      </c>
      <c r="N68" s="74">
        <v>124</v>
      </c>
      <c r="O68" s="74">
        <v>654</v>
      </c>
      <c r="P68" s="74">
        <f t="shared" si="1"/>
        <v>1614.9155705577041</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9" t="s">
        <v>82</v>
      </c>
      <c r="B69" s="30" t="s">
        <v>33</v>
      </c>
      <c r="C69" s="74">
        <v>61629</v>
      </c>
      <c r="D69" s="74">
        <v>150672</v>
      </c>
      <c r="E69" s="74">
        <v>98883</v>
      </c>
      <c r="F69" s="74">
        <v>6984</v>
      </c>
      <c r="G69" s="74">
        <v>21164</v>
      </c>
      <c r="H69" s="74">
        <v>84516</v>
      </c>
      <c r="I69" s="74">
        <v>22416</v>
      </c>
      <c r="J69" s="74">
        <v>14973</v>
      </c>
      <c r="K69" s="74">
        <v>88250</v>
      </c>
      <c r="L69" s="74">
        <v>164422</v>
      </c>
      <c r="M69" s="74">
        <v>9361</v>
      </c>
      <c r="N69" s="74">
        <v>7568</v>
      </c>
      <c r="O69" s="74">
        <v>5148</v>
      </c>
      <c r="P69" s="74">
        <f t="shared" si="1"/>
        <v>26462.485946780747</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0" t="s">
        <v>83</v>
      </c>
      <c r="B70" s="17" t="s">
        <v>33</v>
      </c>
      <c r="C70" s="57">
        <v>17794</v>
      </c>
      <c r="D70" s="57">
        <v>50796</v>
      </c>
      <c r="E70" s="57">
        <v>33345</v>
      </c>
      <c r="F70" s="57">
        <v>1519</v>
      </c>
      <c r="G70" s="57">
        <v>4951</v>
      </c>
      <c r="H70" s="57">
        <v>22575</v>
      </c>
      <c r="I70" s="57">
        <v>7671</v>
      </c>
      <c r="J70" s="57">
        <v>1995</v>
      </c>
      <c r="K70" s="57">
        <v>32258</v>
      </c>
      <c r="L70" s="57">
        <v>38207</v>
      </c>
      <c r="M70" s="57">
        <v>2478</v>
      </c>
      <c r="N70" s="57">
        <v>1724</v>
      </c>
      <c r="O70" s="57">
        <v>1253</v>
      </c>
      <c r="P70" s="57">
        <f t="shared" si="1"/>
        <v>6958.0638930792811</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4" customHeight="1">
      <c r="A71" s="100" t="s">
        <v>54</v>
      </c>
      <c r="B71" s="17" t="s">
        <v>33</v>
      </c>
      <c r="C71" s="57">
        <v>17975</v>
      </c>
      <c r="D71" s="57">
        <v>37395</v>
      </c>
      <c r="E71" s="57">
        <v>29440</v>
      </c>
      <c r="F71" s="57">
        <v>3070</v>
      </c>
      <c r="G71" s="57">
        <v>7138</v>
      </c>
      <c r="H71" s="57">
        <v>16400</v>
      </c>
      <c r="I71" s="57">
        <v>5552</v>
      </c>
      <c r="J71" s="57">
        <v>7469</v>
      </c>
      <c r="K71" s="57">
        <v>21084</v>
      </c>
      <c r="L71" s="57">
        <v>55339</v>
      </c>
      <c r="M71" s="57">
        <v>4469</v>
      </c>
      <c r="N71" s="57">
        <v>3163</v>
      </c>
      <c r="O71" s="57">
        <v>2916</v>
      </c>
      <c r="P71" s="57">
        <f t="shared" si="1"/>
        <v>8432.8978375401985</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84</v>
      </c>
      <c r="B72" s="17" t="s">
        <v>33</v>
      </c>
      <c r="C72" s="57">
        <v>17954</v>
      </c>
      <c r="D72" s="57">
        <v>33872</v>
      </c>
      <c r="E72" s="57">
        <v>17691</v>
      </c>
      <c r="F72" s="57">
        <v>1093</v>
      </c>
      <c r="G72" s="57">
        <v>3432</v>
      </c>
      <c r="H72" s="57">
        <v>25229</v>
      </c>
      <c r="I72" s="57">
        <v>6105</v>
      </c>
      <c r="J72" s="57">
        <v>2097</v>
      </c>
      <c r="K72" s="57">
        <v>18385</v>
      </c>
      <c r="L72" s="57">
        <v>31447</v>
      </c>
      <c r="M72" s="57">
        <v>1554</v>
      </c>
      <c r="N72" s="57">
        <v>1670</v>
      </c>
      <c r="O72" s="57">
        <v>795</v>
      </c>
      <c r="P72" s="57">
        <f t="shared" si="1"/>
        <v>5627.1712650569043</v>
      </c>
      <c r="Q72" s="2"/>
      <c r="R72" s="2"/>
      <c r="S72" s="2"/>
      <c r="T72" s="2"/>
      <c r="U72" s="2"/>
      <c r="V72" s="2"/>
      <c r="W72" s="2"/>
      <c r="X72" s="2"/>
      <c r="Y72" s="2"/>
      <c r="Z72" s="2"/>
      <c r="AA72" s="2"/>
      <c r="AB72" s="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29" t="s">
        <v>61</v>
      </c>
      <c r="B73" s="30" t="s">
        <v>33</v>
      </c>
      <c r="C73" s="74">
        <v>37164</v>
      </c>
      <c r="D73" s="74">
        <v>60948</v>
      </c>
      <c r="E73" s="74">
        <v>44074</v>
      </c>
      <c r="F73" s="74">
        <v>3370</v>
      </c>
      <c r="G73" s="74">
        <v>5347</v>
      </c>
      <c r="H73" s="74">
        <v>36838</v>
      </c>
      <c r="I73" s="74">
        <v>8246</v>
      </c>
      <c r="J73" s="74">
        <v>5699</v>
      </c>
      <c r="K73" s="74">
        <v>78496</v>
      </c>
      <c r="L73" s="74">
        <v>67277</v>
      </c>
      <c r="M73" s="74">
        <v>5524</v>
      </c>
      <c r="N73" s="74">
        <v>3951</v>
      </c>
      <c r="O73" s="74">
        <v>2642</v>
      </c>
      <c r="P73" s="74">
        <f t="shared" si="1"/>
        <v>11268.322572079278</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9" t="s">
        <v>85</v>
      </c>
      <c r="B74" s="30" t="s">
        <v>33</v>
      </c>
      <c r="C74" s="74">
        <v>13519</v>
      </c>
      <c r="D74" s="74">
        <v>39737</v>
      </c>
      <c r="E74" s="74">
        <v>25737</v>
      </c>
      <c r="F74" s="74">
        <v>1292</v>
      </c>
      <c r="G74" s="74">
        <v>2799</v>
      </c>
      <c r="H74" s="74">
        <v>16086</v>
      </c>
      <c r="I74" s="74">
        <v>3738</v>
      </c>
      <c r="J74" s="74">
        <v>2430</v>
      </c>
      <c r="K74" s="74">
        <v>15571</v>
      </c>
      <c r="L74" s="74">
        <v>21807</v>
      </c>
      <c r="M74" s="74">
        <v>779</v>
      </c>
      <c r="N74" s="74">
        <v>704</v>
      </c>
      <c r="O74" s="74">
        <v>2474</v>
      </c>
      <c r="P74" s="74">
        <f t="shared" si="1"/>
        <v>5000.6554726165532</v>
      </c>
      <c r="Q74" s="15"/>
      <c r="R74" s="15"/>
      <c r="S74" s="15"/>
      <c r="T74" s="15"/>
      <c r="U74" s="15"/>
      <c r="V74" s="15"/>
      <c r="W74" s="15"/>
      <c r="X74" s="15"/>
      <c r="Y74" s="15"/>
      <c r="Z74" s="15"/>
      <c r="AA74" s="15"/>
      <c r="AB74" s="15"/>
      <c r="AC74" s="15"/>
      <c r="AD74" s="15"/>
      <c r="AE74" s="15"/>
      <c r="AF74" s="15"/>
      <c r="AG74" s="15"/>
      <c r="AH74" s="15"/>
      <c r="AI74" s="15"/>
      <c r="AJ74" s="15"/>
      <c r="AK74" s="15"/>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9" t="s">
        <v>86</v>
      </c>
      <c r="B75" s="30" t="s">
        <v>33</v>
      </c>
      <c r="C75" s="74">
        <v>17630</v>
      </c>
      <c r="D75" s="74">
        <v>76788</v>
      </c>
      <c r="E75" s="74">
        <v>35287</v>
      </c>
      <c r="F75" s="74">
        <v>2444</v>
      </c>
      <c r="G75" s="74">
        <v>15788</v>
      </c>
      <c r="H75" s="74">
        <v>17976</v>
      </c>
      <c r="I75" s="74">
        <v>3018</v>
      </c>
      <c r="J75" s="74">
        <v>7849</v>
      </c>
      <c r="K75" s="74">
        <v>16089</v>
      </c>
      <c r="L75" s="74">
        <v>69835</v>
      </c>
      <c r="M75" s="74">
        <v>1962</v>
      </c>
      <c r="N75" s="74">
        <v>4484</v>
      </c>
      <c r="O75" s="74">
        <v>3111</v>
      </c>
      <c r="P75" s="74">
        <f t="shared" si="1"/>
        <v>10039.400816827892</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2" t="s">
        <v>55</v>
      </c>
      <c r="B76" s="31" t="s">
        <v>33</v>
      </c>
      <c r="C76" s="76">
        <v>4584</v>
      </c>
      <c r="D76" s="76">
        <v>41510</v>
      </c>
      <c r="E76" s="76">
        <v>5259</v>
      </c>
      <c r="F76" s="76">
        <v>2</v>
      </c>
      <c r="G76" s="76">
        <v>264</v>
      </c>
      <c r="H76" s="76">
        <v>3072</v>
      </c>
      <c r="I76" s="76">
        <v>1348</v>
      </c>
      <c r="J76" s="76">
        <v>136</v>
      </c>
      <c r="K76" s="76">
        <v>6823</v>
      </c>
      <c r="L76" s="76">
        <v>19466</v>
      </c>
      <c r="M76" s="76">
        <v>396</v>
      </c>
      <c r="N76" s="76">
        <v>104</v>
      </c>
      <c r="O76" s="76">
        <v>185</v>
      </c>
      <c r="P76" s="76">
        <f t="shared" si="1"/>
        <v>1326.5508932324165</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9" t="s">
        <v>8</v>
      </c>
      <c r="B77" s="11"/>
      <c r="C77" s="54"/>
      <c r="D77" s="54"/>
      <c r="E77" s="54"/>
      <c r="F77" s="54"/>
      <c r="G77" s="54"/>
      <c r="H77" s="54"/>
      <c r="I77" s="54"/>
      <c r="J77" s="54"/>
      <c r="K77" s="54"/>
      <c r="L77" s="54"/>
      <c r="M77" s="54"/>
      <c r="N77" s="54"/>
      <c r="O77" s="54"/>
      <c r="P77" s="54"/>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20" t="s">
        <v>87</v>
      </c>
      <c r="B78" s="12" t="s">
        <v>33</v>
      </c>
      <c r="C78" s="77">
        <v>435639</v>
      </c>
      <c r="D78" s="77">
        <v>900165</v>
      </c>
      <c r="E78" s="77">
        <v>430269</v>
      </c>
      <c r="F78" s="77">
        <v>33252</v>
      </c>
      <c r="G78" s="77">
        <v>123492</v>
      </c>
      <c r="H78" s="77">
        <v>291494</v>
      </c>
      <c r="I78" s="77">
        <v>127987</v>
      </c>
      <c r="J78" s="77">
        <v>91972</v>
      </c>
      <c r="K78" s="77">
        <v>361465</v>
      </c>
      <c r="L78" s="77">
        <v>848462</v>
      </c>
      <c r="M78" s="77">
        <v>60648</v>
      </c>
      <c r="N78" s="77">
        <v>41462</v>
      </c>
      <c r="O78" s="77">
        <v>39238</v>
      </c>
      <c r="P78" s="77">
        <f>($C78*$C$6+$D78*$D$6+$E78*$E$6+$F78*$F$6+$G78*$G$6+$H78*$H$6+$I78*$I$6+$J78*$J$6+$K78*$K$6+$L78*$L$6+$M78*$M$6+$N78*$N$6+$O78*$O$6)/$P$6</f>
        <v>130665.07872891544</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111" t="s">
        <v>88</v>
      </c>
      <c r="B79" s="52" t="s">
        <v>33</v>
      </c>
      <c r="C79" s="78">
        <v>265405</v>
      </c>
      <c r="D79" s="78">
        <v>523277</v>
      </c>
      <c r="E79" s="78">
        <v>269275</v>
      </c>
      <c r="F79" s="78">
        <v>16268</v>
      </c>
      <c r="G79" s="78">
        <v>67793</v>
      </c>
      <c r="H79" s="78">
        <v>176924</v>
      </c>
      <c r="I79" s="78">
        <v>83807</v>
      </c>
      <c r="J79" s="78">
        <v>45086</v>
      </c>
      <c r="K79" s="78">
        <v>231491</v>
      </c>
      <c r="L79" s="78">
        <v>515309</v>
      </c>
      <c r="M79" s="78">
        <v>35038</v>
      </c>
      <c r="N79" s="78">
        <v>21004</v>
      </c>
      <c r="O79" s="78">
        <v>20574</v>
      </c>
      <c r="P79" s="78">
        <f t="shared" si="1"/>
        <v>75544.15822089868</v>
      </c>
      <c r="Q79" s="2"/>
      <c r="R79" s="2"/>
      <c r="S79" s="2"/>
      <c r="T79" s="2"/>
      <c r="U79" s="2"/>
      <c r="V79" s="2"/>
      <c r="W79" s="2"/>
      <c r="X79" s="2"/>
      <c r="Y79" s="2"/>
      <c r="Z79" s="2"/>
      <c r="AA79" s="2"/>
      <c r="AB79" s="2"/>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11" t="s">
        <v>102</v>
      </c>
      <c r="B80" s="52" t="s">
        <v>33</v>
      </c>
      <c r="C80" s="78">
        <v>203776</v>
      </c>
      <c r="D80" s="78">
        <v>372606</v>
      </c>
      <c r="E80" s="78">
        <v>170392</v>
      </c>
      <c r="F80" s="78">
        <v>9284</v>
      </c>
      <c r="G80" s="78">
        <v>46629</v>
      </c>
      <c r="H80" s="78">
        <v>92408</v>
      </c>
      <c r="I80" s="78">
        <v>61391</v>
      </c>
      <c r="J80" s="78">
        <v>30114</v>
      </c>
      <c r="K80" s="78">
        <v>143241</v>
      </c>
      <c r="L80" s="78">
        <v>350887</v>
      </c>
      <c r="M80" s="78">
        <v>25677</v>
      </c>
      <c r="N80" s="78">
        <v>13435</v>
      </c>
      <c r="O80" s="78">
        <v>15426</v>
      </c>
      <c r="P80" s="78">
        <f t="shared" si="1"/>
        <v>49081.814046377054</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111" t="s">
        <v>103</v>
      </c>
      <c r="B81" s="52" t="s">
        <v>33</v>
      </c>
      <c r="C81" s="78">
        <v>61629</v>
      </c>
      <c r="D81" s="78">
        <v>150672</v>
      </c>
      <c r="E81" s="78">
        <v>98883</v>
      </c>
      <c r="F81" s="78">
        <v>6984</v>
      </c>
      <c r="G81" s="78">
        <v>21164</v>
      </c>
      <c r="H81" s="78">
        <v>84516</v>
      </c>
      <c r="I81" s="78">
        <v>22416</v>
      </c>
      <c r="J81" s="78">
        <v>14973</v>
      </c>
      <c r="K81" s="78">
        <v>88250</v>
      </c>
      <c r="L81" s="78">
        <v>164422</v>
      </c>
      <c r="M81" s="78">
        <v>9361</v>
      </c>
      <c r="N81" s="78">
        <v>7568</v>
      </c>
      <c r="O81" s="78">
        <v>5148</v>
      </c>
      <c r="P81" s="78">
        <f t="shared" si="1"/>
        <v>26462.485946780747</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103" t="s">
        <v>89</v>
      </c>
      <c r="B82" s="52" t="s">
        <v>33</v>
      </c>
      <c r="C82" s="70">
        <v>21848</v>
      </c>
      <c r="D82" s="70">
        <v>51624</v>
      </c>
      <c r="E82" s="70">
        <v>40991</v>
      </c>
      <c r="F82" s="70">
        <v>5719</v>
      </c>
      <c r="G82" s="70">
        <v>12996</v>
      </c>
      <c r="H82" s="70">
        <v>33610</v>
      </c>
      <c r="I82" s="70">
        <v>17839</v>
      </c>
      <c r="J82" s="70">
        <v>10798</v>
      </c>
      <c r="K82" s="70">
        <v>89950</v>
      </c>
      <c r="L82" s="70">
        <v>19530</v>
      </c>
      <c r="M82" s="70">
        <v>7571</v>
      </c>
      <c r="N82" s="70">
        <v>11451</v>
      </c>
      <c r="O82" s="70">
        <v>5529</v>
      </c>
      <c r="P82" s="70">
        <f t="shared" si="1"/>
        <v>13596.317828156614</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20" t="s">
        <v>99</v>
      </c>
      <c r="B83" s="13" t="s">
        <v>33</v>
      </c>
      <c r="C83" s="79">
        <v>192081</v>
      </c>
      <c r="D83" s="79">
        <v>428511</v>
      </c>
      <c r="E83" s="79">
        <v>201986</v>
      </c>
      <c r="F83" s="79">
        <v>22703</v>
      </c>
      <c r="G83" s="79">
        <v>68696</v>
      </c>
      <c r="H83" s="79">
        <v>148179</v>
      </c>
      <c r="I83" s="79">
        <v>62019</v>
      </c>
      <c r="J83" s="79">
        <v>57684</v>
      </c>
      <c r="K83" s="79">
        <v>219924</v>
      </c>
      <c r="L83" s="79">
        <v>352684</v>
      </c>
      <c r="M83" s="79">
        <v>33180</v>
      </c>
      <c r="N83" s="79">
        <v>31910</v>
      </c>
      <c r="O83" s="79">
        <v>24193</v>
      </c>
      <c r="P83" s="79">
        <f t="shared" si="1"/>
        <v>68717.161271866513</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112" t="s">
        <v>90</v>
      </c>
      <c r="B84" s="52" t="s">
        <v>33</v>
      </c>
      <c r="C84" s="80">
        <v>1731</v>
      </c>
      <c r="D84" s="80">
        <v>482</v>
      </c>
      <c r="E84" s="80">
        <v>-1238</v>
      </c>
      <c r="F84" s="80">
        <v>41</v>
      </c>
      <c r="G84" s="80">
        <v>-182</v>
      </c>
      <c r="H84" s="80">
        <v>2753</v>
      </c>
      <c r="I84" s="80">
        <v>2714</v>
      </c>
      <c r="J84" s="80">
        <v>539</v>
      </c>
      <c r="K84" s="80">
        <v>3619</v>
      </c>
      <c r="L84" s="80">
        <v>2507</v>
      </c>
      <c r="M84" s="80">
        <v>-37</v>
      </c>
      <c r="N84" s="80">
        <v>419</v>
      </c>
      <c r="O84" s="80">
        <v>5</v>
      </c>
      <c r="P84" s="80">
        <f t="shared" si="1"/>
        <v>394.61116288010845</v>
      </c>
      <c r="Q84" s="2"/>
      <c r="R84" s="2"/>
      <c r="S84" s="2"/>
      <c r="T84" s="2"/>
      <c r="U84" s="2"/>
      <c r="V84" s="2"/>
      <c r="W84" s="2"/>
      <c r="X84" s="2"/>
      <c r="Y84" s="2"/>
      <c r="Z84" s="2"/>
      <c r="AA84" s="2"/>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100" t="s">
        <v>91</v>
      </c>
      <c r="B85" s="52" t="s">
        <v>33</v>
      </c>
      <c r="C85" s="81">
        <v>35733</v>
      </c>
      <c r="D85" s="81">
        <v>158036</v>
      </c>
      <c r="E85" s="81">
        <v>66283</v>
      </c>
      <c r="F85" s="81">
        <v>3738</v>
      </c>
      <c r="G85" s="81">
        <v>18851</v>
      </c>
      <c r="H85" s="81">
        <v>37134</v>
      </c>
      <c r="I85" s="81">
        <v>8105</v>
      </c>
      <c r="J85" s="81">
        <v>10415</v>
      </c>
      <c r="K85" s="81">
        <v>38483</v>
      </c>
      <c r="L85" s="81">
        <v>111108</v>
      </c>
      <c r="M85" s="81">
        <v>3137</v>
      </c>
      <c r="N85" s="81">
        <v>5292</v>
      </c>
      <c r="O85" s="81">
        <v>5770</v>
      </c>
      <c r="P85" s="81">
        <f t="shared" si="1"/>
        <v>16366.642780668515</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100" t="s">
        <v>104</v>
      </c>
      <c r="B86" s="52" t="s">
        <v>33</v>
      </c>
      <c r="C86" s="57">
        <v>17630</v>
      </c>
      <c r="D86" s="57">
        <v>76788</v>
      </c>
      <c r="E86" s="57">
        <v>35287</v>
      </c>
      <c r="F86" s="57">
        <v>2444</v>
      </c>
      <c r="G86" s="57">
        <v>15788</v>
      </c>
      <c r="H86" s="57">
        <v>17976</v>
      </c>
      <c r="I86" s="57">
        <v>3018</v>
      </c>
      <c r="J86" s="57">
        <v>7849</v>
      </c>
      <c r="K86" s="57">
        <v>16089</v>
      </c>
      <c r="L86" s="57">
        <v>69835</v>
      </c>
      <c r="M86" s="57">
        <v>1962</v>
      </c>
      <c r="N86" s="57">
        <v>4484</v>
      </c>
      <c r="O86" s="57">
        <v>3111</v>
      </c>
      <c r="P86" s="57">
        <f t="shared" si="1"/>
        <v>10039.400816827892</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100" t="s">
        <v>105</v>
      </c>
      <c r="B87" s="52" t="s">
        <v>33</v>
      </c>
      <c r="C87" s="57">
        <v>13519</v>
      </c>
      <c r="D87" s="57">
        <v>39737</v>
      </c>
      <c r="E87" s="57">
        <v>25737</v>
      </c>
      <c r="F87" s="57">
        <v>1292</v>
      </c>
      <c r="G87" s="57">
        <v>2799</v>
      </c>
      <c r="H87" s="57">
        <v>16086</v>
      </c>
      <c r="I87" s="57">
        <v>3738</v>
      </c>
      <c r="J87" s="57">
        <v>2430</v>
      </c>
      <c r="K87" s="57">
        <v>15571</v>
      </c>
      <c r="L87" s="57">
        <v>21807</v>
      </c>
      <c r="M87" s="57">
        <v>779</v>
      </c>
      <c r="N87" s="57">
        <v>704</v>
      </c>
      <c r="O87" s="57">
        <v>2474</v>
      </c>
      <c r="P87" s="57">
        <f t="shared" si="1"/>
        <v>5000.6554726165532</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20" t="s">
        <v>100</v>
      </c>
      <c r="B88" s="49" t="s">
        <v>33</v>
      </c>
      <c r="C88" s="79">
        <v>158079</v>
      </c>
      <c r="D88" s="79">
        <v>270957</v>
      </c>
      <c r="E88" s="79">
        <v>134465</v>
      </c>
      <c r="F88" s="79">
        <v>19006</v>
      </c>
      <c r="G88" s="79">
        <v>49662</v>
      </c>
      <c r="H88" s="79">
        <v>113799</v>
      </c>
      <c r="I88" s="79">
        <v>56628</v>
      </c>
      <c r="J88" s="79">
        <v>47808</v>
      </c>
      <c r="K88" s="79">
        <v>185060</v>
      </c>
      <c r="L88" s="79">
        <v>244083</v>
      </c>
      <c r="M88" s="79">
        <v>30006</v>
      </c>
      <c r="N88" s="79">
        <v>27037</v>
      </c>
      <c r="O88" s="79">
        <v>18428</v>
      </c>
      <c r="P88" s="79">
        <f t="shared" ref="P88:P102" si="2">($C88*$C$6+$D88*$D$6+$E88*$E$6+$F88*$F$6+$G88*$G$6+$H88*$H$6+$I88*$I$6+$J88*$J$6+$K88*$K$6+$L88*$L$6+$M88*$M$6+$N88*$N$6+$O88*$O$6)/$P$6</f>
        <v>52745.069281797478</v>
      </c>
      <c r="Q88" s="2"/>
      <c r="R88" s="2"/>
      <c r="S88" s="2"/>
      <c r="T88" s="2"/>
      <c r="U88" s="2"/>
      <c r="V88" s="2"/>
      <c r="W88" s="2"/>
      <c r="X88" s="2"/>
      <c r="Y88" s="2"/>
      <c r="Z88" s="2"/>
      <c r="AA88" s="2"/>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ht="12.6" customHeight="1">
      <c r="A89" s="112" t="s">
        <v>92</v>
      </c>
      <c r="B89" s="33" t="s">
        <v>33</v>
      </c>
      <c r="C89" s="80">
        <v>37164</v>
      </c>
      <c r="D89" s="80">
        <v>60948</v>
      </c>
      <c r="E89" s="80">
        <v>44074</v>
      </c>
      <c r="F89" s="80">
        <v>3370</v>
      </c>
      <c r="G89" s="80">
        <v>5347</v>
      </c>
      <c r="H89" s="80">
        <v>36838</v>
      </c>
      <c r="I89" s="80">
        <v>8246</v>
      </c>
      <c r="J89" s="80">
        <v>5699</v>
      </c>
      <c r="K89" s="80">
        <v>78496</v>
      </c>
      <c r="L89" s="80">
        <v>67277</v>
      </c>
      <c r="M89" s="80">
        <v>5524</v>
      </c>
      <c r="N89" s="80">
        <v>3951</v>
      </c>
      <c r="O89" s="80">
        <v>2642</v>
      </c>
      <c r="P89" s="80">
        <f t="shared" si="2"/>
        <v>11268.322572079278</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row>
    <row r="90" spans="1:1020" ht="12.6" customHeight="1">
      <c r="A90" s="20" t="s">
        <v>101</v>
      </c>
      <c r="B90" s="12" t="s">
        <v>33</v>
      </c>
      <c r="C90" s="82">
        <v>120915</v>
      </c>
      <c r="D90" s="82">
        <v>210009</v>
      </c>
      <c r="E90" s="82">
        <v>90391</v>
      </c>
      <c r="F90" s="82">
        <v>15636</v>
      </c>
      <c r="G90" s="82">
        <v>44315</v>
      </c>
      <c r="H90" s="82">
        <v>76961</v>
      </c>
      <c r="I90" s="82">
        <v>48382</v>
      </c>
      <c r="J90" s="82">
        <v>42109</v>
      </c>
      <c r="K90" s="82">
        <v>106564</v>
      </c>
      <c r="L90" s="82">
        <v>176806</v>
      </c>
      <c r="M90" s="82">
        <v>24482</v>
      </c>
      <c r="N90" s="82">
        <v>23086</v>
      </c>
      <c r="O90" s="82">
        <v>15786</v>
      </c>
      <c r="P90" s="82">
        <f t="shared" si="2"/>
        <v>41476.746709718202</v>
      </c>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row>
    <row r="91" spans="1:1020" ht="12.6" customHeight="1">
      <c r="A91" s="19" t="s">
        <v>93</v>
      </c>
      <c r="B91" s="9"/>
      <c r="C91" s="5"/>
      <c r="D91" s="5"/>
      <c r="E91" s="5"/>
      <c r="F91" s="5"/>
      <c r="G91" s="5"/>
      <c r="H91" s="5"/>
      <c r="I91" s="5"/>
      <c r="J91" s="5"/>
      <c r="K91" s="5"/>
      <c r="L91" s="5"/>
      <c r="M91" s="5"/>
      <c r="N91" s="5"/>
      <c r="O91" s="5"/>
      <c r="P91" s="5"/>
      <c r="Q91" s="15"/>
      <c r="R91" s="15"/>
      <c r="S91" s="15"/>
      <c r="T91" s="15"/>
      <c r="U91" s="15"/>
      <c r="V91" s="15"/>
      <c r="W91" s="15"/>
      <c r="X91" s="15"/>
      <c r="Y91" s="15"/>
      <c r="Z91" s="15"/>
      <c r="AA91" s="15"/>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row>
    <row r="92" spans="1:1020" ht="12.6" customHeight="1">
      <c r="A92" s="38" t="s">
        <v>94</v>
      </c>
      <c r="B92" s="36" t="s">
        <v>12</v>
      </c>
      <c r="C92" s="83">
        <v>1.29</v>
      </c>
      <c r="D92" s="83">
        <v>1.21</v>
      </c>
      <c r="E92" s="83">
        <v>1.1299999999999999</v>
      </c>
      <c r="F92" s="83">
        <v>1.42</v>
      </c>
      <c r="G92" s="83">
        <v>1.34</v>
      </c>
      <c r="H92" s="83">
        <v>1.1599999999999999</v>
      </c>
      <c r="I92" s="83">
        <v>1.28</v>
      </c>
      <c r="J92" s="83">
        <v>1.5</v>
      </c>
      <c r="K92" s="83">
        <v>1.04</v>
      </c>
      <c r="L92" s="83">
        <v>1.22</v>
      </c>
      <c r="M92" s="83">
        <v>1.39</v>
      </c>
      <c r="N92" s="83">
        <v>1.37</v>
      </c>
      <c r="O92" s="83">
        <v>1.35</v>
      </c>
      <c r="P92" s="83">
        <f t="shared" si="2"/>
        <v>1.3568899025475776</v>
      </c>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row>
    <row r="93" spans="1:1020" ht="12.6" customHeight="1">
      <c r="A93" s="38" t="s">
        <v>95</v>
      </c>
      <c r="B93" s="36" t="s">
        <v>12</v>
      </c>
      <c r="C93" s="83">
        <v>0.60189055617150899</v>
      </c>
      <c r="D93" s="83">
        <v>2.1871512444940651</v>
      </c>
      <c r="E93" s="83">
        <v>0.6585089792664589</v>
      </c>
      <c r="F93" s="83">
        <v>1.7442559846024299E-3</v>
      </c>
      <c r="G93" s="83">
        <v>0.113610598257377</v>
      </c>
      <c r="H93" s="83">
        <v>0.79906275943930238</v>
      </c>
      <c r="I93" s="83">
        <v>0.25136146639893114</v>
      </c>
      <c r="J93" s="83">
        <v>5.5212455964858867E-2</v>
      </c>
      <c r="K93" s="83">
        <v>1.0865560981007842</v>
      </c>
      <c r="L93" s="83">
        <v>1.056001329464372</v>
      </c>
      <c r="M93" s="83">
        <v>0.15566877720617334</v>
      </c>
      <c r="N93" s="83">
        <v>0.15259755921084367</v>
      </c>
      <c r="O93" s="83">
        <v>0.10528059534125082</v>
      </c>
      <c r="P93" s="83">
        <f t="shared" si="2"/>
        <v>0.22696025296865827</v>
      </c>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row>
    <row r="94" spans="1:1020" ht="12.6" customHeight="1">
      <c r="A94" s="38" t="s">
        <v>96</v>
      </c>
      <c r="B94" s="36" t="s">
        <v>12</v>
      </c>
      <c r="C94" s="83">
        <v>0.60923149672090882</v>
      </c>
      <c r="D94" s="83">
        <v>0.58131231496447877</v>
      </c>
      <c r="E94" s="83">
        <v>0.62582942298887445</v>
      </c>
      <c r="F94" s="83">
        <v>0.48923373030193673</v>
      </c>
      <c r="G94" s="83">
        <v>0.5489667346872672</v>
      </c>
      <c r="H94" s="83">
        <v>0.60695588931504596</v>
      </c>
      <c r="I94" s="83">
        <v>0.65480869150773124</v>
      </c>
      <c r="J94" s="83">
        <v>0.4902144130822424</v>
      </c>
      <c r="K94" s="83">
        <v>0.64042438410357849</v>
      </c>
      <c r="L94" s="83">
        <v>0.60734481921406025</v>
      </c>
      <c r="M94" s="83">
        <v>0.57772721276876404</v>
      </c>
      <c r="N94" s="83">
        <v>0.50658434228932514</v>
      </c>
      <c r="O94" s="83">
        <v>0.52433865130740609</v>
      </c>
      <c r="P94" s="83">
        <f t="shared" si="2"/>
        <v>0.54916750306019169</v>
      </c>
      <c r="Q94" s="15"/>
      <c r="R94" s="15"/>
      <c r="S94" s="15"/>
      <c r="T94" s="15"/>
      <c r="U94" s="15"/>
      <c r="V94" s="15"/>
      <c r="W94" s="15"/>
      <c r="X94" s="15"/>
      <c r="Y94" s="15"/>
      <c r="Z94" s="15"/>
      <c r="AA94" s="15"/>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row>
    <row r="95" spans="1:1020" ht="12.6" customHeight="1">
      <c r="A95" s="38" t="s">
        <v>106</v>
      </c>
      <c r="B95" s="36" t="s">
        <v>12</v>
      </c>
      <c r="C95" s="83">
        <v>0.16321310645945014</v>
      </c>
      <c r="D95" s="83">
        <v>0.18243857486208143</v>
      </c>
      <c r="E95" s="83">
        <v>0.15277588972567357</v>
      </c>
      <c r="F95" s="83">
        <v>6.981291903972317E-2</v>
      </c>
      <c r="G95" s="83">
        <v>0.44115364538823626</v>
      </c>
      <c r="H95" s="83">
        <v>0.46826552853347186</v>
      </c>
      <c r="I95" s="83">
        <v>0.13577794302076512</v>
      </c>
      <c r="J95" s="83">
        <v>0.33968107100641487</v>
      </c>
      <c r="K95" s="83">
        <v>0.17189717343259275</v>
      </c>
      <c r="L95" s="83">
        <v>0.1329309677285215</v>
      </c>
      <c r="M95" s="83">
        <v>0.15278748047717999</v>
      </c>
      <c r="N95" s="83">
        <v>0.18865849980053126</v>
      </c>
      <c r="O95" s="83">
        <v>0.25748592683200816</v>
      </c>
      <c r="P95" s="83">
        <f t="shared" si="2"/>
        <v>0.26325532147350889</v>
      </c>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row>
    <row r="96" spans="1:1020" ht="12.6" customHeight="1">
      <c r="A96" s="38" t="s">
        <v>117</v>
      </c>
      <c r="B96" s="36" t="s">
        <v>33</v>
      </c>
      <c r="C96" s="84">
        <v>104688.07947019867</v>
      </c>
      <c r="D96" s="84">
        <v>322567.85714285716</v>
      </c>
      <c r="E96" s="84">
        <v>104236.43410852713</v>
      </c>
      <c r="F96" s="84">
        <v>21845.977011494251</v>
      </c>
      <c r="G96" s="84">
        <v>50675.510204081635</v>
      </c>
      <c r="H96" s="84">
        <v>82463.043478260879</v>
      </c>
      <c r="I96" s="84">
        <v>54450</v>
      </c>
      <c r="J96" s="84">
        <v>45101.886792452831</v>
      </c>
      <c r="K96" s="84">
        <v>149241.93548387097</v>
      </c>
      <c r="L96" s="84">
        <v>160580.92105263157</v>
      </c>
      <c r="M96" s="84">
        <v>22731.81818181818</v>
      </c>
      <c r="N96" s="84">
        <v>26506.862745098038</v>
      </c>
      <c r="O96" s="84">
        <v>17550.476190476191</v>
      </c>
      <c r="P96" s="84">
        <f t="shared" si="2"/>
        <v>45134.015918745892</v>
      </c>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row>
    <row r="97" spans="1:1020" ht="12.6" customHeight="1">
      <c r="A97" s="38" t="s">
        <v>118</v>
      </c>
      <c r="B97" s="36" t="s">
        <v>33</v>
      </c>
      <c r="C97" s="84">
        <v>80076.158940397348</v>
      </c>
      <c r="D97" s="84">
        <v>250010.71428571429</v>
      </c>
      <c r="E97" s="84">
        <v>70070.542635658916</v>
      </c>
      <c r="F97" s="84">
        <v>17972.413793103449</v>
      </c>
      <c r="G97" s="84">
        <v>45219.387755102041</v>
      </c>
      <c r="H97" s="84">
        <v>55768.840579710151</v>
      </c>
      <c r="I97" s="84">
        <v>46521.153846153844</v>
      </c>
      <c r="J97" s="84">
        <v>39725.471698113208</v>
      </c>
      <c r="K97" s="84">
        <v>85938.709677419349</v>
      </c>
      <c r="L97" s="84">
        <v>116319.73684210527</v>
      </c>
      <c r="M97" s="84">
        <v>18546.969696969696</v>
      </c>
      <c r="N97" s="84">
        <v>22633.333333333332</v>
      </c>
      <c r="O97" s="84">
        <v>15034.285714285714</v>
      </c>
      <c r="P97" s="84">
        <f t="shared" si="2"/>
        <v>35976.118628258242</v>
      </c>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row>
    <row r="98" spans="1:1020" ht="12.6" customHeight="1">
      <c r="A98" s="38" t="s">
        <v>562</v>
      </c>
      <c r="B98" s="36" t="s">
        <v>33</v>
      </c>
      <c r="C98" s="84">
        <v>25550.72463768116</v>
      </c>
      <c r="D98" s="84">
        <v>48909.554140127388</v>
      </c>
      <c r="E98" s="84">
        <v>34595.098039215685</v>
      </c>
      <c r="F98" s="84">
        <v>10626.086956521738</v>
      </c>
      <c r="G98" s="84">
        <v>19253.658536585368</v>
      </c>
      <c r="H98" s="84">
        <v>25679.999999999993</v>
      </c>
      <c r="I98" s="84">
        <v>27436.363636363636</v>
      </c>
      <c r="J98" s="84">
        <v>23085.294117647056</v>
      </c>
      <c r="K98" s="84">
        <v>34976.086956521736</v>
      </c>
      <c r="L98" s="84">
        <v>41568.452380952382</v>
      </c>
      <c r="M98" s="84">
        <v>11541.176470588234</v>
      </c>
      <c r="N98" s="84">
        <v>12118.918918918918</v>
      </c>
      <c r="O98" s="84">
        <v>6913.333333333333</v>
      </c>
      <c r="P98" s="84">
        <f t="shared" si="2"/>
        <v>17744.452562808339</v>
      </c>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row>
    <row r="99" spans="1:1020" ht="12.6" customHeight="1">
      <c r="A99" s="38" t="s">
        <v>97</v>
      </c>
      <c r="B99" s="36" t="s">
        <v>33</v>
      </c>
      <c r="C99" s="84">
        <v>361.47058823529414</v>
      </c>
      <c r="D99" s="84">
        <v>642.47372675828615</v>
      </c>
      <c r="E99" s="84">
        <v>367.98684586788676</v>
      </c>
      <c r="F99" s="84">
        <v>217.14285714285714</v>
      </c>
      <c r="G99" s="84">
        <v>147.54876120189775</v>
      </c>
      <c r="H99" s="84">
        <v>199.80126692336356</v>
      </c>
      <c r="I99" s="84">
        <v>376.43504531722056</v>
      </c>
      <c r="J99" s="84">
        <v>182.29557389347337</v>
      </c>
      <c r="K99" s="84">
        <v>286.4422369389257</v>
      </c>
      <c r="L99" s="84">
        <v>1197.5288303130149</v>
      </c>
      <c r="M99" s="84">
        <v>119.84615384615384</v>
      </c>
      <c r="N99" s="84">
        <v>113.54838709677419</v>
      </c>
      <c r="O99" s="84">
        <v>134.60282916213276</v>
      </c>
      <c r="P99" s="84">
        <f t="shared" si="2"/>
        <v>192.81493235722951</v>
      </c>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row>
    <row r="100" spans="1:1020" ht="12.6" customHeight="1">
      <c r="A100" s="38" t="s">
        <v>98</v>
      </c>
      <c r="B100" s="36" t="s">
        <v>33</v>
      </c>
      <c r="C100" s="84">
        <v>970.52948935368386</v>
      </c>
      <c r="D100" s="84">
        <v>582.37613352608753</v>
      </c>
      <c r="E100" s="84">
        <v>547.48772194937669</v>
      </c>
      <c r="F100" s="84">
        <v>452.17391304347825</v>
      </c>
      <c r="G100" s="84">
        <v>338.52371835779621</v>
      </c>
      <c r="H100" s="84">
        <v>483.43427903517158</v>
      </c>
      <c r="I100" s="84">
        <v>313.62742956977507</v>
      </c>
      <c r="J100" s="84">
        <v>593.95348837209303</v>
      </c>
      <c r="K100" s="84">
        <v>396.80341524364843</v>
      </c>
      <c r="L100" s="84">
        <v>2693.0491644465974</v>
      </c>
      <c r="M100" s="84">
        <v>452.16368767638755</v>
      </c>
      <c r="N100" s="84">
        <v>228.46064366033346</v>
      </c>
      <c r="O100" s="84">
        <v>317.26892354507419</v>
      </c>
      <c r="P100" s="84">
        <f t="shared" si="2"/>
        <v>474.62249599953378</v>
      </c>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row>
    <row r="101" spans="1:1020" ht="12.6" customHeight="1">
      <c r="A101" s="105" t="s">
        <v>50</v>
      </c>
      <c r="B101" s="36" t="s">
        <v>33</v>
      </c>
      <c r="C101" s="84">
        <v>307.21688336159787</v>
      </c>
      <c r="D101" s="84">
        <v>172.17768432119857</v>
      </c>
      <c r="E101" s="84">
        <v>227.35171892708729</v>
      </c>
      <c r="F101" s="84">
        <v>208.59903381642513</v>
      </c>
      <c r="G101" s="84">
        <v>148.62795149968093</v>
      </c>
      <c r="H101" s="84">
        <v>192.63627669748166</v>
      </c>
      <c r="I101" s="84">
        <v>255.07752784450753</v>
      </c>
      <c r="J101" s="84">
        <v>190.02114164904864</v>
      </c>
      <c r="K101" s="84">
        <v>181.27863390254061</v>
      </c>
      <c r="L101" s="84">
        <v>344.53862920804067</v>
      </c>
      <c r="M101" s="84">
        <v>275.49388523047975</v>
      </c>
      <c r="N101" s="84">
        <v>72.159751841799149</v>
      </c>
      <c r="O101" s="84">
        <v>139.36858120958539</v>
      </c>
      <c r="P101" s="84">
        <f t="shared" si="2"/>
        <v>201.04485541344923</v>
      </c>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row>
    <row r="102" spans="1:1020">
      <c r="A102" s="106" t="s">
        <v>52</v>
      </c>
      <c r="B102" s="37" t="s">
        <v>33</v>
      </c>
      <c r="C102" s="85">
        <v>184.02110420199736</v>
      </c>
      <c r="D102" s="85">
        <v>126.11381259035352</v>
      </c>
      <c r="E102" s="85">
        <v>118.15262561390253</v>
      </c>
      <c r="F102" s="85">
        <v>118.93719806763285</v>
      </c>
      <c r="G102" s="85">
        <v>89.512869602212305</v>
      </c>
      <c r="H102" s="85">
        <v>114.27053448092657</v>
      </c>
      <c r="I102" s="85">
        <v>24.306617165319938</v>
      </c>
      <c r="J102" s="85">
        <v>102.53699788583511</v>
      </c>
      <c r="K102" s="85">
        <v>57.309454394002493</v>
      </c>
      <c r="L102" s="85">
        <v>291.32961976265437</v>
      </c>
      <c r="M102" s="85">
        <v>73.8005644402634</v>
      </c>
      <c r="N102" s="85">
        <v>47.848003101977511</v>
      </c>
      <c r="O102" s="85">
        <v>75.73221757322176</v>
      </c>
      <c r="P102" s="85">
        <f t="shared" si="2"/>
        <v>93.048880743523256</v>
      </c>
    </row>
    <row r="103" spans="1:1020" ht="15.75">
      <c r="A103"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10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ECBF0-58FB-4BBE-AB84-CFBC1B257E0C}">
  <dimension ref="A1:AMF87"/>
  <sheetViews>
    <sheetView showGridLines="0" zoomScale="90" zoomScaleNormal="90" workbookViewId="0">
      <pane xSplit="2" ySplit="4" topLeftCell="C71" activePane="bottomRight" state="frozen"/>
      <selection activeCell="A103" sqref="A103"/>
      <selection pane="topRight" activeCell="A103" sqref="A103"/>
      <selection pane="bottomLeft" activeCell="A103" sqref="A103"/>
      <selection pane="bottomRight" activeCell="A82" sqref="A82"/>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546</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115</v>
      </c>
      <c r="D5" s="53" t="s">
        <v>110</v>
      </c>
      <c r="E5" s="53" t="s">
        <v>112</v>
      </c>
      <c r="F5" s="53" t="s">
        <v>111</v>
      </c>
      <c r="G5" s="53" t="s">
        <v>112</v>
      </c>
      <c r="H5" s="53" t="s">
        <v>111</v>
      </c>
      <c r="I5" s="53" t="s">
        <v>114</v>
      </c>
      <c r="J5" s="53" t="s">
        <v>109</v>
      </c>
      <c r="K5" s="53" t="s">
        <v>113</v>
      </c>
      <c r="L5" s="53" t="s">
        <v>110</v>
      </c>
      <c r="M5" s="53" t="s">
        <v>547</v>
      </c>
      <c r="N5" s="53" t="s">
        <v>110</v>
      </c>
      <c r="O5" s="53" t="s">
        <v>112</v>
      </c>
      <c r="P5" s="53" t="s">
        <v>32</v>
      </c>
    </row>
    <row r="6" spans="1:1020" ht="12.6" customHeight="1">
      <c r="A6" s="25" t="s">
        <v>0</v>
      </c>
      <c r="B6" s="17" t="s">
        <v>1</v>
      </c>
      <c r="C6" s="57">
        <v>7397.5</v>
      </c>
      <c r="D6" s="57">
        <v>9406.1530046224998</v>
      </c>
      <c r="E6" s="57">
        <v>46228</v>
      </c>
      <c r="F6" s="57">
        <v>71070</v>
      </c>
      <c r="G6" s="57">
        <v>104874.42543026</v>
      </c>
      <c r="H6" s="57">
        <v>77183.983772588006</v>
      </c>
      <c r="I6" s="57">
        <v>3725.1862745098001</v>
      </c>
      <c r="J6" s="57">
        <v>178961.18657151001</v>
      </c>
      <c r="K6" s="57">
        <v>117.22222222222</v>
      </c>
      <c r="L6" s="57">
        <v>7560.8403361344999</v>
      </c>
      <c r="M6" s="57">
        <v>333996</v>
      </c>
      <c r="N6" s="57">
        <v>19295.277492116002</v>
      </c>
      <c r="O6" s="57">
        <v>127886.35756819999</v>
      </c>
      <c r="P6" s="57">
        <f>SUM(C6:O6)</f>
        <v>987702.13267216296</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v>1.38</v>
      </c>
      <c r="D8" s="58">
        <v>1.1399999999999999</v>
      </c>
      <c r="E8" s="58">
        <v>1.94</v>
      </c>
      <c r="F8" s="58">
        <v>0.89</v>
      </c>
      <c r="G8" s="58">
        <v>1.36</v>
      </c>
      <c r="H8" s="123">
        <v>1.61</v>
      </c>
      <c r="I8" s="58">
        <v>0.89</v>
      </c>
      <c r="J8" s="58">
        <v>1.26</v>
      </c>
      <c r="K8" s="58">
        <v>1.9</v>
      </c>
      <c r="L8" s="58">
        <v>1.81</v>
      </c>
      <c r="M8" s="58">
        <v>1.26</v>
      </c>
      <c r="N8" s="58">
        <v>1.27</v>
      </c>
      <c r="O8" s="58">
        <v>1.6</v>
      </c>
      <c r="P8" s="58">
        <f>($C8*$C$6+$D8*$D$6+$E8*$E$6+$F8*$F$6+$G8*$G$6+$H8*$H$6+$I8*$I$6+$J8*$J$6+$K8*$K$6+$L8*$L$6+$M8*$M$6+$N8*$N$6+$O8*$O$6)/$P$6</f>
        <v>1.3500366774504391</v>
      </c>
    </row>
    <row r="9" spans="1:1020" ht="12.6" customHeight="1">
      <c r="A9" s="99" t="s">
        <v>561</v>
      </c>
      <c r="B9" s="22" t="s">
        <v>116</v>
      </c>
      <c r="C9" s="59">
        <v>1.1100000000000001</v>
      </c>
      <c r="D9" s="59">
        <v>0.68</v>
      </c>
      <c r="E9" s="59">
        <v>1.07</v>
      </c>
      <c r="F9" s="59">
        <v>0.74</v>
      </c>
      <c r="G9" s="59">
        <v>0.97</v>
      </c>
      <c r="H9" s="59">
        <v>1.22</v>
      </c>
      <c r="I9" s="59">
        <v>0.78</v>
      </c>
      <c r="J9" s="59">
        <v>1</v>
      </c>
      <c r="K9" s="59">
        <v>1.0900000000000001</v>
      </c>
      <c r="L9" s="59">
        <v>1.24</v>
      </c>
      <c r="M9" s="59">
        <v>1.1499999999999999</v>
      </c>
      <c r="N9" s="59">
        <v>0.97</v>
      </c>
      <c r="O9" s="59">
        <v>1.02</v>
      </c>
      <c r="P9" s="59">
        <f>($C9*$C$6+$D9*$D$6+$E9*$E$6+$F9*$F$6+$G9*$G$6+$H9*$H$6+$I9*$I$6+$J9*$J$6+$K9*$K$6+$L9*$L$6+$M9*$M$6+$N9*$N$6+$O9*$O$6)/$P$6</f>
        <v>1.0500957096231016</v>
      </c>
    </row>
    <row r="10" spans="1:1020" ht="12.6" customHeight="1">
      <c r="A10" s="27" t="s">
        <v>5</v>
      </c>
      <c r="B10" s="23" t="s">
        <v>6</v>
      </c>
      <c r="C10" s="60">
        <v>56.83</v>
      </c>
      <c r="D10" s="60">
        <v>148.84</v>
      </c>
      <c r="E10" s="60">
        <v>141.38</v>
      </c>
      <c r="F10" s="60">
        <v>15.52</v>
      </c>
      <c r="G10" s="60">
        <v>76.290000000000006</v>
      </c>
      <c r="H10" s="60">
        <v>122.45</v>
      </c>
      <c r="I10" s="60">
        <v>77.34</v>
      </c>
      <c r="J10" s="60">
        <v>28.47</v>
      </c>
      <c r="K10" s="60">
        <v>91.7</v>
      </c>
      <c r="L10" s="60">
        <v>57.03</v>
      </c>
      <c r="M10" s="60">
        <v>23.2</v>
      </c>
      <c r="N10" s="60">
        <v>22.41</v>
      </c>
      <c r="O10" s="60">
        <v>54.45</v>
      </c>
      <c r="P10" s="60">
        <f>($C10*$C$6+$D10*$D$6+$E10*$E$6+$F10*$F$6+$G10*$G$6+$H10*$H$6+$I10*$I$6+$J10*$J$6+$K10*$K$6+$L10*$L$6+$M10*$M$6+$N10*$N$6+$O10*$O$6)/$P$6</f>
        <v>48.476945985925397</v>
      </c>
      <c r="Q10" s="3"/>
      <c r="R10" s="3"/>
      <c r="S10" s="3"/>
      <c r="T10" s="3"/>
      <c r="U10" s="3"/>
      <c r="V10" s="3"/>
      <c r="W10" s="3"/>
      <c r="X10" s="3"/>
      <c r="Y10" s="3"/>
      <c r="Z10" s="3"/>
      <c r="AA10" s="3"/>
    </row>
    <row r="11" spans="1:1020" ht="12.6" customHeight="1">
      <c r="A11" s="100" t="s">
        <v>34</v>
      </c>
      <c r="B11" s="17" t="s">
        <v>6</v>
      </c>
      <c r="C11" s="61">
        <v>28.22</v>
      </c>
      <c r="D11" s="61">
        <v>89.55</v>
      </c>
      <c r="E11" s="61">
        <v>73.2</v>
      </c>
      <c r="F11" s="61">
        <v>5.95</v>
      </c>
      <c r="G11" s="61">
        <v>43.08</v>
      </c>
      <c r="H11" s="61">
        <v>68.63</v>
      </c>
      <c r="I11" s="61">
        <v>52.33</v>
      </c>
      <c r="J11" s="61">
        <v>12.97</v>
      </c>
      <c r="K11" s="61">
        <v>29.77</v>
      </c>
      <c r="L11" s="61">
        <v>16.739999999999998</v>
      </c>
      <c r="M11" s="61">
        <v>14.54</v>
      </c>
      <c r="N11" s="61">
        <v>4.79</v>
      </c>
      <c r="O11" s="61">
        <v>34.4</v>
      </c>
      <c r="P11" s="61">
        <f>($C11*$C$6+$D11*$D$6+$E11*$E$6+$F11*$F$6+$G11*$G$6+$H11*$H$6+$I11*$I$6+$J11*$J$6+$K11*$K$6+$L11*$L$6+$M11*$M$6+$N11*$N$6+$O11*$O$6)/$P$6</f>
        <v>26.999134053866545</v>
      </c>
    </row>
    <row r="12" spans="1:1020" ht="12.6" customHeight="1">
      <c r="A12" s="100" t="s">
        <v>68</v>
      </c>
      <c r="B12" s="17" t="s">
        <v>6</v>
      </c>
      <c r="C12" s="61">
        <v>16.2</v>
      </c>
      <c r="D12" s="61">
        <v>39.700000000000003</v>
      </c>
      <c r="E12" s="61">
        <v>33.44</v>
      </c>
      <c r="F12" s="61">
        <v>5.32</v>
      </c>
      <c r="G12" s="61">
        <v>11.64</v>
      </c>
      <c r="H12" s="61">
        <v>34.49</v>
      </c>
      <c r="I12" s="61">
        <v>11.88</v>
      </c>
      <c r="J12" s="61">
        <v>4.0999999999999996</v>
      </c>
      <c r="K12" s="61">
        <v>11.14</v>
      </c>
      <c r="L12" s="61">
        <v>24.43</v>
      </c>
      <c r="M12" s="61">
        <v>5.69</v>
      </c>
      <c r="N12" s="61">
        <v>0.77</v>
      </c>
      <c r="O12" s="61">
        <v>15.84</v>
      </c>
      <c r="P12" s="61">
        <f t="shared" ref="P12:P15" si="0">($C12*$C$6+$D12*$D$6+$E12*$E$6+$F12*$F$6+$G12*$G$6+$H12*$H$6+$I12*$I$6+$J12*$J$6+$K12*$K$6+$L12*$L$6+$M12*$M$6+$N12*$N$6+$O12*$O$6)/$P$6</f>
        <v>11.344576270879005</v>
      </c>
    </row>
    <row r="13" spans="1:1020" ht="12.6" customHeight="1">
      <c r="A13" s="100" t="s">
        <v>69</v>
      </c>
      <c r="B13" s="17" t="s">
        <v>6</v>
      </c>
      <c r="C13" s="61">
        <v>4.45</v>
      </c>
      <c r="D13" s="61">
        <v>4.3</v>
      </c>
      <c r="E13" s="61">
        <v>13.31</v>
      </c>
      <c r="F13" s="61">
        <v>0.27</v>
      </c>
      <c r="G13" s="61">
        <v>3.42</v>
      </c>
      <c r="H13" s="61">
        <v>6.4</v>
      </c>
      <c r="I13" s="61">
        <v>12.7</v>
      </c>
      <c r="J13" s="61">
        <v>1.38</v>
      </c>
      <c r="K13" s="61">
        <v>30.63</v>
      </c>
      <c r="L13" s="61">
        <v>3.73</v>
      </c>
      <c r="M13" s="61">
        <v>1.75</v>
      </c>
      <c r="N13" s="61">
        <v>4.4000000000000004</v>
      </c>
      <c r="O13" s="61">
        <v>1.28</v>
      </c>
      <c r="P13" s="61">
        <f t="shared" si="0"/>
        <v>2.7535148168670065</v>
      </c>
    </row>
    <row r="14" spans="1:1020" ht="12.6" customHeight="1">
      <c r="A14" s="100" t="s">
        <v>35</v>
      </c>
      <c r="B14" s="17" t="s">
        <v>6</v>
      </c>
      <c r="C14" s="61">
        <v>7.97</v>
      </c>
      <c r="D14" s="61">
        <v>10.33</v>
      </c>
      <c r="E14" s="61">
        <v>27.89</v>
      </c>
      <c r="F14" s="61">
        <v>2.2000000000000002</v>
      </c>
      <c r="G14" s="61">
        <v>6.01</v>
      </c>
      <c r="H14" s="61">
        <v>12.12</v>
      </c>
      <c r="I14" s="61">
        <v>10.86</v>
      </c>
      <c r="J14" s="61">
        <v>7.24</v>
      </c>
      <c r="K14" s="61">
        <v>48.53</v>
      </c>
      <c r="L14" s="61">
        <v>8.2900000000000009</v>
      </c>
      <c r="M14" s="61">
        <v>2.25</v>
      </c>
      <c r="N14" s="61">
        <v>8.67</v>
      </c>
      <c r="O14" s="61">
        <v>3.62</v>
      </c>
      <c r="P14" s="61">
        <f t="shared" si="0"/>
        <v>6.0279044496879592</v>
      </c>
    </row>
    <row r="15" spans="1:1020" ht="12.6" customHeight="1">
      <c r="A15" s="18" t="s">
        <v>14</v>
      </c>
      <c r="B15" s="23" t="s">
        <v>7</v>
      </c>
      <c r="C15" s="60">
        <v>7.66</v>
      </c>
      <c r="D15" s="60">
        <v>4.54</v>
      </c>
      <c r="E15" s="60">
        <v>10.09</v>
      </c>
      <c r="F15" s="60">
        <v>0.18</v>
      </c>
      <c r="G15" s="60">
        <v>0.56000000000000005</v>
      </c>
      <c r="H15" s="60">
        <v>7.54</v>
      </c>
      <c r="I15" s="60">
        <v>10.039999999999999</v>
      </c>
      <c r="J15" s="60">
        <v>0.61</v>
      </c>
      <c r="K15" s="60">
        <v>22.22</v>
      </c>
      <c r="L15" s="60">
        <v>5.29</v>
      </c>
      <c r="M15" s="60">
        <v>0.87</v>
      </c>
      <c r="N15" s="60">
        <v>1.35</v>
      </c>
      <c r="O15" s="60">
        <v>0.39</v>
      </c>
      <c r="P15" s="60">
        <f t="shared" si="0"/>
        <v>1.7970684713940719</v>
      </c>
    </row>
    <row r="16" spans="1:1020" ht="12.6" customHeight="1">
      <c r="A16" s="21" t="s">
        <v>9</v>
      </c>
      <c r="B16" s="14"/>
      <c r="C16" s="6"/>
      <c r="D16" s="6"/>
      <c r="E16" s="6"/>
      <c r="F16" s="6"/>
      <c r="G16" s="6"/>
      <c r="H16" s="6"/>
      <c r="I16" s="6"/>
      <c r="J16" s="6"/>
      <c r="K16" s="6"/>
      <c r="L16" s="6"/>
      <c r="M16" s="6"/>
      <c r="N16" s="6"/>
      <c r="O16" s="6"/>
      <c r="P16" s="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77" t="s">
        <v>66</v>
      </c>
      <c r="B17" s="40" t="s">
        <v>33</v>
      </c>
      <c r="C17" s="63">
        <v>884650</v>
      </c>
      <c r="D17" s="63">
        <v>3023959</v>
      </c>
      <c r="E17" s="63">
        <v>1250459</v>
      </c>
      <c r="F17" s="63">
        <v>111016</v>
      </c>
      <c r="G17" s="63">
        <v>452746</v>
      </c>
      <c r="H17" s="63">
        <v>504556</v>
      </c>
      <c r="I17" s="63">
        <v>1625742</v>
      </c>
      <c r="J17" s="63">
        <v>438407</v>
      </c>
      <c r="K17" s="63">
        <v>1446450</v>
      </c>
      <c r="L17" s="63">
        <v>4249937</v>
      </c>
      <c r="M17" s="63">
        <v>212445</v>
      </c>
      <c r="N17" s="63">
        <v>61390</v>
      </c>
      <c r="O17" s="63">
        <v>121320</v>
      </c>
      <c r="P17" s="63">
        <f t="shared" ref="P17:P80" si="1">($C17*$C$6+$D17*$D$6+$E17*$E$6+$F17*$F$6+$G17*$G$6+$H17*$H$6+$I17*$I$6+$J17*$J$6+$K17*$K$6+$L17*$L$6+$M17*$M$6+$N17*$N$6+$O17*$O$6)/$P$6</f>
        <v>396457.00970944233</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41" t="s">
        <v>62</v>
      </c>
      <c r="B18" s="42" t="s">
        <v>33</v>
      </c>
      <c r="C18" s="64">
        <v>802280</v>
      </c>
      <c r="D18" s="64">
        <v>2523249</v>
      </c>
      <c r="E18" s="64">
        <v>1097402</v>
      </c>
      <c r="F18" s="64">
        <v>104846</v>
      </c>
      <c r="G18" s="64">
        <v>280389</v>
      </c>
      <c r="H18" s="64">
        <v>246383</v>
      </c>
      <c r="I18" s="64">
        <v>1515796</v>
      </c>
      <c r="J18" s="64">
        <v>330432</v>
      </c>
      <c r="K18" s="64">
        <v>1233922</v>
      </c>
      <c r="L18" s="64">
        <v>3788134</v>
      </c>
      <c r="M18" s="64">
        <v>182590</v>
      </c>
      <c r="N18" s="64">
        <v>50506</v>
      </c>
      <c r="O18" s="64">
        <v>88690</v>
      </c>
      <c r="P18" s="64">
        <f t="shared" si="1"/>
        <v>306916.25209141051</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70</v>
      </c>
      <c r="B19" s="17" t="s">
        <v>33</v>
      </c>
      <c r="C19" s="57">
        <v>614453</v>
      </c>
      <c r="D19" s="57">
        <v>2050308</v>
      </c>
      <c r="E19" s="57">
        <v>836377</v>
      </c>
      <c r="F19" s="57">
        <v>69129</v>
      </c>
      <c r="G19" s="57">
        <v>246568</v>
      </c>
      <c r="H19" s="57">
        <v>79746</v>
      </c>
      <c r="I19" s="57">
        <v>1389071</v>
      </c>
      <c r="J19" s="57">
        <v>289259</v>
      </c>
      <c r="K19" s="57">
        <v>696601</v>
      </c>
      <c r="L19" s="57">
        <v>3382081</v>
      </c>
      <c r="M19" s="57">
        <v>124168</v>
      </c>
      <c r="N19" s="57">
        <v>26423</v>
      </c>
      <c r="O19" s="57">
        <v>37331</v>
      </c>
      <c r="P19" s="57">
        <f t="shared" si="1"/>
        <v>231619.47134836167</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s="97" customFormat="1" ht="12.6" customHeight="1">
      <c r="A20" s="110" t="s">
        <v>71</v>
      </c>
      <c r="B20" s="115" t="s">
        <v>12</v>
      </c>
      <c r="C20" s="95">
        <v>0.27309519619919048</v>
      </c>
      <c r="D20" s="95">
        <v>0.57162053211502295</v>
      </c>
      <c r="E20" s="95">
        <v>0.33717640401754129</v>
      </c>
      <c r="F20" s="95">
        <v>0.32925257731958762</v>
      </c>
      <c r="G20" s="95">
        <v>0.57622230960807452</v>
      </c>
      <c r="H20" s="95">
        <v>0.10412413229889751</v>
      </c>
      <c r="I20" s="95">
        <v>0.57628652702353245</v>
      </c>
      <c r="J20" s="95">
        <v>0.46891464699683877</v>
      </c>
      <c r="K20" s="95">
        <v>0.39847328244274816</v>
      </c>
      <c r="L20" s="95">
        <v>0.57741539540592668</v>
      </c>
      <c r="M20" s="95">
        <v>0.69655172413793109</v>
      </c>
      <c r="N20" s="95">
        <v>0.75858991521642127</v>
      </c>
      <c r="O20" s="95">
        <v>0.25491276400367313</v>
      </c>
      <c r="P20" s="95">
        <f>($C20*$C$6+$D20*$D$6+$E20*$E$6+$F20*$F$6+$G20*$G$6+$H20*$H$6+$I20*$I$6+$J20*$J$6+$K20*$K$6+$L20*$L$6+$M20*$M$6+$N20*$N$6+$O20*$O$6)/$P$6</f>
        <v>0.49125230733458708</v>
      </c>
      <c r="Q20" s="96"/>
      <c r="R20" s="96"/>
      <c r="S20" s="96"/>
      <c r="T20" s="96"/>
      <c r="U20" s="96"/>
      <c r="V20" s="96"/>
      <c r="W20" s="96"/>
      <c r="X20" s="96"/>
      <c r="Y20" s="96"/>
      <c r="Z20" s="96"/>
      <c r="AA20" s="96"/>
      <c r="AB20" s="96"/>
      <c r="AC20" s="96"/>
      <c r="AD20" s="96"/>
    </row>
    <row r="21" spans="1:1020" ht="12.6" customHeight="1">
      <c r="A21" s="100" t="s">
        <v>63</v>
      </c>
      <c r="B21" s="17" t="s">
        <v>33</v>
      </c>
      <c r="C21" s="57">
        <v>82545</v>
      </c>
      <c r="D21" s="57">
        <v>224030</v>
      </c>
      <c r="E21" s="57">
        <v>82493</v>
      </c>
      <c r="F21" s="57">
        <v>5455</v>
      </c>
      <c r="G21" s="57">
        <v>13433</v>
      </c>
      <c r="H21" s="57">
        <v>43443</v>
      </c>
      <c r="I21" s="57">
        <v>28793</v>
      </c>
      <c r="J21" s="57">
        <v>21206</v>
      </c>
      <c r="K21" s="57">
        <v>298186</v>
      </c>
      <c r="L21" s="57">
        <v>199651</v>
      </c>
      <c r="M21" s="57">
        <v>28158</v>
      </c>
      <c r="N21" s="57">
        <v>8112</v>
      </c>
      <c r="O21" s="57">
        <v>17504</v>
      </c>
      <c r="P21" s="57">
        <f t="shared" si="1"/>
        <v>29287.616568098201</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56</v>
      </c>
      <c r="B22" s="17" t="s">
        <v>33</v>
      </c>
      <c r="C22" s="57">
        <v>94302</v>
      </c>
      <c r="D22" s="57">
        <v>247231</v>
      </c>
      <c r="E22" s="57">
        <v>150216</v>
      </c>
      <c r="F22" s="57">
        <v>30162</v>
      </c>
      <c r="G22" s="57">
        <v>20131</v>
      </c>
      <c r="H22" s="57">
        <v>103094</v>
      </c>
      <c r="I22" s="57">
        <v>96229</v>
      </c>
      <c r="J22" s="57">
        <v>19744</v>
      </c>
      <c r="K22" s="57">
        <v>233950</v>
      </c>
      <c r="L22" s="57">
        <v>203706</v>
      </c>
      <c r="M22" s="57">
        <v>29976</v>
      </c>
      <c r="N22" s="57">
        <v>15473</v>
      </c>
      <c r="O22" s="57">
        <v>33562</v>
      </c>
      <c r="P22" s="57">
        <f t="shared" si="1"/>
        <v>42767.304722741668</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7" t="s">
        <v>57</v>
      </c>
      <c r="B23" s="10" t="s">
        <v>33</v>
      </c>
      <c r="C23" s="65">
        <v>4802</v>
      </c>
      <c r="D23" s="65">
        <v>1593</v>
      </c>
      <c r="E23" s="65">
        <v>1385</v>
      </c>
      <c r="F23" s="65">
        <v>100</v>
      </c>
      <c r="G23" s="65">
        <v>215</v>
      </c>
      <c r="H23" s="65">
        <v>5207</v>
      </c>
      <c r="I23" s="65">
        <v>1703</v>
      </c>
      <c r="J23" s="65">
        <v>222</v>
      </c>
      <c r="K23" s="65">
        <v>5185</v>
      </c>
      <c r="L23" s="65">
        <v>2695</v>
      </c>
      <c r="M23" s="65">
        <v>146</v>
      </c>
      <c r="N23" s="65">
        <v>497</v>
      </c>
      <c r="O23" s="65">
        <v>126</v>
      </c>
      <c r="P23" s="65">
        <f t="shared" si="1"/>
        <v>696.17048146600553</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35" t="s">
        <v>10</v>
      </c>
      <c r="B24" s="24" t="s">
        <v>33</v>
      </c>
      <c r="C24" s="66">
        <v>82370</v>
      </c>
      <c r="D24" s="66">
        <v>500710</v>
      </c>
      <c r="E24" s="66">
        <v>153057</v>
      </c>
      <c r="F24" s="66">
        <v>6170</v>
      </c>
      <c r="G24" s="66">
        <v>172356</v>
      </c>
      <c r="H24" s="66">
        <v>258173</v>
      </c>
      <c r="I24" s="66">
        <v>109946</v>
      </c>
      <c r="J24" s="66">
        <v>107975</v>
      </c>
      <c r="K24" s="66">
        <v>212528</v>
      </c>
      <c r="L24" s="66">
        <v>461802</v>
      </c>
      <c r="M24" s="66">
        <v>29855</v>
      </c>
      <c r="N24" s="66">
        <v>10884</v>
      </c>
      <c r="O24" s="66">
        <v>32630</v>
      </c>
      <c r="P24" s="66">
        <f t="shared" si="1"/>
        <v>89540.643782835847</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100" t="s">
        <v>64</v>
      </c>
      <c r="B25" s="17" t="s">
        <v>33</v>
      </c>
      <c r="C25" s="57">
        <v>12740</v>
      </c>
      <c r="D25" s="57">
        <v>110044</v>
      </c>
      <c r="E25" s="57">
        <v>11903</v>
      </c>
      <c r="F25" s="57">
        <v>168</v>
      </c>
      <c r="G25" s="57">
        <v>3068</v>
      </c>
      <c r="H25" s="57">
        <v>51897</v>
      </c>
      <c r="I25" s="57">
        <v>24209</v>
      </c>
      <c r="J25" s="57">
        <v>3637</v>
      </c>
      <c r="K25" s="57">
        <v>5858</v>
      </c>
      <c r="L25" s="57">
        <v>123061</v>
      </c>
      <c r="M25" s="57">
        <v>12877</v>
      </c>
      <c r="N25" s="57">
        <v>2753</v>
      </c>
      <c r="O25" s="57">
        <v>2569</v>
      </c>
      <c r="P25" s="57">
        <f t="shared" si="1"/>
        <v>12527.684818116386</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99" t="s">
        <v>65</v>
      </c>
      <c r="B26" s="22" t="s">
        <v>33</v>
      </c>
      <c r="C26" s="67">
        <v>5120</v>
      </c>
      <c r="D26" s="67">
        <v>2899</v>
      </c>
      <c r="E26" s="67">
        <v>3855</v>
      </c>
      <c r="F26" s="67">
        <v>127</v>
      </c>
      <c r="G26" s="67">
        <v>247</v>
      </c>
      <c r="H26" s="67">
        <v>4082</v>
      </c>
      <c r="I26" s="67">
        <v>20822</v>
      </c>
      <c r="J26" s="67">
        <v>518</v>
      </c>
      <c r="K26" s="67">
        <v>10350</v>
      </c>
      <c r="L26" s="67">
        <v>941</v>
      </c>
      <c r="M26" s="67">
        <v>691</v>
      </c>
      <c r="N26" s="67">
        <v>981</v>
      </c>
      <c r="O26" s="67">
        <v>103</v>
      </c>
      <c r="P26" s="67">
        <f t="shared" si="1"/>
        <v>1047.7201174600873</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99" t="s">
        <v>58</v>
      </c>
      <c r="B27" s="22" t="s">
        <v>33</v>
      </c>
      <c r="C27" s="67">
        <v>64510</v>
      </c>
      <c r="D27" s="67">
        <v>387767</v>
      </c>
      <c r="E27" s="67">
        <v>137299</v>
      </c>
      <c r="F27" s="67">
        <v>5874</v>
      </c>
      <c r="G27" s="67">
        <v>169041</v>
      </c>
      <c r="H27" s="67">
        <v>202194</v>
      </c>
      <c r="I27" s="67">
        <v>64915</v>
      </c>
      <c r="J27" s="67">
        <v>103820</v>
      </c>
      <c r="K27" s="67">
        <v>196320</v>
      </c>
      <c r="L27" s="67">
        <v>337800</v>
      </c>
      <c r="M27" s="67">
        <v>16287</v>
      </c>
      <c r="N27" s="67">
        <v>7151</v>
      </c>
      <c r="O27" s="67">
        <v>29958</v>
      </c>
      <c r="P27" s="67">
        <f t="shared" si="1"/>
        <v>75965.186427890425</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50" t="s">
        <v>67</v>
      </c>
      <c r="B28" s="51" t="s">
        <v>33</v>
      </c>
      <c r="C28" s="68">
        <v>740339</v>
      </c>
      <c r="D28" s="68">
        <v>1631955</v>
      </c>
      <c r="E28" s="68">
        <v>1000171</v>
      </c>
      <c r="F28" s="68">
        <v>111003</v>
      </c>
      <c r="G28" s="68">
        <v>434911</v>
      </c>
      <c r="H28" s="68">
        <v>307613</v>
      </c>
      <c r="I28" s="68">
        <v>1589197</v>
      </c>
      <c r="J28" s="68">
        <v>434731</v>
      </c>
      <c r="K28" s="68">
        <v>1230022</v>
      </c>
      <c r="L28" s="68">
        <v>3576395</v>
      </c>
      <c r="M28" s="68">
        <v>204434</v>
      </c>
      <c r="N28" s="68">
        <v>56969</v>
      </c>
      <c r="O28" s="68">
        <v>110991</v>
      </c>
      <c r="P28" s="68">
        <f t="shared" si="1"/>
        <v>343002.37367810583</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8" t="s">
        <v>72</v>
      </c>
      <c r="B29" s="49" t="s">
        <v>33</v>
      </c>
      <c r="C29" s="69">
        <v>144311</v>
      </c>
      <c r="D29" s="69">
        <v>1392004</v>
      </c>
      <c r="E29" s="69">
        <v>250288</v>
      </c>
      <c r="F29" s="69">
        <v>13</v>
      </c>
      <c r="G29" s="69">
        <v>17835</v>
      </c>
      <c r="H29" s="69">
        <v>196943</v>
      </c>
      <c r="I29" s="69">
        <v>36545</v>
      </c>
      <c r="J29" s="69">
        <v>3676</v>
      </c>
      <c r="K29" s="69">
        <v>216428</v>
      </c>
      <c r="L29" s="69">
        <v>673542</v>
      </c>
      <c r="M29" s="69">
        <v>8011</v>
      </c>
      <c r="N29" s="69">
        <v>4420</v>
      </c>
      <c r="O29" s="69">
        <v>10328</v>
      </c>
      <c r="P29" s="69">
        <f t="shared" si="1"/>
        <v>53454.487017144616</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3" t="s">
        <v>73</v>
      </c>
      <c r="B30" s="43" t="s">
        <v>33</v>
      </c>
      <c r="C30" s="70">
        <v>131527</v>
      </c>
      <c r="D30" s="70">
        <v>1235569</v>
      </c>
      <c r="E30" s="70">
        <v>175406</v>
      </c>
      <c r="F30" s="70">
        <v>2</v>
      </c>
      <c r="G30" s="70">
        <v>11402</v>
      </c>
      <c r="H30" s="70">
        <v>123273</v>
      </c>
      <c r="I30" s="70">
        <v>36071</v>
      </c>
      <c r="J30" s="70">
        <v>3444</v>
      </c>
      <c r="K30" s="70">
        <v>167592</v>
      </c>
      <c r="L30" s="70">
        <v>629209</v>
      </c>
      <c r="M30" s="70">
        <v>5784</v>
      </c>
      <c r="N30" s="70">
        <v>1807</v>
      </c>
      <c r="O30" s="70">
        <v>6304</v>
      </c>
      <c r="P30" s="70">
        <f t="shared" si="1"/>
        <v>40209.303707890656</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0" t="s">
        <v>107</v>
      </c>
      <c r="B31" s="17" t="s">
        <v>33</v>
      </c>
      <c r="C31" s="57">
        <v>12785</v>
      </c>
      <c r="D31" s="57">
        <v>156434</v>
      </c>
      <c r="E31" s="57">
        <v>74882</v>
      </c>
      <c r="F31" s="57">
        <v>11</v>
      </c>
      <c r="G31" s="57">
        <v>6432</v>
      </c>
      <c r="H31" s="57">
        <v>73670</v>
      </c>
      <c r="I31" s="57">
        <v>474</v>
      </c>
      <c r="J31" s="57">
        <v>232</v>
      </c>
      <c r="K31" s="57">
        <v>48836</v>
      </c>
      <c r="L31" s="57">
        <v>44333</v>
      </c>
      <c r="M31" s="57">
        <v>2227</v>
      </c>
      <c r="N31" s="57">
        <v>2613</v>
      </c>
      <c r="O31" s="57">
        <v>4024</v>
      </c>
      <c r="P31" s="57">
        <f t="shared" si="1"/>
        <v>13245.075095375614</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44" t="s">
        <v>17</v>
      </c>
      <c r="B32" s="45" t="s">
        <v>33</v>
      </c>
      <c r="C32" s="71">
        <v>58415</v>
      </c>
      <c r="D32" s="71">
        <v>72786</v>
      </c>
      <c r="E32" s="71">
        <v>58938</v>
      </c>
      <c r="F32" s="71">
        <v>2237</v>
      </c>
      <c r="G32" s="71">
        <v>8170</v>
      </c>
      <c r="H32" s="71">
        <v>48006</v>
      </c>
      <c r="I32" s="71">
        <v>20934</v>
      </c>
      <c r="J32" s="71">
        <v>523</v>
      </c>
      <c r="K32" s="71">
        <v>84855</v>
      </c>
      <c r="L32" s="71">
        <v>50305</v>
      </c>
      <c r="M32" s="71">
        <v>4240</v>
      </c>
      <c r="N32" s="71">
        <v>3091</v>
      </c>
      <c r="O32" s="71">
        <v>7871</v>
      </c>
      <c r="P32" s="71">
        <f t="shared" si="1"/>
        <v>11751.216934619957</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6" t="s">
        <v>11</v>
      </c>
      <c r="B33" s="47" t="s">
        <v>12</v>
      </c>
      <c r="C33" s="72">
        <v>0.16312779065167016</v>
      </c>
      <c r="D33" s="72">
        <v>0.46032502424801397</v>
      </c>
      <c r="E33" s="72">
        <v>0.20015690238544406</v>
      </c>
      <c r="F33" s="72">
        <v>1.1710023780355984E-4</v>
      </c>
      <c r="G33" s="72">
        <v>3.9392948805732131E-2</v>
      </c>
      <c r="H33" s="72">
        <v>0.39032931924305725</v>
      </c>
      <c r="I33" s="72">
        <v>2.2478966527284157E-2</v>
      </c>
      <c r="J33" s="72">
        <v>8.3849026133250605E-3</v>
      </c>
      <c r="K33" s="72">
        <v>0.14962701787134017</v>
      </c>
      <c r="L33" s="72">
        <v>0.1584828198629768</v>
      </c>
      <c r="M33" s="72">
        <v>3.7708583398055967E-2</v>
      </c>
      <c r="N33" s="72">
        <v>7.1998696856165501E-2</v>
      </c>
      <c r="O33" s="72">
        <v>8.513023409165843E-2</v>
      </c>
      <c r="P33" s="72">
        <f>($C33*$C$6+$D33*$D$6+$E33*$E$6+$F33*$F$6+$G33*$G$6+$H33*$H$6+$I33*$I$6+$J33*$J$6+$K33*$K$6+$L33*$L$6+$M33*$M$6+$N33*$N$6+$O33*$O$6)/$P$6</f>
        <v>7.7682474295182088E-2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19" t="s">
        <v>60</v>
      </c>
      <c r="B34" s="9" t="s">
        <v>33</v>
      </c>
      <c r="C34" s="73">
        <v>234164</v>
      </c>
      <c r="D34" s="73">
        <v>470811</v>
      </c>
      <c r="E34" s="73">
        <v>388987</v>
      </c>
      <c r="F34" s="73">
        <v>44863</v>
      </c>
      <c r="G34" s="73">
        <v>109848</v>
      </c>
      <c r="H34" s="73">
        <v>311013</v>
      </c>
      <c r="I34" s="73">
        <v>242818</v>
      </c>
      <c r="J34" s="73">
        <v>88086</v>
      </c>
      <c r="K34" s="73">
        <v>264466</v>
      </c>
      <c r="L34" s="73">
        <v>462908</v>
      </c>
      <c r="M34" s="73">
        <v>47943</v>
      </c>
      <c r="N34" s="73">
        <v>37653</v>
      </c>
      <c r="O34" s="73">
        <v>72542</v>
      </c>
      <c r="P34" s="73">
        <f t="shared" si="1"/>
        <v>110430.70289491442</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8" t="s">
        <v>18</v>
      </c>
      <c r="B35" s="30" t="s">
        <v>33</v>
      </c>
      <c r="C35" s="74">
        <v>193385</v>
      </c>
      <c r="D35" s="74">
        <v>330593</v>
      </c>
      <c r="E35" s="74">
        <v>281510</v>
      </c>
      <c r="F35" s="74">
        <v>33970</v>
      </c>
      <c r="G35" s="74">
        <v>89269</v>
      </c>
      <c r="H35" s="74">
        <v>250076</v>
      </c>
      <c r="I35" s="74">
        <v>196425</v>
      </c>
      <c r="J35" s="74">
        <v>67832</v>
      </c>
      <c r="K35" s="74">
        <v>125222</v>
      </c>
      <c r="L35" s="74">
        <v>347089</v>
      </c>
      <c r="M35" s="74">
        <v>38616</v>
      </c>
      <c r="N35" s="74">
        <v>27143</v>
      </c>
      <c r="O35" s="74">
        <v>61742</v>
      </c>
      <c r="P35" s="74">
        <f t="shared" si="1"/>
        <v>86523.273785158017</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00" t="s">
        <v>16</v>
      </c>
      <c r="B36" s="17" t="s">
        <v>33</v>
      </c>
      <c r="C36" s="57">
        <v>71601</v>
      </c>
      <c r="D36" s="57">
        <v>182143</v>
      </c>
      <c r="E36" s="57">
        <v>135082</v>
      </c>
      <c r="F36" s="57">
        <v>11228</v>
      </c>
      <c r="G36" s="57">
        <v>46602</v>
      </c>
      <c r="H36" s="57">
        <v>133827</v>
      </c>
      <c r="I36" s="57">
        <v>145676</v>
      </c>
      <c r="J36" s="57">
        <v>25861</v>
      </c>
      <c r="K36" s="57">
        <v>49900</v>
      </c>
      <c r="L36" s="57">
        <v>45304</v>
      </c>
      <c r="M36" s="57">
        <v>22949</v>
      </c>
      <c r="N36" s="57">
        <v>6404</v>
      </c>
      <c r="O36" s="57">
        <v>35392</v>
      </c>
      <c r="P36" s="57">
        <f t="shared" si="1"/>
        <v>42863.027079997039</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1" t="s">
        <v>74</v>
      </c>
      <c r="B37" s="55" t="s">
        <v>33</v>
      </c>
      <c r="C37" s="124">
        <v>32135</v>
      </c>
      <c r="D37" s="124">
        <v>5760</v>
      </c>
      <c r="E37" s="124">
        <v>15900</v>
      </c>
      <c r="F37" s="124">
        <v>3143</v>
      </c>
      <c r="G37" s="124">
        <v>14094</v>
      </c>
      <c r="H37" s="124">
        <v>22067</v>
      </c>
      <c r="I37" s="124">
        <v>95</v>
      </c>
      <c r="J37" s="124">
        <v>20608</v>
      </c>
      <c r="K37" s="124">
        <v>3805</v>
      </c>
      <c r="L37" s="124">
        <v>79098</v>
      </c>
      <c r="M37" s="124">
        <v>1953</v>
      </c>
      <c r="N37" s="124">
        <v>11532</v>
      </c>
      <c r="O37" s="124">
        <v>2603</v>
      </c>
      <c r="P37" s="124">
        <f t="shared" si="1"/>
        <v>10049.781233831844</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43</v>
      </c>
      <c r="B38" s="17" t="s">
        <v>33</v>
      </c>
      <c r="C38" s="57">
        <v>7974</v>
      </c>
      <c r="D38" s="57">
        <v>12191</v>
      </c>
      <c r="E38" s="57">
        <v>19340</v>
      </c>
      <c r="F38" s="57">
        <v>2847</v>
      </c>
      <c r="G38" s="57">
        <v>4358</v>
      </c>
      <c r="H38" s="57">
        <v>3223</v>
      </c>
      <c r="I38" s="57">
        <v>2531</v>
      </c>
      <c r="J38" s="57">
        <v>5922</v>
      </c>
      <c r="K38" s="57">
        <v>16872</v>
      </c>
      <c r="L38" s="57">
        <v>8930</v>
      </c>
      <c r="M38" s="57">
        <v>905</v>
      </c>
      <c r="N38" s="57">
        <v>1816</v>
      </c>
      <c r="O38" s="57">
        <v>2521</v>
      </c>
      <c r="P38" s="57">
        <f t="shared" si="1"/>
        <v>3821.2850508075512</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28" t="s">
        <v>19</v>
      </c>
      <c r="B39" s="7" t="s">
        <v>33</v>
      </c>
      <c r="C39" s="75">
        <v>8091</v>
      </c>
      <c r="D39" s="75">
        <v>5291</v>
      </c>
      <c r="E39" s="75">
        <v>18876</v>
      </c>
      <c r="F39" s="75">
        <v>302</v>
      </c>
      <c r="G39" s="75">
        <v>599</v>
      </c>
      <c r="H39" s="75">
        <v>7774</v>
      </c>
      <c r="I39" s="75">
        <v>11215</v>
      </c>
      <c r="J39" s="75">
        <v>843</v>
      </c>
      <c r="K39" s="75">
        <v>11645</v>
      </c>
      <c r="L39" s="75">
        <v>16143</v>
      </c>
      <c r="M39" s="75">
        <v>943</v>
      </c>
      <c r="N39" s="75">
        <v>478</v>
      </c>
      <c r="O39" s="75">
        <v>389</v>
      </c>
      <c r="P39" s="75">
        <f t="shared" si="1"/>
        <v>2385.8642147106975</v>
      </c>
      <c r="Q39" s="2"/>
      <c r="R39" s="2"/>
      <c r="S39" s="2"/>
      <c r="T39" s="2"/>
      <c r="U39" s="2"/>
      <c r="V39" s="2"/>
      <c r="W39" s="2"/>
      <c r="X39" s="2"/>
      <c r="Y39" s="2"/>
      <c r="Z39" s="2"/>
      <c r="AA39" s="2"/>
      <c r="AB39" s="2"/>
      <c r="AC39" s="2"/>
      <c r="AD39" s="2"/>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28" t="s">
        <v>47</v>
      </c>
      <c r="B40" s="7" t="s">
        <v>33</v>
      </c>
      <c r="C40" s="75">
        <v>22261</v>
      </c>
      <c r="D40" s="75">
        <v>48347</v>
      </c>
      <c r="E40" s="75">
        <v>51282</v>
      </c>
      <c r="F40" s="75">
        <v>10068</v>
      </c>
      <c r="G40" s="75">
        <v>18780</v>
      </c>
      <c r="H40" s="75">
        <v>33521</v>
      </c>
      <c r="I40" s="75">
        <v>31527</v>
      </c>
      <c r="J40" s="75">
        <v>12736</v>
      </c>
      <c r="K40" s="75">
        <v>66440</v>
      </c>
      <c r="L40" s="75">
        <v>30246</v>
      </c>
      <c r="M40" s="75">
        <v>7638</v>
      </c>
      <c r="N40" s="75">
        <v>7449</v>
      </c>
      <c r="O40" s="75">
        <v>10412</v>
      </c>
      <c r="P40" s="75">
        <f t="shared" si="1"/>
        <v>15107.763145358964</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c r="A41" s="100" t="s">
        <v>48</v>
      </c>
      <c r="B41" s="17" t="s">
        <v>33</v>
      </c>
      <c r="C41" s="57">
        <v>16347</v>
      </c>
      <c r="D41" s="57">
        <v>42011</v>
      </c>
      <c r="E41" s="57">
        <v>37909</v>
      </c>
      <c r="F41" s="57">
        <v>5242</v>
      </c>
      <c r="G41" s="57">
        <v>14885</v>
      </c>
      <c r="H41" s="57">
        <v>26517</v>
      </c>
      <c r="I41" s="57">
        <v>21906</v>
      </c>
      <c r="J41" s="57">
        <v>8521</v>
      </c>
      <c r="K41" s="57">
        <v>22533</v>
      </c>
      <c r="L41" s="57">
        <v>19362</v>
      </c>
      <c r="M41" s="57">
        <v>5114</v>
      </c>
      <c r="N41" s="57">
        <v>3855</v>
      </c>
      <c r="O41" s="57">
        <v>9433</v>
      </c>
      <c r="P41" s="57">
        <f t="shared" si="1"/>
        <v>11130.072098520959</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00" t="s">
        <v>75</v>
      </c>
      <c r="B42" s="17" t="s">
        <v>33</v>
      </c>
      <c r="C42" s="57">
        <v>0</v>
      </c>
      <c r="D42" s="57">
        <v>0</v>
      </c>
      <c r="E42" s="57">
        <v>0</v>
      </c>
      <c r="F42" s="57">
        <v>2696</v>
      </c>
      <c r="G42" s="57">
        <v>1468</v>
      </c>
      <c r="H42" s="57">
        <v>1775</v>
      </c>
      <c r="I42" s="57">
        <v>1687</v>
      </c>
      <c r="J42" s="57">
        <v>957</v>
      </c>
      <c r="K42" s="57">
        <v>123</v>
      </c>
      <c r="L42" s="57">
        <v>0</v>
      </c>
      <c r="M42" s="57">
        <v>449</v>
      </c>
      <c r="N42" s="57">
        <v>215</v>
      </c>
      <c r="O42" s="57">
        <v>329</v>
      </c>
      <c r="P42" s="57">
        <f t="shared" si="1"/>
        <v>866.97586532426919</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76</v>
      </c>
      <c r="B43" s="17" t="s">
        <v>33</v>
      </c>
      <c r="C43" s="57">
        <v>320</v>
      </c>
      <c r="D43" s="57">
        <v>340</v>
      </c>
      <c r="E43" s="57">
        <v>0</v>
      </c>
      <c r="F43" s="57">
        <v>15</v>
      </c>
      <c r="G43" s="57">
        <v>23</v>
      </c>
      <c r="H43" s="57">
        <v>543</v>
      </c>
      <c r="I43" s="57">
        <v>0</v>
      </c>
      <c r="J43" s="57">
        <v>13</v>
      </c>
      <c r="K43" s="57">
        <v>0</v>
      </c>
      <c r="L43" s="57">
        <v>0</v>
      </c>
      <c r="M43" s="57">
        <v>47</v>
      </c>
      <c r="N43" s="57">
        <v>97</v>
      </c>
      <c r="O43" s="57">
        <v>20</v>
      </c>
      <c r="P43" s="57">
        <f t="shared" si="1"/>
        <v>74.322036027107885</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49</v>
      </c>
      <c r="B44" s="17" t="s">
        <v>33</v>
      </c>
      <c r="C44" s="67">
        <v>4329</v>
      </c>
      <c r="D44" s="67">
        <v>4123</v>
      </c>
      <c r="E44" s="67">
        <v>8215</v>
      </c>
      <c r="F44" s="67">
        <v>1570</v>
      </c>
      <c r="G44" s="67">
        <v>1925</v>
      </c>
      <c r="H44" s="67">
        <v>2162</v>
      </c>
      <c r="I44" s="67">
        <v>7708</v>
      </c>
      <c r="J44" s="67">
        <v>3109</v>
      </c>
      <c r="K44" s="67">
        <v>32613</v>
      </c>
      <c r="L44" s="67">
        <v>3909</v>
      </c>
      <c r="M44" s="67">
        <v>697</v>
      </c>
      <c r="N44" s="67">
        <v>2265</v>
      </c>
      <c r="O44" s="67">
        <v>138</v>
      </c>
      <c r="P44" s="67">
        <f t="shared" si="1"/>
        <v>1866.486806246101</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4" t="s">
        <v>77</v>
      </c>
      <c r="B45" s="17" t="s">
        <v>33</v>
      </c>
      <c r="C45" s="67">
        <v>90</v>
      </c>
      <c r="D45" s="67">
        <v>0</v>
      </c>
      <c r="E45" s="67">
        <v>1081</v>
      </c>
      <c r="F45" s="67">
        <v>541</v>
      </c>
      <c r="G45" s="67">
        <v>358</v>
      </c>
      <c r="H45" s="67">
        <v>444</v>
      </c>
      <c r="I45" s="67">
        <v>952</v>
      </c>
      <c r="J45" s="67">
        <v>468</v>
      </c>
      <c r="K45" s="67">
        <v>12490</v>
      </c>
      <c r="L45" s="67">
        <v>0</v>
      </c>
      <c r="M45" s="67">
        <v>327</v>
      </c>
      <c r="N45" s="67">
        <v>769</v>
      </c>
      <c r="O45" s="67">
        <v>138</v>
      </c>
      <c r="P45" s="67">
        <f t="shared" si="1"/>
        <v>396.24217574628784</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34" t="s">
        <v>78</v>
      </c>
      <c r="B46" s="9" t="s">
        <v>33</v>
      </c>
      <c r="C46" s="73">
        <v>150900</v>
      </c>
      <c r="D46" s="73">
        <v>318003</v>
      </c>
      <c r="E46" s="73">
        <v>306672</v>
      </c>
      <c r="F46" s="73">
        <v>28274</v>
      </c>
      <c r="G46" s="73">
        <v>71724</v>
      </c>
      <c r="H46" s="73">
        <v>223378</v>
      </c>
      <c r="I46" s="73">
        <v>142704</v>
      </c>
      <c r="J46" s="73">
        <v>51016</v>
      </c>
      <c r="K46" s="73">
        <v>255583</v>
      </c>
      <c r="L46" s="73">
        <v>318952</v>
      </c>
      <c r="M46" s="73">
        <v>27953</v>
      </c>
      <c r="N46" s="73">
        <v>22093</v>
      </c>
      <c r="O46" s="73">
        <v>44042</v>
      </c>
      <c r="P46" s="73">
        <f t="shared" si="1"/>
        <v>73458.169807090191</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35" t="s">
        <v>15</v>
      </c>
      <c r="B47" s="24" t="s">
        <v>33</v>
      </c>
      <c r="C47" s="66">
        <v>54331</v>
      </c>
      <c r="D47" s="66">
        <v>86265</v>
      </c>
      <c r="E47" s="66">
        <v>90639</v>
      </c>
      <c r="F47" s="66">
        <v>9130</v>
      </c>
      <c r="G47" s="66">
        <v>26885</v>
      </c>
      <c r="H47" s="66">
        <v>74307</v>
      </c>
      <c r="I47" s="66">
        <v>61703</v>
      </c>
      <c r="J47" s="66">
        <v>19056</v>
      </c>
      <c r="K47" s="66">
        <v>42421</v>
      </c>
      <c r="L47" s="66">
        <v>90876</v>
      </c>
      <c r="M47" s="66">
        <v>11486</v>
      </c>
      <c r="N47" s="66">
        <v>7436</v>
      </c>
      <c r="O47" s="66">
        <v>19551</v>
      </c>
      <c r="P47" s="66">
        <f t="shared" si="1"/>
        <v>25735.89505277362</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100" t="s">
        <v>51</v>
      </c>
      <c r="B48" s="17" t="s">
        <v>33</v>
      </c>
      <c r="C48" s="57">
        <v>18221</v>
      </c>
      <c r="D48" s="57">
        <v>17694</v>
      </c>
      <c r="E48" s="57">
        <v>20711</v>
      </c>
      <c r="F48" s="57">
        <v>2072</v>
      </c>
      <c r="G48" s="57">
        <v>7010</v>
      </c>
      <c r="H48" s="57">
        <v>16811</v>
      </c>
      <c r="I48" s="57">
        <v>9436</v>
      </c>
      <c r="J48" s="57">
        <v>5825</v>
      </c>
      <c r="K48" s="57">
        <v>12671</v>
      </c>
      <c r="L48" s="57">
        <v>36146</v>
      </c>
      <c r="M48" s="57">
        <v>1842</v>
      </c>
      <c r="N48" s="57">
        <v>1978</v>
      </c>
      <c r="O48" s="57">
        <v>5832</v>
      </c>
      <c r="P48" s="57">
        <f t="shared" si="1"/>
        <v>6267.2906038319798</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50</v>
      </c>
      <c r="B49" s="17" t="s">
        <v>33</v>
      </c>
      <c r="C49" s="57">
        <v>19352</v>
      </c>
      <c r="D49" s="57">
        <v>32047</v>
      </c>
      <c r="E49" s="57">
        <v>41054</v>
      </c>
      <c r="F49" s="57">
        <v>4423</v>
      </c>
      <c r="G49" s="57">
        <v>13731</v>
      </c>
      <c r="H49" s="57">
        <v>35361</v>
      </c>
      <c r="I49" s="57">
        <v>36103</v>
      </c>
      <c r="J49" s="57">
        <v>7107</v>
      </c>
      <c r="K49" s="57">
        <v>18885</v>
      </c>
      <c r="L49" s="57">
        <v>18060</v>
      </c>
      <c r="M49" s="57">
        <v>7210</v>
      </c>
      <c r="N49" s="57">
        <v>2736</v>
      </c>
      <c r="O49" s="57">
        <v>8653</v>
      </c>
      <c r="P49" s="57">
        <f t="shared" si="1"/>
        <v>12087.398903585125</v>
      </c>
      <c r="Q49" s="15"/>
      <c r="R49" s="15"/>
      <c r="S49" s="15"/>
      <c r="T49" s="15"/>
      <c r="U49" s="15"/>
      <c r="V49" s="15"/>
      <c r="W49" s="15"/>
      <c r="X49" s="15"/>
      <c r="Y49" s="15"/>
      <c r="Z49" s="15"/>
      <c r="AA49" s="15"/>
      <c r="AB49" s="15"/>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52</v>
      </c>
      <c r="B50" s="17" t="s">
        <v>33</v>
      </c>
      <c r="C50" s="57">
        <v>13871</v>
      </c>
      <c r="D50" s="57">
        <v>22171</v>
      </c>
      <c r="E50" s="57">
        <v>22394</v>
      </c>
      <c r="F50" s="57">
        <v>2153</v>
      </c>
      <c r="G50" s="57">
        <v>5479</v>
      </c>
      <c r="H50" s="57">
        <v>20612</v>
      </c>
      <c r="I50" s="57">
        <v>14448</v>
      </c>
      <c r="J50" s="57">
        <v>3251</v>
      </c>
      <c r="K50" s="57">
        <v>9149</v>
      </c>
      <c r="L50" s="57">
        <v>25728</v>
      </c>
      <c r="M50" s="57">
        <v>2097</v>
      </c>
      <c r="N50" s="57">
        <v>1433</v>
      </c>
      <c r="O50" s="57">
        <v>4675</v>
      </c>
      <c r="P50" s="57">
        <f t="shared" si="1"/>
        <v>5894.5421722053989</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c r="A51" s="29" t="s">
        <v>53</v>
      </c>
      <c r="B51" s="30" t="s">
        <v>33</v>
      </c>
      <c r="C51" s="74">
        <v>5369</v>
      </c>
      <c r="D51" s="74">
        <v>4386</v>
      </c>
      <c r="E51" s="74">
        <v>10485</v>
      </c>
      <c r="F51" s="74">
        <v>113</v>
      </c>
      <c r="G51" s="74">
        <v>387</v>
      </c>
      <c r="H51" s="74">
        <v>3491</v>
      </c>
      <c r="I51" s="74">
        <v>4008</v>
      </c>
      <c r="J51" s="74">
        <v>461</v>
      </c>
      <c r="K51" s="74">
        <v>18455</v>
      </c>
      <c r="L51" s="74">
        <v>6557</v>
      </c>
      <c r="M51" s="74">
        <v>849</v>
      </c>
      <c r="N51" s="74">
        <v>302</v>
      </c>
      <c r="O51" s="74">
        <v>291</v>
      </c>
      <c r="P51" s="74">
        <f t="shared" si="1"/>
        <v>1376.443187927134</v>
      </c>
      <c r="Q51" s="2"/>
      <c r="R51" s="2"/>
      <c r="S51" s="2"/>
      <c r="T51" s="2"/>
      <c r="U51" s="2"/>
      <c r="V51" s="2"/>
      <c r="W51" s="2"/>
      <c r="X51" s="2"/>
      <c r="Y51" s="2"/>
      <c r="Z51" s="2"/>
      <c r="AA51" s="2"/>
      <c r="AB51" s="2"/>
      <c r="AC51" s="2"/>
      <c r="AD51" s="2"/>
      <c r="AE51" s="2"/>
      <c r="AF51" s="2"/>
      <c r="AG51" s="2"/>
      <c r="AH51" s="2"/>
      <c r="AI51" s="2"/>
      <c r="AJ51" s="2"/>
      <c r="AK51" s="2"/>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81</v>
      </c>
      <c r="B52" s="30" t="s">
        <v>33</v>
      </c>
      <c r="C52" s="74">
        <v>339</v>
      </c>
      <c r="D52" s="74">
        <v>1364</v>
      </c>
      <c r="E52" s="74">
        <v>5119</v>
      </c>
      <c r="F52" s="74">
        <v>146</v>
      </c>
      <c r="G52" s="74">
        <v>54</v>
      </c>
      <c r="H52" s="74">
        <v>1398</v>
      </c>
      <c r="I52" s="74">
        <v>7</v>
      </c>
      <c r="J52" s="74">
        <v>1338</v>
      </c>
      <c r="K52" s="74">
        <v>461</v>
      </c>
      <c r="L52" s="74">
        <v>943</v>
      </c>
      <c r="M52" s="74">
        <v>232</v>
      </c>
      <c r="N52" s="74">
        <v>173</v>
      </c>
      <c r="O52" s="74">
        <v>14</v>
      </c>
      <c r="P52" s="74">
        <f t="shared" si="1"/>
        <v>713.97754645711348</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82</v>
      </c>
      <c r="B53" s="30" t="s">
        <v>33</v>
      </c>
      <c r="C53" s="74">
        <v>43686</v>
      </c>
      <c r="D53" s="74">
        <v>99451</v>
      </c>
      <c r="E53" s="74">
        <v>91937</v>
      </c>
      <c r="F53" s="74">
        <v>10789</v>
      </c>
      <c r="G53" s="74">
        <v>25609</v>
      </c>
      <c r="H53" s="74">
        <v>79361</v>
      </c>
      <c r="I53" s="74">
        <v>43346</v>
      </c>
      <c r="J53" s="74">
        <v>16032</v>
      </c>
      <c r="K53" s="74">
        <v>74794</v>
      </c>
      <c r="L53" s="74">
        <v>105960</v>
      </c>
      <c r="M53" s="74">
        <v>8064</v>
      </c>
      <c r="N53" s="74">
        <v>7237</v>
      </c>
      <c r="O53" s="74">
        <v>9436</v>
      </c>
      <c r="P53" s="74">
        <f t="shared" si="1"/>
        <v>23252.754121170601</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100" t="s">
        <v>83</v>
      </c>
      <c r="B54" s="17" t="s">
        <v>33</v>
      </c>
      <c r="C54" s="57">
        <v>11184</v>
      </c>
      <c r="D54" s="57">
        <v>36008</v>
      </c>
      <c r="E54" s="57">
        <v>30059</v>
      </c>
      <c r="F54" s="57">
        <v>1894</v>
      </c>
      <c r="G54" s="57">
        <v>5158</v>
      </c>
      <c r="H54" s="57">
        <v>21667</v>
      </c>
      <c r="I54" s="57">
        <v>12822</v>
      </c>
      <c r="J54" s="57">
        <v>2049</v>
      </c>
      <c r="K54" s="57">
        <v>24521</v>
      </c>
      <c r="L54" s="57">
        <v>28170</v>
      </c>
      <c r="M54" s="57">
        <v>2096</v>
      </c>
      <c r="N54" s="57">
        <v>1445</v>
      </c>
      <c r="O54" s="57">
        <v>2121</v>
      </c>
      <c r="P54" s="57">
        <f t="shared" si="1"/>
        <v>5860.4666783044577</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4" customHeight="1">
      <c r="A55" s="100" t="s">
        <v>54</v>
      </c>
      <c r="B55" s="17" t="s">
        <v>33</v>
      </c>
      <c r="C55" s="57">
        <v>9855</v>
      </c>
      <c r="D55" s="57">
        <v>20433</v>
      </c>
      <c r="E55" s="57">
        <v>28630</v>
      </c>
      <c r="F55" s="57">
        <v>4925</v>
      </c>
      <c r="G55" s="57">
        <v>8497</v>
      </c>
      <c r="H55" s="57">
        <v>16564</v>
      </c>
      <c r="I55" s="57">
        <v>10001</v>
      </c>
      <c r="J55" s="57">
        <v>7718</v>
      </c>
      <c r="K55" s="57">
        <v>15150</v>
      </c>
      <c r="L55" s="57">
        <v>27968</v>
      </c>
      <c r="M55" s="57">
        <v>3690</v>
      </c>
      <c r="N55" s="57">
        <v>2720</v>
      </c>
      <c r="O55" s="57">
        <v>5633</v>
      </c>
      <c r="P55" s="57">
        <f t="shared" si="1"/>
        <v>7841.682925212941</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84</v>
      </c>
      <c r="B56" s="17" t="s">
        <v>33</v>
      </c>
      <c r="C56" s="57">
        <v>17962</v>
      </c>
      <c r="D56" s="57">
        <v>24416</v>
      </c>
      <c r="E56" s="57">
        <v>16826</v>
      </c>
      <c r="F56" s="57">
        <v>2078</v>
      </c>
      <c r="G56" s="57">
        <v>5881</v>
      </c>
      <c r="H56" s="57">
        <v>24474</v>
      </c>
      <c r="I56" s="57">
        <v>16676</v>
      </c>
      <c r="J56" s="57">
        <v>2938</v>
      </c>
      <c r="K56" s="57">
        <v>20957</v>
      </c>
      <c r="L56" s="57">
        <v>22606</v>
      </c>
      <c r="M56" s="57">
        <v>1536</v>
      </c>
      <c r="N56" s="57">
        <v>1834</v>
      </c>
      <c r="O56" s="57">
        <v>1421</v>
      </c>
      <c r="P56" s="57">
        <f t="shared" si="1"/>
        <v>5351.0420996087423</v>
      </c>
      <c r="Q56" s="2"/>
      <c r="R56" s="2"/>
      <c r="S56" s="2"/>
      <c r="T56" s="2"/>
      <c r="U56" s="2"/>
      <c r="V56" s="2"/>
      <c r="W56" s="2"/>
      <c r="X56" s="2"/>
      <c r="Y56" s="2"/>
      <c r="Z56" s="2"/>
      <c r="AA56" s="2"/>
      <c r="AB56" s="2"/>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9" t="s">
        <v>61</v>
      </c>
      <c r="B57" s="30" t="s">
        <v>33</v>
      </c>
      <c r="C57" s="74">
        <v>21645</v>
      </c>
      <c r="D57" s="74">
        <v>37807</v>
      </c>
      <c r="E57" s="74">
        <v>39596</v>
      </c>
      <c r="F57" s="74">
        <v>3322</v>
      </c>
      <c r="G57" s="74">
        <v>5679</v>
      </c>
      <c r="H57" s="74">
        <v>33390</v>
      </c>
      <c r="I57" s="74">
        <v>12386</v>
      </c>
      <c r="J57" s="74">
        <v>5095</v>
      </c>
      <c r="K57" s="74">
        <v>72957</v>
      </c>
      <c r="L57" s="74">
        <v>52489</v>
      </c>
      <c r="M57" s="74">
        <v>4752</v>
      </c>
      <c r="N57" s="74">
        <v>2823</v>
      </c>
      <c r="O57" s="74">
        <v>4194</v>
      </c>
      <c r="P57" s="74">
        <f t="shared" si="1"/>
        <v>9412.1152437217515</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29" t="s">
        <v>85</v>
      </c>
      <c r="B58" s="30" t="s">
        <v>33</v>
      </c>
      <c r="C58" s="74">
        <v>17237</v>
      </c>
      <c r="D58" s="74">
        <v>39209</v>
      </c>
      <c r="E58" s="74">
        <v>34031</v>
      </c>
      <c r="F58" s="74">
        <v>3198</v>
      </c>
      <c r="G58" s="74">
        <v>5134</v>
      </c>
      <c r="H58" s="74">
        <v>19289</v>
      </c>
      <c r="I58" s="74">
        <v>16796</v>
      </c>
      <c r="J58" s="74">
        <v>3183</v>
      </c>
      <c r="K58" s="74">
        <v>17677</v>
      </c>
      <c r="L58" s="74">
        <v>25554</v>
      </c>
      <c r="M58" s="74">
        <v>980</v>
      </c>
      <c r="N58" s="74">
        <v>851</v>
      </c>
      <c r="O58" s="74">
        <v>5735</v>
      </c>
      <c r="P58" s="74">
        <f t="shared" si="1"/>
        <v>6306.211765940433</v>
      </c>
      <c r="Q58" s="15"/>
      <c r="R58" s="15"/>
      <c r="S58" s="15"/>
      <c r="T58" s="15"/>
      <c r="U58" s="15"/>
      <c r="V58" s="15"/>
      <c r="W58" s="15"/>
      <c r="X58" s="15"/>
      <c r="Y58" s="15"/>
      <c r="Z58" s="15"/>
      <c r="AA58" s="15"/>
      <c r="AB58" s="15"/>
      <c r="AC58" s="15"/>
      <c r="AD58" s="15"/>
      <c r="AE58" s="15"/>
      <c r="AF58" s="15"/>
      <c r="AG58" s="15"/>
      <c r="AH58" s="15"/>
      <c r="AI58" s="15"/>
      <c r="AJ58" s="15"/>
      <c r="AK58" s="15"/>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29" t="s">
        <v>86</v>
      </c>
      <c r="B59" s="30" t="s">
        <v>33</v>
      </c>
      <c r="C59" s="74">
        <v>6030</v>
      </c>
      <c r="D59" s="74">
        <v>23049</v>
      </c>
      <c r="E59" s="74">
        <v>30320</v>
      </c>
      <c r="F59" s="74">
        <v>1575</v>
      </c>
      <c r="G59" s="74">
        <v>7718</v>
      </c>
      <c r="H59" s="74">
        <v>9820</v>
      </c>
      <c r="I59" s="74">
        <v>3055</v>
      </c>
      <c r="J59" s="74">
        <v>5758</v>
      </c>
      <c r="K59" s="74">
        <v>25193</v>
      </c>
      <c r="L59" s="74">
        <v>21429</v>
      </c>
      <c r="M59" s="74">
        <v>1231</v>
      </c>
      <c r="N59" s="74">
        <v>3205</v>
      </c>
      <c r="O59" s="74">
        <v>4346</v>
      </c>
      <c r="P59" s="74">
        <f t="shared" si="1"/>
        <v>5647.3939266880298</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32" t="s">
        <v>55</v>
      </c>
      <c r="B60" s="31" t="s">
        <v>33</v>
      </c>
      <c r="C60" s="76">
        <v>2263</v>
      </c>
      <c r="D60" s="76">
        <v>26472</v>
      </c>
      <c r="E60" s="76">
        <v>4545</v>
      </c>
      <c r="F60" s="76">
        <v>1</v>
      </c>
      <c r="G60" s="76">
        <v>259</v>
      </c>
      <c r="H60" s="76">
        <v>2322</v>
      </c>
      <c r="I60" s="76">
        <v>1401</v>
      </c>
      <c r="J60" s="76">
        <v>94</v>
      </c>
      <c r="K60" s="76">
        <v>3623</v>
      </c>
      <c r="L60" s="76">
        <v>15144</v>
      </c>
      <c r="M60" s="76">
        <v>357</v>
      </c>
      <c r="N60" s="76">
        <v>67</v>
      </c>
      <c r="O60" s="76">
        <v>474</v>
      </c>
      <c r="P60" s="76">
        <f t="shared" si="1"/>
        <v>1012.8722992501133</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9" t="s">
        <v>8</v>
      </c>
      <c r="B61" s="11"/>
      <c r="C61" s="54"/>
      <c r="D61" s="54"/>
      <c r="E61" s="54"/>
      <c r="F61" s="54"/>
      <c r="G61" s="54"/>
      <c r="H61" s="54"/>
      <c r="I61" s="54"/>
      <c r="J61" s="54"/>
      <c r="K61" s="54"/>
      <c r="L61" s="54"/>
      <c r="M61" s="54"/>
      <c r="N61" s="54"/>
      <c r="O61" s="54"/>
      <c r="P61" s="54"/>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87</v>
      </c>
      <c r="B62" s="12" t="s">
        <v>33</v>
      </c>
      <c r="C62" s="77">
        <v>211903</v>
      </c>
      <c r="D62" s="77">
        <v>422464</v>
      </c>
      <c r="E62" s="77">
        <v>337705</v>
      </c>
      <c r="F62" s="77">
        <v>34795</v>
      </c>
      <c r="G62" s="77">
        <v>91068</v>
      </c>
      <c r="H62" s="77">
        <v>277492</v>
      </c>
      <c r="I62" s="77">
        <v>211291</v>
      </c>
      <c r="J62" s="77">
        <v>75350</v>
      </c>
      <c r="K62" s="77">
        <v>198026</v>
      </c>
      <c r="L62" s="77">
        <v>432662</v>
      </c>
      <c r="M62" s="77">
        <v>40305</v>
      </c>
      <c r="N62" s="77">
        <v>30204</v>
      </c>
      <c r="O62" s="77">
        <v>62130</v>
      </c>
      <c r="P62" s="77">
        <f t="shared" si="1"/>
        <v>95322.939749555444</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1" t="s">
        <v>88</v>
      </c>
      <c r="B63" s="52" t="s">
        <v>33</v>
      </c>
      <c r="C63" s="78">
        <v>103725</v>
      </c>
      <c r="D63" s="78">
        <v>191465</v>
      </c>
      <c r="E63" s="78">
        <v>198180</v>
      </c>
      <c r="F63" s="78">
        <v>20178</v>
      </c>
      <c r="G63" s="78">
        <v>52934</v>
      </c>
      <c r="H63" s="78">
        <v>158557</v>
      </c>
      <c r="I63" s="78">
        <v>109065</v>
      </c>
      <c r="J63" s="78">
        <v>36885</v>
      </c>
      <c r="K63" s="78">
        <v>136133</v>
      </c>
      <c r="L63" s="78">
        <v>204337</v>
      </c>
      <c r="M63" s="78">
        <v>20632</v>
      </c>
      <c r="N63" s="78">
        <v>15148</v>
      </c>
      <c r="O63" s="78">
        <v>29293</v>
      </c>
      <c r="P63" s="78">
        <f t="shared" si="1"/>
        <v>51079.071123145179</v>
      </c>
      <c r="Q63" s="2"/>
      <c r="R63" s="2"/>
      <c r="S63" s="2"/>
      <c r="T63" s="2"/>
      <c r="U63" s="2"/>
      <c r="V63" s="2"/>
      <c r="W63" s="2"/>
      <c r="X63" s="2"/>
      <c r="Y63" s="2"/>
      <c r="Z63" s="2"/>
      <c r="AA63" s="2"/>
      <c r="AB63" s="2"/>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11" t="s">
        <v>102</v>
      </c>
      <c r="B64" s="52" t="s">
        <v>33</v>
      </c>
      <c r="C64" s="78">
        <v>60039</v>
      </c>
      <c r="D64" s="78">
        <v>92015</v>
      </c>
      <c r="E64" s="78">
        <v>106243</v>
      </c>
      <c r="F64" s="78">
        <v>9389</v>
      </c>
      <c r="G64" s="78">
        <v>27326</v>
      </c>
      <c r="H64" s="78">
        <v>79196</v>
      </c>
      <c r="I64" s="78">
        <v>65719</v>
      </c>
      <c r="J64" s="78">
        <v>20854</v>
      </c>
      <c r="K64" s="78">
        <v>61339</v>
      </c>
      <c r="L64" s="78">
        <v>98376</v>
      </c>
      <c r="M64" s="78">
        <v>12568</v>
      </c>
      <c r="N64" s="78">
        <v>7911</v>
      </c>
      <c r="O64" s="78">
        <v>19857</v>
      </c>
      <c r="P64" s="78">
        <f t="shared" si="1"/>
        <v>27826.606239908979</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11" t="s">
        <v>103</v>
      </c>
      <c r="B65" s="52" t="s">
        <v>33</v>
      </c>
      <c r="C65" s="78">
        <v>43686</v>
      </c>
      <c r="D65" s="78">
        <v>99451</v>
      </c>
      <c r="E65" s="78">
        <v>91937</v>
      </c>
      <c r="F65" s="78">
        <v>10789</v>
      </c>
      <c r="G65" s="78">
        <v>25609</v>
      </c>
      <c r="H65" s="78">
        <v>79361</v>
      </c>
      <c r="I65" s="78">
        <v>43346</v>
      </c>
      <c r="J65" s="78">
        <v>16032</v>
      </c>
      <c r="K65" s="78">
        <v>74794</v>
      </c>
      <c r="L65" s="78">
        <v>105960</v>
      </c>
      <c r="M65" s="78">
        <v>8064</v>
      </c>
      <c r="N65" s="78">
        <v>7237</v>
      </c>
      <c r="O65" s="78">
        <v>9436</v>
      </c>
      <c r="P65" s="78">
        <f t="shared" si="1"/>
        <v>23252.754121170601</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3" t="s">
        <v>89</v>
      </c>
      <c r="B66" s="52" t="s">
        <v>33</v>
      </c>
      <c r="C66" s="70">
        <v>20479</v>
      </c>
      <c r="D66" s="70">
        <v>43076</v>
      </c>
      <c r="E66" s="70">
        <v>46052</v>
      </c>
      <c r="F66" s="70">
        <v>9747</v>
      </c>
      <c r="G66" s="70">
        <v>18966</v>
      </c>
      <c r="H66" s="70">
        <v>31001</v>
      </c>
      <c r="I66" s="70">
        <v>31151</v>
      </c>
      <c r="J66" s="70">
        <v>11363</v>
      </c>
      <c r="K66" s="70">
        <v>71673</v>
      </c>
      <c r="L66" s="70">
        <v>24437</v>
      </c>
      <c r="M66" s="70">
        <v>7512</v>
      </c>
      <c r="N66" s="70">
        <v>7301</v>
      </c>
      <c r="O66" s="70">
        <v>9563</v>
      </c>
      <c r="P66" s="70">
        <f t="shared" si="1"/>
        <v>14149.699328716179</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99</v>
      </c>
      <c r="B67" s="13" t="s">
        <v>33</v>
      </c>
      <c r="C67" s="79">
        <v>128657</v>
      </c>
      <c r="D67" s="79">
        <v>274074</v>
      </c>
      <c r="E67" s="79">
        <v>185577</v>
      </c>
      <c r="F67" s="79">
        <v>24364</v>
      </c>
      <c r="G67" s="79">
        <v>57100</v>
      </c>
      <c r="H67" s="79">
        <v>149936</v>
      </c>
      <c r="I67" s="79">
        <v>133376</v>
      </c>
      <c r="J67" s="79">
        <v>49827</v>
      </c>
      <c r="K67" s="79">
        <v>133567</v>
      </c>
      <c r="L67" s="79">
        <v>252762</v>
      </c>
      <c r="M67" s="79">
        <v>27185</v>
      </c>
      <c r="N67" s="79">
        <v>22357</v>
      </c>
      <c r="O67" s="79">
        <v>42401</v>
      </c>
      <c r="P67" s="79">
        <f t="shared" si="1"/>
        <v>58393.503068209713</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90</v>
      </c>
      <c r="B68" s="52" t="s">
        <v>33</v>
      </c>
      <c r="C68" s="80">
        <v>-2019</v>
      </c>
      <c r="D68" s="80">
        <v>196</v>
      </c>
      <c r="E68" s="80">
        <v>-831</v>
      </c>
      <c r="F68" s="80">
        <v>53</v>
      </c>
      <c r="G68" s="80">
        <v>-384</v>
      </c>
      <c r="H68" s="80">
        <v>1365</v>
      </c>
      <c r="I68" s="80">
        <v>715</v>
      </c>
      <c r="J68" s="80">
        <v>320</v>
      </c>
      <c r="K68" s="80">
        <v>7577</v>
      </c>
      <c r="L68" s="80">
        <v>1164</v>
      </c>
      <c r="M68" s="80">
        <v>-89</v>
      </c>
      <c r="N68" s="80">
        <v>282</v>
      </c>
      <c r="O68" s="80">
        <v>14</v>
      </c>
      <c r="P68" s="80">
        <f t="shared" si="1"/>
        <v>65.272498577863331</v>
      </c>
      <c r="Q68" s="2"/>
      <c r="R68" s="2"/>
      <c r="S68" s="2"/>
      <c r="T68" s="2"/>
      <c r="U68" s="2"/>
      <c r="V68" s="2"/>
      <c r="W68" s="2"/>
      <c r="X68" s="2"/>
      <c r="Y68" s="2"/>
      <c r="Z68" s="2"/>
      <c r="AA68" s="2"/>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00" t="s">
        <v>91</v>
      </c>
      <c r="B69" s="52" t="s">
        <v>33</v>
      </c>
      <c r="C69" s="81">
        <v>25530</v>
      </c>
      <c r="D69" s="81">
        <v>88730</v>
      </c>
      <c r="E69" s="81">
        <v>68896</v>
      </c>
      <c r="F69" s="81">
        <v>4775</v>
      </c>
      <c r="G69" s="81">
        <v>13111</v>
      </c>
      <c r="H69" s="81">
        <v>31431</v>
      </c>
      <c r="I69" s="81">
        <v>21253</v>
      </c>
      <c r="J69" s="81">
        <v>9035</v>
      </c>
      <c r="K69" s="81">
        <v>46493</v>
      </c>
      <c r="L69" s="81">
        <v>62127</v>
      </c>
      <c r="M69" s="81">
        <v>2569</v>
      </c>
      <c r="N69" s="81">
        <v>4123</v>
      </c>
      <c r="O69" s="81">
        <v>10555</v>
      </c>
      <c r="P69" s="81">
        <f t="shared" si="1"/>
        <v>12966.891872918975</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0" t="s">
        <v>104</v>
      </c>
      <c r="B70" s="52" t="s">
        <v>33</v>
      </c>
      <c r="C70" s="57">
        <v>6030</v>
      </c>
      <c r="D70" s="57">
        <v>23049</v>
      </c>
      <c r="E70" s="57">
        <v>30320</v>
      </c>
      <c r="F70" s="57">
        <v>1575</v>
      </c>
      <c r="G70" s="57">
        <v>7718</v>
      </c>
      <c r="H70" s="57">
        <v>9820</v>
      </c>
      <c r="I70" s="57">
        <v>3055</v>
      </c>
      <c r="J70" s="57">
        <v>5758</v>
      </c>
      <c r="K70" s="57">
        <v>25193</v>
      </c>
      <c r="L70" s="57">
        <v>21429</v>
      </c>
      <c r="M70" s="57">
        <v>1231</v>
      </c>
      <c r="N70" s="57">
        <v>3205</v>
      </c>
      <c r="O70" s="57">
        <v>4346</v>
      </c>
      <c r="P70" s="57">
        <f t="shared" si="1"/>
        <v>5647.3939266880298</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00" t="s">
        <v>105</v>
      </c>
      <c r="B71" s="52" t="s">
        <v>33</v>
      </c>
      <c r="C71" s="57">
        <v>17237</v>
      </c>
      <c r="D71" s="57">
        <v>39209</v>
      </c>
      <c r="E71" s="57">
        <v>34031</v>
      </c>
      <c r="F71" s="57">
        <v>3198</v>
      </c>
      <c r="G71" s="57">
        <v>5134</v>
      </c>
      <c r="H71" s="57">
        <v>19289</v>
      </c>
      <c r="I71" s="57">
        <v>16796</v>
      </c>
      <c r="J71" s="57">
        <v>3183</v>
      </c>
      <c r="K71" s="57">
        <v>17677</v>
      </c>
      <c r="L71" s="57">
        <v>25554</v>
      </c>
      <c r="M71" s="57">
        <v>980</v>
      </c>
      <c r="N71" s="57">
        <v>851</v>
      </c>
      <c r="O71" s="57">
        <v>5735</v>
      </c>
      <c r="P71" s="57">
        <f t="shared" si="1"/>
        <v>6306.211765940433</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20" t="s">
        <v>100</v>
      </c>
      <c r="B72" s="49" t="s">
        <v>33</v>
      </c>
      <c r="C72" s="79">
        <v>101108</v>
      </c>
      <c r="D72" s="79">
        <v>185539</v>
      </c>
      <c r="E72" s="79">
        <v>115850</v>
      </c>
      <c r="F72" s="79">
        <v>19643</v>
      </c>
      <c r="G72" s="79">
        <v>43606</v>
      </c>
      <c r="H72" s="79">
        <v>119870</v>
      </c>
      <c r="I72" s="79">
        <v>112839</v>
      </c>
      <c r="J72" s="79">
        <v>41112</v>
      </c>
      <c r="K72" s="79">
        <v>94651</v>
      </c>
      <c r="L72" s="79">
        <v>191800</v>
      </c>
      <c r="M72" s="79">
        <v>24527</v>
      </c>
      <c r="N72" s="79">
        <v>18517</v>
      </c>
      <c r="O72" s="79">
        <v>31860</v>
      </c>
      <c r="P72" s="79">
        <f t="shared" si="1"/>
        <v>45492.083267778595</v>
      </c>
      <c r="Q72" s="2"/>
      <c r="R72" s="2"/>
      <c r="S72" s="2"/>
      <c r="T72" s="2"/>
      <c r="U72" s="2"/>
      <c r="V72" s="2"/>
      <c r="W72" s="2"/>
      <c r="X72" s="2"/>
      <c r="Y72" s="2"/>
      <c r="Z72" s="2"/>
      <c r="AA72" s="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12" t="s">
        <v>92</v>
      </c>
      <c r="B73" s="33" t="s">
        <v>33</v>
      </c>
      <c r="C73" s="80">
        <v>21645</v>
      </c>
      <c r="D73" s="80">
        <v>37807</v>
      </c>
      <c r="E73" s="80">
        <v>39596</v>
      </c>
      <c r="F73" s="80">
        <v>3322</v>
      </c>
      <c r="G73" s="80">
        <v>5679</v>
      </c>
      <c r="H73" s="80">
        <v>33390</v>
      </c>
      <c r="I73" s="80">
        <v>12386</v>
      </c>
      <c r="J73" s="80">
        <v>5095</v>
      </c>
      <c r="K73" s="80">
        <v>72957</v>
      </c>
      <c r="L73" s="80">
        <v>52489</v>
      </c>
      <c r="M73" s="80">
        <v>4752</v>
      </c>
      <c r="N73" s="80">
        <v>2823</v>
      </c>
      <c r="O73" s="80">
        <v>4194</v>
      </c>
      <c r="P73" s="80">
        <f t="shared" si="1"/>
        <v>9412.1152437217515</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0" t="s">
        <v>101</v>
      </c>
      <c r="B74" s="12" t="s">
        <v>33</v>
      </c>
      <c r="C74" s="82">
        <v>79463</v>
      </c>
      <c r="D74" s="82">
        <v>147732</v>
      </c>
      <c r="E74" s="82">
        <v>76254</v>
      </c>
      <c r="F74" s="82">
        <v>16321</v>
      </c>
      <c r="G74" s="82">
        <v>37927</v>
      </c>
      <c r="H74" s="82">
        <v>86480</v>
      </c>
      <c r="I74" s="82">
        <v>100453</v>
      </c>
      <c r="J74" s="82">
        <v>36017</v>
      </c>
      <c r="K74" s="82">
        <v>21694</v>
      </c>
      <c r="L74" s="82">
        <v>139311</v>
      </c>
      <c r="M74" s="82">
        <v>19775</v>
      </c>
      <c r="N74" s="82">
        <v>15694</v>
      </c>
      <c r="O74" s="82">
        <v>27666</v>
      </c>
      <c r="P74" s="82">
        <f t="shared" si="1"/>
        <v>36079.968024056856</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19" t="s">
        <v>93</v>
      </c>
      <c r="B75" s="9"/>
      <c r="C75" s="5"/>
      <c r="D75" s="5"/>
      <c r="E75" s="5"/>
      <c r="F75" s="5"/>
      <c r="G75" s="5"/>
      <c r="H75" s="5"/>
      <c r="I75" s="5"/>
      <c r="J75" s="5"/>
      <c r="K75" s="5"/>
      <c r="L75" s="5"/>
      <c r="M75" s="5"/>
      <c r="N75" s="5"/>
      <c r="O75" s="5"/>
      <c r="P75" s="5"/>
      <c r="Q75" s="15"/>
      <c r="R75" s="15"/>
      <c r="S75" s="15"/>
      <c r="T75" s="15"/>
      <c r="U75" s="15"/>
      <c r="V75" s="15"/>
      <c r="W75" s="15"/>
      <c r="X75" s="15"/>
      <c r="Y75" s="15"/>
      <c r="Z75" s="15"/>
      <c r="AA75" s="1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94</v>
      </c>
      <c r="B76" s="36" t="s">
        <v>12</v>
      </c>
      <c r="C76" s="83">
        <v>1.4</v>
      </c>
      <c r="D76" s="83">
        <v>1.33</v>
      </c>
      <c r="E76" s="83">
        <v>1.1000000000000001</v>
      </c>
      <c r="F76" s="83">
        <v>1.23</v>
      </c>
      <c r="G76" s="83">
        <v>1.27</v>
      </c>
      <c r="H76" s="83">
        <v>1.24</v>
      </c>
      <c r="I76" s="83">
        <v>1.48</v>
      </c>
      <c r="J76" s="83">
        <v>1.48</v>
      </c>
      <c r="K76" s="83">
        <v>0.77</v>
      </c>
      <c r="L76" s="83">
        <v>1.36</v>
      </c>
      <c r="M76" s="83">
        <v>1.44</v>
      </c>
      <c r="N76" s="83">
        <v>1.37</v>
      </c>
      <c r="O76" s="83">
        <v>1.41</v>
      </c>
      <c r="P76" s="83">
        <f>($C76*$C$6+$D76*$D$6+$E76*$E$6+$F76*$F$6+$G76*$G$6+$H76*$H$6+$I76*$I$6+$J76*$J$6+$K76*$K$6+$L76*$L$6+$M76*$M$6+$N76*$N$6+$O76*$O$6)/$P$6</f>
        <v>1.3754041515644069</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95</v>
      </c>
      <c r="B77" s="36" t="s">
        <v>12</v>
      </c>
      <c r="C77" s="83">
        <v>0.68102386469280751</v>
      </c>
      <c r="D77" s="83">
        <v>3.2949647780639295</v>
      </c>
      <c r="E77" s="83">
        <v>0.7411438977806073</v>
      </c>
      <c r="F77" s="83">
        <v>3.7361689897973848E-4</v>
      </c>
      <c r="G77" s="83">
        <v>0.19584266701805245</v>
      </c>
      <c r="H77" s="83">
        <v>0.70972496504403726</v>
      </c>
      <c r="I77" s="83">
        <v>0.1729605141723973</v>
      </c>
      <c r="J77" s="83">
        <v>4.8785666887856668E-2</v>
      </c>
      <c r="K77" s="83">
        <v>1.0929271913789098</v>
      </c>
      <c r="L77" s="83">
        <v>1.5567394409492861</v>
      </c>
      <c r="M77" s="83">
        <v>0.19875945912417814</v>
      </c>
      <c r="N77" s="83">
        <v>0.14633823334657661</v>
      </c>
      <c r="O77" s="83">
        <v>0.16623209399645902</v>
      </c>
      <c r="P77" s="83">
        <f>($C77*$C$6+$D77*$D$6+$E77*$E$6+$F77*$F$6+$G77*$G$6+$H77*$H$6+$I77*$I$6+$J77*$J$6+$K77*$K$6+$L77*$L$6+$M77*$M$6+$N77*$N$6+$O77*$O$6)/$P$6</f>
        <v>0.26058261050244769</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96</v>
      </c>
      <c r="B78" s="36" t="s">
        <v>12</v>
      </c>
      <c r="C78" s="83">
        <v>0.48949283398536125</v>
      </c>
      <c r="D78" s="83">
        <v>0.45321021436146036</v>
      </c>
      <c r="E78" s="83">
        <v>0.58684354688263429</v>
      </c>
      <c r="F78" s="83">
        <v>0.5799109067394741</v>
      </c>
      <c r="G78" s="83">
        <v>0.58125796108402517</v>
      </c>
      <c r="H78" s="83">
        <v>0.57139304916898503</v>
      </c>
      <c r="I78" s="83">
        <v>0.51618384124264638</v>
      </c>
      <c r="J78" s="83">
        <v>0.48951559389515592</v>
      </c>
      <c r="K78" s="83">
        <v>0.687450132810843</v>
      </c>
      <c r="L78" s="83">
        <v>0.47227859160268293</v>
      </c>
      <c r="M78" s="83">
        <v>0.51189678699913166</v>
      </c>
      <c r="N78" s="83">
        <v>0.5015229770891273</v>
      </c>
      <c r="O78" s="83">
        <v>0.47147915660711409</v>
      </c>
      <c r="P78" s="83">
        <f>($C78*$C$6+$D78*$D$6+$E78*$E$6+$F78*$F$6+$G78*$G$6+$H78*$H$6+$I78*$I$6+$J78*$J$6+$K78*$K$6+$L78*$L$6+$M78*$M$6+$N78*$N$6+$O78*$O$6)/$P$6</f>
        <v>0.52182856066012007</v>
      </c>
      <c r="Q78" s="15"/>
      <c r="R78" s="15"/>
      <c r="S78" s="15"/>
      <c r="T78" s="15"/>
      <c r="U78" s="15"/>
      <c r="V78" s="15"/>
      <c r="W78" s="15"/>
      <c r="X78" s="15"/>
      <c r="Y78" s="15"/>
      <c r="Z78" s="15"/>
      <c r="AA78" s="15"/>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106</v>
      </c>
      <c r="B79" s="36" t="s">
        <v>12</v>
      </c>
      <c r="C79" s="83">
        <v>9.3110269598146153E-2</v>
      </c>
      <c r="D79" s="83">
        <v>0.16558094868349738</v>
      </c>
      <c r="E79" s="83">
        <v>0.12240065447967506</v>
      </c>
      <c r="F79" s="83">
        <v>5.5577574403689559E-2</v>
      </c>
      <c r="G79" s="83">
        <v>0.3806902766672704</v>
      </c>
      <c r="H79" s="83">
        <v>0.51168353958728074</v>
      </c>
      <c r="I79" s="83">
        <v>6.7628196847962341E-2</v>
      </c>
      <c r="J79" s="83">
        <v>0.24628940687534642</v>
      </c>
      <c r="K79" s="83">
        <v>0.14693076151958243</v>
      </c>
      <c r="L79" s="83">
        <v>0.1086609048557661</v>
      </c>
      <c r="M79" s="83">
        <v>0.14053049024453387</v>
      </c>
      <c r="N79" s="83">
        <v>0.17729271868382473</v>
      </c>
      <c r="O79" s="83">
        <v>0.26895812726673263</v>
      </c>
      <c r="P79" s="83">
        <f>($C79*$C$6+$D79*$D$6+$E79*$E$6+$F79*$F$6+$G79*$G$6+$H79*$H$6+$I79*$I$6+$J79*$J$6+$K79*$K$6+$L79*$L$6+$M79*$M$6+$N79*$N$6+$O79*$O$6)/$P$6</f>
        <v>0.22394759699670355</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117</v>
      </c>
      <c r="B80" s="36" t="s">
        <v>33</v>
      </c>
      <c r="C80" s="84">
        <v>91088.288288288284</v>
      </c>
      <c r="D80" s="84">
        <v>272851.4705882353</v>
      </c>
      <c r="E80" s="84">
        <v>108271.02803738318</v>
      </c>
      <c r="F80" s="84">
        <v>26544.594594594593</v>
      </c>
      <c r="G80" s="84">
        <v>44954.639175257733</v>
      </c>
      <c r="H80" s="84">
        <v>98254.098360655742</v>
      </c>
      <c r="I80" s="84">
        <v>144665.38461538462</v>
      </c>
      <c r="J80" s="84">
        <v>41112</v>
      </c>
      <c r="K80" s="84">
        <v>86835.77981651375</v>
      </c>
      <c r="L80" s="84">
        <v>154677.4193548387</v>
      </c>
      <c r="M80" s="84">
        <v>21327.826086956524</v>
      </c>
      <c r="N80" s="84">
        <v>19089.690721649484</v>
      </c>
      <c r="O80" s="84">
        <v>31235.294117647059</v>
      </c>
      <c r="P80" s="84">
        <f t="shared" si="1"/>
        <v>43527.865958106304</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118</v>
      </c>
      <c r="B81" s="36" t="s">
        <v>33</v>
      </c>
      <c r="C81" s="84">
        <v>71588.288288288284</v>
      </c>
      <c r="D81" s="84">
        <v>217252.94117647057</v>
      </c>
      <c r="E81" s="84">
        <v>71265.420560747662</v>
      </c>
      <c r="F81" s="84">
        <v>22055.405405405407</v>
      </c>
      <c r="G81" s="84">
        <v>39100</v>
      </c>
      <c r="H81" s="84">
        <v>70885.24590163934</v>
      </c>
      <c r="I81" s="84">
        <v>128785.89743589744</v>
      </c>
      <c r="J81" s="84">
        <v>36017</v>
      </c>
      <c r="K81" s="84">
        <v>19902.752293577982</v>
      </c>
      <c r="L81" s="84">
        <v>112347.58064516129</v>
      </c>
      <c r="M81" s="84">
        <v>17195.652173913044</v>
      </c>
      <c r="N81" s="84">
        <v>16179.381443298969</v>
      </c>
      <c r="O81" s="84">
        <v>27123.529411764706</v>
      </c>
      <c r="P81" s="84">
        <f t="shared" ref="P81:P86" si="2">($C81*$C$6+$D81*$D$6+$E81*$E$6+$F81*$F$6+$G81*$G$6+$H81*$H$6+$I81*$I$6+$J81*$J$6+$K81*$K$6+$L81*$L$6+$M81*$M$6+$N81*$N$6+$O81*$O$6)/$P$6</f>
        <v>34735.356559560947</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562</v>
      </c>
      <c r="B82" s="36" t="s">
        <v>33</v>
      </c>
      <c r="C82" s="84">
        <v>22333.333333333332</v>
      </c>
      <c r="D82" s="84">
        <v>50106.521739130432</v>
      </c>
      <c r="E82" s="84">
        <v>34850.574712643676</v>
      </c>
      <c r="F82" s="84">
        <v>9843.75</v>
      </c>
      <c r="G82" s="84">
        <v>19789.74358974359</v>
      </c>
      <c r="H82" s="84">
        <v>25842.105263157893</v>
      </c>
      <c r="I82" s="84">
        <v>27772.727272727272</v>
      </c>
      <c r="J82" s="84">
        <v>22146.153846153844</v>
      </c>
      <c r="K82" s="84">
        <v>31102.469135802468</v>
      </c>
      <c r="L82" s="84">
        <v>38266.071428571428</v>
      </c>
      <c r="M82" s="84">
        <v>11190.90909090909</v>
      </c>
      <c r="N82" s="84">
        <v>11051.724137931034</v>
      </c>
      <c r="O82" s="84">
        <v>7366.1016949152545</v>
      </c>
      <c r="P82" s="84">
        <f t="shared" si="2"/>
        <v>16472.5185749456</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97</v>
      </c>
      <c r="B83" s="36" t="s">
        <v>33</v>
      </c>
      <c r="C83" s="84">
        <v>417.25974340353423</v>
      </c>
      <c r="D83" s="84">
        <v>614.9466750313677</v>
      </c>
      <c r="E83" s="84">
        <v>363.15227830541028</v>
      </c>
      <c r="F83" s="84">
        <v>307.20461095100865</v>
      </c>
      <c r="G83" s="84">
        <v>158.79987627590475</v>
      </c>
      <c r="H83" s="84">
        <v>175.83409298085687</v>
      </c>
      <c r="I83" s="84">
        <v>512.541959108941</v>
      </c>
      <c r="J83" s="84">
        <v>210.51587301587304</v>
      </c>
      <c r="K83" s="84">
        <v>320.46773023930388</v>
      </c>
      <c r="L83" s="84">
        <v>1060.3319502074687</v>
      </c>
      <c r="M83" s="84">
        <v>139.20454545454547</v>
      </c>
      <c r="N83" s="84">
        <v>157.30129390018485</v>
      </c>
      <c r="O83" s="84">
        <v>141.36061128912991</v>
      </c>
      <c r="P83" s="84">
        <f t="shared" si="2"/>
        <v>195.36507034360173</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98</v>
      </c>
      <c r="B84" s="36" t="s">
        <v>33</v>
      </c>
      <c r="C84" s="84">
        <v>956.02674643674118</v>
      </c>
      <c r="D84" s="84">
        <v>579.5821015855953</v>
      </c>
      <c r="E84" s="84">
        <v>641.10199462441653</v>
      </c>
      <c r="F84" s="84">
        <v>588.2731958762887</v>
      </c>
      <c r="G84" s="84">
        <v>352.40529558264512</v>
      </c>
      <c r="H84" s="84">
        <v>606.83544303797464</v>
      </c>
      <c r="I84" s="84">
        <v>797.81484354796999</v>
      </c>
      <c r="J84" s="84">
        <v>669.33614330874605</v>
      </c>
      <c r="K84" s="84">
        <v>462.60632497273718</v>
      </c>
      <c r="L84" s="84">
        <v>1593.4771173066806</v>
      </c>
      <c r="M84" s="84">
        <v>495.08620689655174</v>
      </c>
      <c r="N84" s="84">
        <v>331.81615350290048</v>
      </c>
      <c r="O84" s="84">
        <v>359.06336088154268</v>
      </c>
      <c r="P84" s="84">
        <f t="shared" si="2"/>
        <v>526.78191480869828</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105" t="s">
        <v>50</v>
      </c>
      <c r="B85" s="36" t="s">
        <v>33</v>
      </c>
      <c r="C85" s="84">
        <v>340.52437093084637</v>
      </c>
      <c r="D85" s="84">
        <v>215.31174415479708</v>
      </c>
      <c r="E85" s="84">
        <v>290.38053472909888</v>
      </c>
      <c r="F85" s="84">
        <v>284.98711340206188</v>
      </c>
      <c r="G85" s="84">
        <v>179.98427054659848</v>
      </c>
      <c r="H85" s="84">
        <v>288.77909350755408</v>
      </c>
      <c r="I85" s="84">
        <v>466.80889578484613</v>
      </c>
      <c r="J85" s="84">
        <v>249.63119072708116</v>
      </c>
      <c r="K85" s="84">
        <v>205.94329334787349</v>
      </c>
      <c r="L85" s="84">
        <v>316.67543398211467</v>
      </c>
      <c r="M85" s="84">
        <v>310.77586206896552</v>
      </c>
      <c r="N85" s="84">
        <v>122.08835341365462</v>
      </c>
      <c r="O85" s="84">
        <v>158.91643709825527</v>
      </c>
      <c r="P85" s="84">
        <f t="shared" si="2"/>
        <v>257.8666934616395</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c r="A86" s="106" t="s">
        <v>52</v>
      </c>
      <c r="B86" s="37" t="s">
        <v>33</v>
      </c>
      <c r="C86" s="85">
        <v>244.07883160302657</v>
      </c>
      <c r="D86" s="85">
        <v>148.95861327600107</v>
      </c>
      <c r="E86" s="85">
        <v>158.39581270335268</v>
      </c>
      <c r="F86" s="85">
        <v>138.7242268041237</v>
      </c>
      <c r="G86" s="85">
        <v>71.81806265565605</v>
      </c>
      <c r="H86" s="85">
        <v>168.32993058391179</v>
      </c>
      <c r="I86" s="85">
        <v>186.81148176881302</v>
      </c>
      <c r="J86" s="85">
        <v>114.19037583421145</v>
      </c>
      <c r="K86" s="85">
        <v>99.770992366412216</v>
      </c>
      <c r="L86" s="85">
        <v>451.13098369279328</v>
      </c>
      <c r="M86" s="85">
        <v>90.387931034482762</v>
      </c>
      <c r="N86" s="85">
        <v>63.944667559125392</v>
      </c>
      <c r="O86" s="85">
        <v>85.858585858585855</v>
      </c>
      <c r="P86" s="85">
        <f t="shared" si="2"/>
        <v>109.2128476592631</v>
      </c>
    </row>
    <row r="87" spans="1:1020" ht="15.75">
      <c r="A87"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1392B-FE5B-411E-B0B7-085E29501CF5}">
  <dimension ref="A1:AMF82"/>
  <sheetViews>
    <sheetView showGridLines="0" zoomScale="90" zoomScaleNormal="90" workbookViewId="0">
      <pane xSplit="2" ySplit="4" topLeftCell="C68" activePane="bottomRight" state="frozen"/>
      <selection activeCell="A103" sqref="A103"/>
      <selection pane="topRight" activeCell="A103" sqref="A103"/>
      <selection pane="bottomLeft" activeCell="A103" sqref="A103"/>
      <selection pane="bottomRight" activeCell="A77" sqref="A77"/>
    </sheetView>
  </sheetViews>
  <sheetFormatPr baseColWidth="10" defaultRowHeight="14.25"/>
  <cols>
    <col min="1" max="1" width="41" style="1" customWidth="1"/>
    <col min="2" max="2" width="5.625" style="56" customWidth="1"/>
    <col min="3" max="14" width="10.625" style="56" customWidth="1"/>
    <col min="15" max="1020" width="10.25" style="1" customWidth="1"/>
  </cols>
  <sheetData>
    <row r="1" spans="1:1020">
      <c r="A1" t="s">
        <v>59</v>
      </c>
    </row>
    <row r="2" spans="1:1020" ht="18.75">
      <c r="A2" s="274" t="s">
        <v>548</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114</v>
      </c>
      <c r="D5" s="53" t="s">
        <v>115</v>
      </c>
      <c r="E5" s="53" t="s">
        <v>114</v>
      </c>
      <c r="F5" s="53" t="s">
        <v>114</v>
      </c>
      <c r="G5" s="53" t="s">
        <v>108</v>
      </c>
      <c r="H5" s="53" t="s">
        <v>108</v>
      </c>
      <c r="I5" s="53" t="s">
        <v>32</v>
      </c>
      <c r="J5" s="53" t="s">
        <v>110</v>
      </c>
      <c r="K5" s="53" t="s">
        <v>32</v>
      </c>
      <c r="L5" s="53" t="s">
        <v>110</v>
      </c>
      <c r="M5" s="53" t="s">
        <v>110</v>
      </c>
      <c r="N5" s="53" t="s">
        <v>115</v>
      </c>
      <c r="O5" s="53" t="s">
        <v>110</v>
      </c>
      <c r="P5" s="53" t="s">
        <v>32</v>
      </c>
    </row>
    <row r="6" spans="1:1020" ht="12.6" customHeight="1">
      <c r="A6" s="25" t="s">
        <v>0</v>
      </c>
      <c r="B6" s="17" t="s">
        <v>1</v>
      </c>
      <c r="C6" s="57">
        <v>2016</v>
      </c>
      <c r="D6" s="57">
        <v>481</v>
      </c>
      <c r="E6" s="57">
        <v>3924</v>
      </c>
      <c r="F6" s="57">
        <v>6750</v>
      </c>
      <c r="G6" s="57">
        <v>36082</v>
      </c>
      <c r="H6" s="57">
        <v>11892</v>
      </c>
      <c r="I6" s="57" t="s">
        <v>32</v>
      </c>
      <c r="J6" s="57">
        <v>16713.480095155999</v>
      </c>
      <c r="K6" s="57" t="s">
        <v>32</v>
      </c>
      <c r="L6" s="57">
        <v>7491.7045454544996</v>
      </c>
      <c r="M6" s="57">
        <v>25867.109311740998</v>
      </c>
      <c r="N6" s="57">
        <v>5352</v>
      </c>
      <c r="O6" s="57">
        <v>12917</v>
      </c>
      <c r="P6" s="57">
        <f>SUM(C6:O6)</f>
        <v>129486.29395235149</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v>7.02</v>
      </c>
      <c r="D8" s="58">
        <v>12.45</v>
      </c>
      <c r="E8" s="58">
        <v>5.19</v>
      </c>
      <c r="F8" s="58">
        <v>2.25</v>
      </c>
      <c r="G8" s="58">
        <v>4.3500000000000014</v>
      </c>
      <c r="H8" s="58">
        <v>4.1900000000000004</v>
      </c>
      <c r="I8" s="58" t="s">
        <v>32</v>
      </c>
      <c r="J8" s="58">
        <v>2.5</v>
      </c>
      <c r="K8" s="58" t="s">
        <v>32</v>
      </c>
      <c r="L8" s="58">
        <v>8.74</v>
      </c>
      <c r="M8" s="58">
        <v>2.3199999999999998</v>
      </c>
      <c r="N8" s="58">
        <v>2.08</v>
      </c>
      <c r="O8" s="58">
        <v>1.4</v>
      </c>
      <c r="P8" s="58">
        <f>($C8*$C$6+$D8*$D$6+$E8*$E$6+$F8*$F$6+$G8*$G$6+$H8*$H$6+$J8*$J$6+$L8*$L$6+$M8*$M$6+$N8*$N$6+$O8*$O$6)/$P$6</f>
        <v>3.5445207948981268</v>
      </c>
    </row>
    <row r="9" spans="1:1020" ht="12.6" customHeight="1">
      <c r="A9" s="99" t="s">
        <v>561</v>
      </c>
      <c r="B9" s="22" t="s">
        <v>116</v>
      </c>
      <c r="C9" s="59">
        <v>1.9</v>
      </c>
      <c r="D9" s="59">
        <v>1.05</v>
      </c>
      <c r="E9" s="59">
        <v>1.37</v>
      </c>
      <c r="F9" s="59">
        <v>1.1000000000000001</v>
      </c>
      <c r="G9" s="59">
        <v>1.17</v>
      </c>
      <c r="H9" s="59">
        <v>1.37</v>
      </c>
      <c r="I9" s="59" t="s">
        <v>32</v>
      </c>
      <c r="J9" s="59">
        <v>1.33</v>
      </c>
      <c r="K9" s="59" t="s">
        <v>32</v>
      </c>
      <c r="L9" s="59">
        <v>1.65</v>
      </c>
      <c r="M9" s="59">
        <v>1.55</v>
      </c>
      <c r="N9" s="59">
        <v>1.1100000000000001</v>
      </c>
      <c r="O9" s="59">
        <v>1.1299999999999999</v>
      </c>
      <c r="P9" s="59">
        <f>($C9*$C$6+$D9*$D$6+$E9*$E$6+$F9*$F$6+$G9*$G$6+$H9*$H$6+$J9*$J$6+$L9*$L$6+$M9*$M$6+$N9*$N$6+$O9*$O$6)/$P$6</f>
        <v>1.3195643743007366</v>
      </c>
    </row>
    <row r="10" spans="1:1020" ht="12.6" customHeight="1">
      <c r="A10" s="27" t="s">
        <v>5</v>
      </c>
      <c r="B10" s="23" t="s">
        <v>6</v>
      </c>
      <c r="C10" s="60">
        <v>14.17</v>
      </c>
      <c r="D10" s="60">
        <v>73.95</v>
      </c>
      <c r="E10" s="60">
        <v>14.44</v>
      </c>
      <c r="F10" s="60">
        <v>3.12</v>
      </c>
      <c r="G10" s="60">
        <v>7.91</v>
      </c>
      <c r="H10" s="60">
        <v>12.39</v>
      </c>
      <c r="I10" s="60" t="s">
        <v>32</v>
      </c>
      <c r="J10" s="60">
        <v>5.01</v>
      </c>
      <c r="K10" s="60" t="s">
        <v>32</v>
      </c>
      <c r="L10" s="60">
        <v>16.170000000000002</v>
      </c>
      <c r="M10" s="60">
        <v>5.71</v>
      </c>
      <c r="N10" s="60">
        <v>6.14</v>
      </c>
      <c r="O10" s="60">
        <v>1.86</v>
      </c>
      <c r="P10" s="60">
        <f t="shared" ref="P10:P11" si="0">($C10*$C$6+$D10*$D$6+$E10*$E$6+$F10*$F$6+$G10*$G$6+$H10*$H$6+$J10*$J$6+$L10*$L$6+$M10*$M$6+$N10*$N$6+$O10*$O$6)/$P$6</f>
        <v>7.5998253707754762</v>
      </c>
      <c r="Q10" s="3"/>
      <c r="R10" s="3"/>
      <c r="S10" s="3"/>
      <c r="T10" s="3"/>
      <c r="U10" s="3"/>
      <c r="V10" s="3"/>
      <c r="W10" s="3"/>
      <c r="X10" s="3"/>
      <c r="Y10" s="3"/>
      <c r="Z10" s="3"/>
      <c r="AA10" s="3"/>
    </row>
    <row r="11" spans="1:1020" ht="12.6" customHeight="1">
      <c r="A11" s="18" t="s">
        <v>14</v>
      </c>
      <c r="B11" s="23" t="s">
        <v>7</v>
      </c>
      <c r="C11" s="60">
        <v>3.38</v>
      </c>
      <c r="D11" s="60">
        <v>1.29</v>
      </c>
      <c r="E11" s="60">
        <v>0.35000000000000009</v>
      </c>
      <c r="F11" s="60">
        <v>0.16</v>
      </c>
      <c r="G11" s="60">
        <v>0.06</v>
      </c>
      <c r="H11" s="60">
        <v>0.81</v>
      </c>
      <c r="I11" s="60" t="s">
        <v>32</v>
      </c>
      <c r="J11" s="60">
        <v>0.22</v>
      </c>
      <c r="K11" s="60" t="s">
        <v>32</v>
      </c>
      <c r="L11" s="60">
        <v>0.3</v>
      </c>
      <c r="M11" s="60">
        <v>0.42</v>
      </c>
      <c r="N11" s="60">
        <v>0.49</v>
      </c>
      <c r="O11" s="60">
        <v>0.11</v>
      </c>
      <c r="P11" s="60">
        <f t="shared" si="0"/>
        <v>0.32835462038281443</v>
      </c>
    </row>
    <row r="12" spans="1:1020" ht="12.6" customHeight="1">
      <c r="A12" s="21" t="s">
        <v>9</v>
      </c>
      <c r="B12" s="14"/>
      <c r="C12" s="6"/>
      <c r="D12" s="6"/>
      <c r="E12" s="6"/>
      <c r="F12" s="6"/>
      <c r="G12" s="6"/>
      <c r="H12" s="6"/>
      <c r="I12" s="6"/>
      <c r="J12" s="6"/>
      <c r="K12" s="6"/>
      <c r="L12" s="6"/>
      <c r="M12" s="6"/>
      <c r="N12" s="6"/>
      <c r="O12" s="6"/>
      <c r="P12" s="6"/>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row>
    <row r="13" spans="1:1020" ht="12.6" customHeight="1">
      <c r="A13" s="277" t="s">
        <v>66</v>
      </c>
      <c r="B13" s="40" t="s">
        <v>33</v>
      </c>
      <c r="C13" s="63">
        <v>1343913</v>
      </c>
      <c r="D13" s="63">
        <v>1919314</v>
      </c>
      <c r="E13" s="63">
        <v>716593</v>
      </c>
      <c r="F13" s="63">
        <v>100564</v>
      </c>
      <c r="G13" s="63">
        <v>561446</v>
      </c>
      <c r="H13" s="63">
        <v>345430</v>
      </c>
      <c r="I13" s="63" t="s">
        <v>32</v>
      </c>
      <c r="J13" s="63">
        <v>405749</v>
      </c>
      <c r="K13" s="63" t="s">
        <v>32</v>
      </c>
      <c r="L13" s="63">
        <v>2908537</v>
      </c>
      <c r="M13" s="63">
        <v>119817</v>
      </c>
      <c r="N13" s="63">
        <v>96786</v>
      </c>
      <c r="O13" s="63">
        <v>37474</v>
      </c>
      <c r="P13" s="63">
        <f t="shared" ref="P13:P76" si="1">($C13*$C$6+$D13*$D$6+$E13*$E$6+$F13*$F$6+$G13*$G$6+$H13*$H$6+$J13*$J$6+$L13*$L$6+$M13*$M$6+$N13*$N$6+$O13*$O$6)/$P$6</f>
        <v>495511.37971921026</v>
      </c>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row>
    <row r="14" spans="1:1020" ht="12.6" customHeight="1">
      <c r="A14" s="41" t="s">
        <v>62</v>
      </c>
      <c r="B14" s="42" t="s">
        <v>33</v>
      </c>
      <c r="C14" s="64">
        <v>1094740</v>
      </c>
      <c r="D14" s="64">
        <v>1090780</v>
      </c>
      <c r="E14" s="64">
        <v>533982</v>
      </c>
      <c r="F14" s="64">
        <v>96305</v>
      </c>
      <c r="G14" s="64">
        <v>248821</v>
      </c>
      <c r="H14" s="64">
        <v>180230</v>
      </c>
      <c r="I14" s="64" t="s">
        <v>32</v>
      </c>
      <c r="J14" s="64">
        <v>154640</v>
      </c>
      <c r="K14" s="64" t="s">
        <v>32</v>
      </c>
      <c r="L14" s="64">
        <v>2187108</v>
      </c>
      <c r="M14" s="64">
        <v>105967</v>
      </c>
      <c r="N14" s="64">
        <v>82813</v>
      </c>
      <c r="O14" s="64">
        <v>25325</v>
      </c>
      <c r="P14" s="64">
        <f t="shared" si="1"/>
        <v>301803.81341929967</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ht="12.6" customHeight="1">
      <c r="A15" s="100" t="s">
        <v>70</v>
      </c>
      <c r="B15" s="17" t="s">
        <v>33</v>
      </c>
      <c r="C15" s="57">
        <v>402469</v>
      </c>
      <c r="D15" s="57">
        <v>584443</v>
      </c>
      <c r="E15" s="57">
        <v>257314</v>
      </c>
      <c r="F15" s="57">
        <v>57535</v>
      </c>
      <c r="G15" s="57">
        <v>187553</v>
      </c>
      <c r="H15" s="57">
        <v>23182</v>
      </c>
      <c r="I15" s="57" t="s">
        <v>32</v>
      </c>
      <c r="J15" s="57">
        <v>116603</v>
      </c>
      <c r="K15" s="57" t="s">
        <v>32</v>
      </c>
      <c r="L15" s="57">
        <v>1369790</v>
      </c>
      <c r="M15" s="57">
        <v>46814</v>
      </c>
      <c r="N15" s="57">
        <v>49085</v>
      </c>
      <c r="O15" s="57">
        <v>6350</v>
      </c>
      <c r="P15" s="57">
        <f t="shared" si="1"/>
        <v>179942.56817441568</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s="97" customFormat="1" ht="12.6" customHeight="1">
      <c r="A16" s="110" t="s">
        <v>71</v>
      </c>
      <c r="B16" s="115" t="s">
        <v>12</v>
      </c>
      <c r="C16" s="95">
        <v>0.39096683133380378</v>
      </c>
      <c r="D16" s="95">
        <v>0.25098039215686274</v>
      </c>
      <c r="E16" s="95">
        <v>0.38504155124653733</v>
      </c>
      <c r="F16" s="95">
        <v>0.52884615384615385</v>
      </c>
      <c r="G16" s="95">
        <v>0.60303413400758532</v>
      </c>
      <c r="H16" s="95">
        <v>0.2316384180790961</v>
      </c>
      <c r="I16" s="95" t="s">
        <v>32</v>
      </c>
      <c r="J16" s="95">
        <v>0.40518962075848303</v>
      </c>
      <c r="K16" s="95" t="s">
        <v>32</v>
      </c>
      <c r="L16" s="95">
        <v>0.44712430426716149</v>
      </c>
      <c r="M16" s="95">
        <v>0.86164623467600698</v>
      </c>
      <c r="N16" s="95">
        <v>0.74104234527687296</v>
      </c>
      <c r="O16" s="95">
        <v>0.76881720430107536</v>
      </c>
      <c r="P16" s="95">
        <f t="shared" si="1"/>
        <v>0.59318916525433596</v>
      </c>
      <c r="Q16" s="96"/>
      <c r="R16" s="96"/>
      <c r="S16" s="96"/>
      <c r="T16" s="96"/>
      <c r="U16" s="96"/>
      <c r="V16" s="96"/>
      <c r="W16" s="96"/>
      <c r="X16" s="96"/>
      <c r="Y16" s="96"/>
      <c r="Z16" s="96"/>
      <c r="AA16" s="96"/>
      <c r="AB16" s="96"/>
      <c r="AC16" s="96"/>
      <c r="AD16" s="96"/>
    </row>
    <row r="17" spans="1:1020" ht="12.6" customHeight="1">
      <c r="A17" s="100" t="s">
        <v>63</v>
      </c>
      <c r="B17" s="17" t="s">
        <v>33</v>
      </c>
      <c r="C17" s="57">
        <v>504524</v>
      </c>
      <c r="D17" s="57">
        <v>279632</v>
      </c>
      <c r="E17" s="57">
        <v>151847</v>
      </c>
      <c r="F17" s="57">
        <v>26400</v>
      </c>
      <c r="G17" s="57">
        <v>47474</v>
      </c>
      <c r="H17" s="57">
        <v>89025</v>
      </c>
      <c r="I17" s="57" t="s">
        <v>32</v>
      </c>
      <c r="J17" s="57">
        <v>26735</v>
      </c>
      <c r="K17" s="57" t="s">
        <v>32</v>
      </c>
      <c r="L17" s="57">
        <v>354387</v>
      </c>
      <c r="M17" s="57">
        <v>37622</v>
      </c>
      <c r="N17" s="57">
        <v>17227</v>
      </c>
      <c r="O17" s="57">
        <v>11869</v>
      </c>
      <c r="P17" s="57">
        <f t="shared" si="1"/>
        <v>69642.845195173155</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100" t="s">
        <v>56</v>
      </c>
      <c r="B18" s="17" t="s">
        <v>33</v>
      </c>
      <c r="C18" s="57">
        <v>183247</v>
      </c>
      <c r="D18" s="57">
        <v>218595</v>
      </c>
      <c r="E18" s="57">
        <v>110380</v>
      </c>
      <c r="F18" s="57">
        <v>12300</v>
      </c>
      <c r="G18" s="57">
        <v>13702</v>
      </c>
      <c r="H18" s="57">
        <v>61680</v>
      </c>
      <c r="I18" s="57" t="s">
        <v>32</v>
      </c>
      <c r="J18" s="57">
        <v>11153</v>
      </c>
      <c r="K18" s="57" t="s">
        <v>32</v>
      </c>
      <c r="L18" s="57">
        <v>462931</v>
      </c>
      <c r="M18" s="57">
        <v>21428</v>
      </c>
      <c r="N18" s="57">
        <v>16194</v>
      </c>
      <c r="O18" s="57">
        <v>6888</v>
      </c>
      <c r="P18" s="57">
        <f t="shared" si="1"/>
        <v>50994.51773787634</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7" t="s">
        <v>57</v>
      </c>
      <c r="B19" s="10" t="s">
        <v>33</v>
      </c>
      <c r="C19" s="65">
        <v>3025</v>
      </c>
      <c r="D19" s="65">
        <v>876</v>
      </c>
      <c r="E19" s="65">
        <v>140</v>
      </c>
      <c r="F19" s="65">
        <v>71</v>
      </c>
      <c r="G19" s="65">
        <v>60</v>
      </c>
      <c r="H19" s="65">
        <v>995</v>
      </c>
      <c r="I19" s="65" t="s">
        <v>32</v>
      </c>
      <c r="J19" s="65">
        <v>150</v>
      </c>
      <c r="K19" s="65" t="s">
        <v>32</v>
      </c>
      <c r="L19" s="65">
        <v>0</v>
      </c>
      <c r="M19" s="65">
        <v>95</v>
      </c>
      <c r="N19" s="65">
        <v>307</v>
      </c>
      <c r="O19" s="65">
        <v>22</v>
      </c>
      <c r="P19" s="65">
        <f t="shared" si="1"/>
        <v>219.61754044295409</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35" t="s">
        <v>10</v>
      </c>
      <c r="B20" s="24" t="s">
        <v>33</v>
      </c>
      <c r="C20" s="66">
        <v>249173</v>
      </c>
      <c r="D20" s="66">
        <v>828534</v>
      </c>
      <c r="E20" s="66">
        <v>182610</v>
      </c>
      <c r="F20" s="66">
        <v>4259</v>
      </c>
      <c r="G20" s="66">
        <v>312625</v>
      </c>
      <c r="H20" s="66">
        <v>165200</v>
      </c>
      <c r="I20" s="66" t="s">
        <v>32</v>
      </c>
      <c r="J20" s="66">
        <v>251109</v>
      </c>
      <c r="K20" s="66" t="s">
        <v>32</v>
      </c>
      <c r="L20" s="66">
        <v>721430</v>
      </c>
      <c r="M20" s="66">
        <v>13850</v>
      </c>
      <c r="N20" s="66">
        <v>13974</v>
      </c>
      <c r="O20" s="66">
        <v>12149</v>
      </c>
      <c r="P20" s="66">
        <f t="shared" si="1"/>
        <v>193707.63518522863</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64</v>
      </c>
      <c r="B21" s="17" t="s">
        <v>33</v>
      </c>
      <c r="C21" s="57">
        <v>71432</v>
      </c>
      <c r="D21" s="57">
        <v>195442</v>
      </c>
      <c r="E21" s="57">
        <v>2437</v>
      </c>
      <c r="F21" s="57">
        <v>51</v>
      </c>
      <c r="G21" s="57">
        <v>1442</v>
      </c>
      <c r="H21" s="57">
        <v>15615</v>
      </c>
      <c r="I21" s="57" t="s">
        <v>32</v>
      </c>
      <c r="J21" s="57">
        <v>25412</v>
      </c>
      <c r="K21" s="57" t="s">
        <v>32</v>
      </c>
      <c r="L21" s="57">
        <v>108205</v>
      </c>
      <c r="M21" s="57">
        <v>3687</v>
      </c>
      <c r="N21" s="57">
        <v>1654</v>
      </c>
      <c r="O21" s="57">
        <v>1</v>
      </c>
      <c r="P21" s="57">
        <f t="shared" si="1"/>
        <v>14096.050816181774</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99" t="s">
        <v>65</v>
      </c>
      <c r="B22" s="22" t="s">
        <v>33</v>
      </c>
      <c r="C22" s="67">
        <v>3223</v>
      </c>
      <c r="D22" s="67">
        <v>996</v>
      </c>
      <c r="E22" s="67">
        <v>182</v>
      </c>
      <c r="F22" s="67">
        <v>44</v>
      </c>
      <c r="G22" s="67">
        <v>17</v>
      </c>
      <c r="H22" s="67">
        <v>476</v>
      </c>
      <c r="I22" s="67" t="s">
        <v>32</v>
      </c>
      <c r="J22" s="67">
        <v>182</v>
      </c>
      <c r="K22" s="67" t="s">
        <v>32</v>
      </c>
      <c r="L22" s="67">
        <v>270</v>
      </c>
      <c r="M22" s="67">
        <v>494</v>
      </c>
      <c r="N22" s="67">
        <v>243</v>
      </c>
      <c r="O22" s="67">
        <v>18</v>
      </c>
      <c r="P22" s="67">
        <f t="shared" si="1"/>
        <v>259.77888916157593</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99" t="s">
        <v>58</v>
      </c>
      <c r="B23" s="22" t="s">
        <v>33</v>
      </c>
      <c r="C23" s="67">
        <v>174517</v>
      </c>
      <c r="D23" s="67">
        <v>632096</v>
      </c>
      <c r="E23" s="67">
        <v>179992</v>
      </c>
      <c r="F23" s="67">
        <v>4163</v>
      </c>
      <c r="G23" s="67">
        <v>311167</v>
      </c>
      <c r="H23" s="67">
        <v>149109</v>
      </c>
      <c r="I23" s="67" t="s">
        <v>32</v>
      </c>
      <c r="J23" s="67">
        <v>225514</v>
      </c>
      <c r="K23" s="67" t="s">
        <v>32</v>
      </c>
      <c r="L23" s="67">
        <v>612954</v>
      </c>
      <c r="M23" s="67">
        <v>9668</v>
      </c>
      <c r="N23" s="67">
        <v>12076</v>
      </c>
      <c r="O23" s="67">
        <v>12130</v>
      </c>
      <c r="P23" s="67">
        <f t="shared" si="1"/>
        <v>179351.6187088131</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50" t="s">
        <v>67</v>
      </c>
      <c r="B24" s="51" t="s">
        <v>33</v>
      </c>
      <c r="C24" s="68">
        <v>915553</v>
      </c>
      <c r="D24" s="68">
        <v>1036167</v>
      </c>
      <c r="E24" s="68">
        <v>489735</v>
      </c>
      <c r="F24" s="68">
        <v>100251</v>
      </c>
      <c r="G24" s="68">
        <v>545507</v>
      </c>
      <c r="H24" s="68">
        <v>160837</v>
      </c>
      <c r="I24" s="68" t="s">
        <v>32</v>
      </c>
      <c r="J24" s="68">
        <v>403811</v>
      </c>
      <c r="K24" s="68" t="s">
        <v>32</v>
      </c>
      <c r="L24" s="68">
        <v>1906379</v>
      </c>
      <c r="M24" s="68">
        <v>111428</v>
      </c>
      <c r="N24" s="68">
        <v>82319</v>
      </c>
      <c r="O24" s="68">
        <v>36912</v>
      </c>
      <c r="P24" s="68">
        <f t="shared" si="1"/>
        <v>396713.97144670424</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48" t="s">
        <v>72</v>
      </c>
      <c r="B25" s="49" t="s">
        <v>33</v>
      </c>
      <c r="C25" s="69">
        <v>428360</v>
      </c>
      <c r="D25" s="69">
        <v>883148</v>
      </c>
      <c r="E25" s="69">
        <v>226857</v>
      </c>
      <c r="F25" s="69">
        <v>313</v>
      </c>
      <c r="G25" s="69">
        <v>15939</v>
      </c>
      <c r="H25" s="69">
        <v>184593</v>
      </c>
      <c r="I25" s="69" t="s">
        <v>32</v>
      </c>
      <c r="J25" s="69">
        <v>1938</v>
      </c>
      <c r="K25" s="69" t="s">
        <v>32</v>
      </c>
      <c r="L25" s="69">
        <v>1002158</v>
      </c>
      <c r="M25" s="69">
        <v>8389</v>
      </c>
      <c r="N25" s="69">
        <v>14467</v>
      </c>
      <c r="O25" s="69">
        <v>562</v>
      </c>
      <c r="P25" s="69">
        <f t="shared" si="1"/>
        <v>98797.381682819221</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3" t="s">
        <v>73</v>
      </c>
      <c r="B26" s="43" t="s">
        <v>33</v>
      </c>
      <c r="C26" s="70">
        <v>371685</v>
      </c>
      <c r="D26" s="70">
        <v>473117</v>
      </c>
      <c r="E26" s="70">
        <v>167362</v>
      </c>
      <c r="F26" s="70">
        <v>313</v>
      </c>
      <c r="G26" s="70">
        <v>11949</v>
      </c>
      <c r="H26" s="70">
        <v>105898</v>
      </c>
      <c r="I26" s="70" t="s">
        <v>32</v>
      </c>
      <c r="J26" s="70">
        <v>1884</v>
      </c>
      <c r="K26" s="70" t="s">
        <v>32</v>
      </c>
      <c r="L26" s="70">
        <v>812028</v>
      </c>
      <c r="M26" s="70">
        <v>6410</v>
      </c>
      <c r="N26" s="70">
        <v>9176</v>
      </c>
      <c r="O26" s="70">
        <v>532</v>
      </c>
      <c r="P26" s="70">
        <f t="shared" si="1"/>
        <v>74625.367951141205</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0" t="s">
        <v>107</v>
      </c>
      <c r="B27" s="17" t="s">
        <v>33</v>
      </c>
      <c r="C27" s="57">
        <v>56675</v>
      </c>
      <c r="D27" s="57">
        <v>410030</v>
      </c>
      <c r="E27" s="57">
        <v>59495</v>
      </c>
      <c r="F27" s="57">
        <v>0</v>
      </c>
      <c r="G27" s="57">
        <v>3990</v>
      </c>
      <c r="H27" s="57">
        <v>78696</v>
      </c>
      <c r="I27" s="57" t="s">
        <v>32</v>
      </c>
      <c r="J27" s="57">
        <v>54</v>
      </c>
      <c r="K27" s="57" t="s">
        <v>32</v>
      </c>
      <c r="L27" s="57">
        <v>190130</v>
      </c>
      <c r="M27" s="57">
        <v>1979</v>
      </c>
      <c r="N27" s="57">
        <v>5291</v>
      </c>
      <c r="O27" s="57">
        <v>31</v>
      </c>
      <c r="P27" s="57">
        <f t="shared" si="1"/>
        <v>24172.201612566863</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44" t="s">
        <v>17</v>
      </c>
      <c r="B28" s="45" t="s">
        <v>33</v>
      </c>
      <c r="C28" s="71">
        <v>110255</v>
      </c>
      <c r="D28" s="71">
        <v>10712</v>
      </c>
      <c r="E28" s="71">
        <v>32040</v>
      </c>
      <c r="F28" s="71">
        <v>2101</v>
      </c>
      <c r="G28" s="71">
        <v>8690</v>
      </c>
      <c r="H28" s="71">
        <v>34186</v>
      </c>
      <c r="I28" s="71" t="s">
        <v>32</v>
      </c>
      <c r="J28" s="71">
        <v>1171</v>
      </c>
      <c r="K28" s="71" t="s">
        <v>32</v>
      </c>
      <c r="L28" s="71">
        <v>179561</v>
      </c>
      <c r="M28" s="71">
        <v>3258</v>
      </c>
      <c r="N28" s="71">
        <v>2616</v>
      </c>
      <c r="O28" s="71">
        <v>1920</v>
      </c>
      <c r="P28" s="71">
        <f t="shared" si="1"/>
        <v>19888.527461934267</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6" t="s">
        <v>11</v>
      </c>
      <c r="B29" s="47" t="s">
        <v>12</v>
      </c>
      <c r="C29" s="72">
        <v>0.318740870874826</v>
      </c>
      <c r="D29" s="72">
        <v>0.46013731989658807</v>
      </c>
      <c r="E29" s="72">
        <v>0.31657719235326048</v>
      </c>
      <c r="F29" s="72">
        <v>3.1124458056560997E-3</v>
      </c>
      <c r="G29" s="72">
        <v>2.8389195042800196E-2</v>
      </c>
      <c r="H29" s="72">
        <v>0.53438612743537039</v>
      </c>
      <c r="I29" s="72" t="s">
        <v>32</v>
      </c>
      <c r="J29" s="72">
        <v>4.7763518825677947E-3</v>
      </c>
      <c r="K29" s="72" t="s">
        <v>32</v>
      </c>
      <c r="L29" s="72">
        <v>0.34455741838594456</v>
      </c>
      <c r="M29" s="72">
        <v>7.0015106370548419E-2</v>
      </c>
      <c r="N29" s="72">
        <v>0.14947409749343912</v>
      </c>
      <c r="O29" s="72">
        <v>1.4997064631477824E-2</v>
      </c>
      <c r="P29" s="72">
        <f t="shared" si="1"/>
        <v>0.11562897174460958</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9" t="s">
        <v>60</v>
      </c>
      <c r="B30" s="9" t="s">
        <v>33</v>
      </c>
      <c r="C30" s="73">
        <v>969814</v>
      </c>
      <c r="D30" s="73">
        <v>1832396</v>
      </c>
      <c r="E30" s="73">
        <v>577136</v>
      </c>
      <c r="F30" s="73">
        <v>65898</v>
      </c>
      <c r="G30" s="73">
        <v>218741</v>
      </c>
      <c r="H30" s="73">
        <v>351048</v>
      </c>
      <c r="I30" s="73" t="s">
        <v>32</v>
      </c>
      <c r="J30" s="73">
        <v>162761</v>
      </c>
      <c r="K30" s="73" t="s">
        <v>32</v>
      </c>
      <c r="L30" s="73">
        <v>1787404</v>
      </c>
      <c r="M30" s="73">
        <v>57344</v>
      </c>
      <c r="N30" s="73">
        <v>75604</v>
      </c>
      <c r="O30" s="73">
        <v>13808</v>
      </c>
      <c r="P30" s="73">
        <f t="shared" si="1"/>
        <v>276404.6650425719</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8" t="s">
        <v>18</v>
      </c>
      <c r="B31" s="30" t="s">
        <v>33</v>
      </c>
      <c r="C31" s="74">
        <v>781212</v>
      </c>
      <c r="D31" s="74">
        <v>1683195</v>
      </c>
      <c r="E31" s="74">
        <v>531973</v>
      </c>
      <c r="F31" s="74">
        <v>63924</v>
      </c>
      <c r="G31" s="74">
        <v>213258</v>
      </c>
      <c r="H31" s="74">
        <v>328133</v>
      </c>
      <c r="I31" s="74" t="s">
        <v>32</v>
      </c>
      <c r="J31" s="74">
        <v>157880</v>
      </c>
      <c r="K31" s="74" t="s">
        <v>32</v>
      </c>
      <c r="L31" s="74">
        <v>1462541</v>
      </c>
      <c r="M31" s="74">
        <v>54329</v>
      </c>
      <c r="N31" s="74">
        <v>65279</v>
      </c>
      <c r="O31" s="74">
        <v>12949</v>
      </c>
      <c r="P31" s="74">
        <f t="shared" si="1"/>
        <v>247269.73003502909</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74</v>
      </c>
      <c r="B32" s="17" t="s">
        <v>33</v>
      </c>
      <c r="C32" s="57">
        <v>620766</v>
      </c>
      <c r="D32" s="57">
        <v>1299449</v>
      </c>
      <c r="E32" s="57">
        <v>458576</v>
      </c>
      <c r="F32" s="57">
        <v>55547</v>
      </c>
      <c r="G32" s="57">
        <v>196840</v>
      </c>
      <c r="H32" s="57">
        <v>305015</v>
      </c>
      <c r="I32" s="57" t="s">
        <v>32</v>
      </c>
      <c r="J32" s="57">
        <v>91469</v>
      </c>
      <c r="K32" s="57" t="s">
        <v>32</v>
      </c>
      <c r="L32" s="57">
        <v>1154885</v>
      </c>
      <c r="M32" s="57">
        <v>43428</v>
      </c>
      <c r="N32" s="57">
        <v>58920</v>
      </c>
      <c r="O32" s="57">
        <v>11372</v>
      </c>
      <c r="P32" s="57">
        <f t="shared" si="1"/>
        <v>205017.2527971192</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44</v>
      </c>
      <c r="B33" s="17" t="s">
        <v>33</v>
      </c>
      <c r="C33" s="57">
        <v>149</v>
      </c>
      <c r="D33" s="57">
        <v>7731</v>
      </c>
      <c r="E33" s="57">
        <v>459</v>
      </c>
      <c r="F33" s="57">
        <v>1272</v>
      </c>
      <c r="G33" s="57">
        <v>2439</v>
      </c>
      <c r="H33" s="57">
        <v>2703</v>
      </c>
      <c r="I33" s="57" t="s">
        <v>32</v>
      </c>
      <c r="J33" s="57">
        <v>2345</v>
      </c>
      <c r="K33" s="57" t="s">
        <v>32</v>
      </c>
      <c r="L33" s="57">
        <v>35</v>
      </c>
      <c r="M33" s="57">
        <v>1708</v>
      </c>
      <c r="N33" s="57">
        <v>1324</v>
      </c>
      <c r="O33" s="57">
        <v>100</v>
      </c>
      <c r="P33" s="57">
        <f t="shared" si="1"/>
        <v>1749.7471683764318</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28" t="s">
        <v>19</v>
      </c>
      <c r="B34" s="7" t="s">
        <v>33</v>
      </c>
      <c r="C34" s="75">
        <v>5340</v>
      </c>
      <c r="D34" s="75">
        <v>1991</v>
      </c>
      <c r="E34" s="75">
        <v>429</v>
      </c>
      <c r="F34" s="75">
        <v>200</v>
      </c>
      <c r="G34" s="75">
        <v>66</v>
      </c>
      <c r="H34" s="75">
        <v>1081</v>
      </c>
      <c r="I34" s="75" t="s">
        <v>32</v>
      </c>
      <c r="J34" s="75">
        <v>147</v>
      </c>
      <c r="K34" s="75" t="s">
        <v>32</v>
      </c>
      <c r="L34" s="75">
        <v>923</v>
      </c>
      <c r="M34" s="75">
        <v>495</v>
      </c>
      <c r="N34" s="75">
        <v>424</v>
      </c>
      <c r="O34" s="75">
        <v>128</v>
      </c>
      <c r="P34" s="75">
        <f t="shared" si="1"/>
        <v>433.18668923673829</v>
      </c>
      <c r="Q34" s="2"/>
      <c r="R34" s="2"/>
      <c r="S34" s="2"/>
      <c r="T34" s="2"/>
      <c r="U34" s="2"/>
      <c r="V34" s="2"/>
      <c r="W34" s="2"/>
      <c r="X34" s="2"/>
      <c r="Y34" s="2"/>
      <c r="Z34" s="2"/>
      <c r="AA34" s="2"/>
      <c r="AB34" s="2"/>
      <c r="AC34" s="2"/>
      <c r="AD34" s="2"/>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28" t="s">
        <v>47</v>
      </c>
      <c r="B35" s="7" t="s">
        <v>33</v>
      </c>
      <c r="C35" s="75">
        <v>9937</v>
      </c>
      <c r="D35" s="75">
        <v>29035</v>
      </c>
      <c r="E35" s="75">
        <v>6618</v>
      </c>
      <c r="F35" s="75">
        <v>1498</v>
      </c>
      <c r="G35" s="75">
        <v>5125</v>
      </c>
      <c r="H35" s="75">
        <v>10628</v>
      </c>
      <c r="I35" s="75" t="s">
        <v>32</v>
      </c>
      <c r="J35" s="75">
        <v>1676</v>
      </c>
      <c r="K35" s="75" t="s">
        <v>32</v>
      </c>
      <c r="L35" s="75">
        <v>13427</v>
      </c>
      <c r="M35" s="75">
        <v>1697</v>
      </c>
      <c r="N35" s="75">
        <v>3376</v>
      </c>
      <c r="O35" s="75">
        <v>731</v>
      </c>
      <c r="P35" s="75">
        <f t="shared" si="1"/>
        <v>4490.0339667398848</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c r="A36" s="100" t="s">
        <v>48</v>
      </c>
      <c r="B36" s="17" t="s">
        <v>33</v>
      </c>
      <c r="C36" s="57">
        <v>2807</v>
      </c>
      <c r="D36" s="57">
        <v>18925</v>
      </c>
      <c r="E36" s="57">
        <v>3914</v>
      </c>
      <c r="F36" s="57">
        <v>766</v>
      </c>
      <c r="G36" s="57">
        <v>1083</v>
      </c>
      <c r="H36" s="57">
        <v>1966</v>
      </c>
      <c r="I36" s="57" t="s">
        <v>32</v>
      </c>
      <c r="J36" s="57">
        <v>809</v>
      </c>
      <c r="K36" s="57" t="s">
        <v>32</v>
      </c>
      <c r="L36" s="57">
        <v>4202</v>
      </c>
      <c r="M36" s="57">
        <v>1282</v>
      </c>
      <c r="N36" s="57">
        <v>1272</v>
      </c>
      <c r="O36" s="57">
        <v>285</v>
      </c>
      <c r="P36" s="57">
        <f t="shared" si="1"/>
        <v>1439.5301336157202</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75</v>
      </c>
      <c r="B37" s="17" t="s">
        <v>33</v>
      </c>
      <c r="C37" s="57">
        <v>0</v>
      </c>
      <c r="D37" s="57">
        <v>0</v>
      </c>
      <c r="E37" s="57">
        <v>0</v>
      </c>
      <c r="F37" s="57">
        <v>69</v>
      </c>
      <c r="G37" s="57">
        <v>3409</v>
      </c>
      <c r="H37" s="57">
        <v>105</v>
      </c>
      <c r="I37" s="57" t="s">
        <v>32</v>
      </c>
      <c r="J37" s="57">
        <v>58</v>
      </c>
      <c r="K37" s="57" t="s">
        <v>32</v>
      </c>
      <c r="L37" s="57">
        <v>0</v>
      </c>
      <c r="M37" s="57">
        <v>34</v>
      </c>
      <c r="N37" s="57">
        <v>216</v>
      </c>
      <c r="O37" s="57">
        <v>436</v>
      </c>
      <c r="P37" s="57">
        <f t="shared" si="1"/>
        <v>1029.8746801046775</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76</v>
      </c>
      <c r="B38" s="17" t="s">
        <v>33</v>
      </c>
      <c r="C38" s="57">
        <v>182</v>
      </c>
      <c r="D38" s="57">
        <v>9</v>
      </c>
      <c r="E38" s="57">
        <v>0</v>
      </c>
      <c r="F38" s="57">
        <v>0</v>
      </c>
      <c r="G38" s="57">
        <v>9</v>
      </c>
      <c r="H38" s="57">
        <v>59</v>
      </c>
      <c r="I38" s="57" t="s">
        <v>32</v>
      </c>
      <c r="J38" s="57">
        <v>12</v>
      </c>
      <c r="K38" s="57" t="s">
        <v>32</v>
      </c>
      <c r="L38" s="57">
        <v>0</v>
      </c>
      <c r="M38" s="57">
        <v>30</v>
      </c>
      <c r="N38" s="57">
        <v>51</v>
      </c>
      <c r="O38" s="57">
        <v>5</v>
      </c>
      <c r="P38" s="57">
        <f t="shared" si="1"/>
        <v>20.942131848270854</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49</v>
      </c>
      <c r="B39" s="17" t="s">
        <v>33</v>
      </c>
      <c r="C39" s="67">
        <v>132</v>
      </c>
      <c r="D39" s="67">
        <v>4399</v>
      </c>
      <c r="E39" s="67">
        <v>997</v>
      </c>
      <c r="F39" s="67">
        <v>233</v>
      </c>
      <c r="G39" s="67">
        <v>338</v>
      </c>
      <c r="H39" s="67">
        <v>3513</v>
      </c>
      <c r="I39" s="67" t="s">
        <v>32</v>
      </c>
      <c r="J39" s="67">
        <v>700</v>
      </c>
      <c r="K39" s="67" t="s">
        <v>32</v>
      </c>
      <c r="L39" s="67">
        <v>3530</v>
      </c>
      <c r="M39" s="67">
        <v>198</v>
      </c>
      <c r="N39" s="67">
        <v>491</v>
      </c>
      <c r="O39" s="67">
        <v>4</v>
      </c>
      <c r="P39" s="67">
        <f t="shared" si="1"/>
        <v>832.40981316100817</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4" t="s">
        <v>77</v>
      </c>
      <c r="B40" s="17" t="s">
        <v>33</v>
      </c>
      <c r="C40" s="67">
        <v>0</v>
      </c>
      <c r="D40" s="67">
        <v>0</v>
      </c>
      <c r="E40" s="67">
        <v>230</v>
      </c>
      <c r="F40" s="67">
        <v>104</v>
      </c>
      <c r="G40" s="67">
        <v>37</v>
      </c>
      <c r="H40" s="67">
        <v>118</v>
      </c>
      <c r="I40" s="67" t="s">
        <v>32</v>
      </c>
      <c r="J40" s="67">
        <v>38</v>
      </c>
      <c r="K40" s="67" t="s">
        <v>32</v>
      </c>
      <c r="L40" s="67">
        <v>0</v>
      </c>
      <c r="M40" s="67">
        <v>137</v>
      </c>
      <c r="N40" s="67">
        <v>233</v>
      </c>
      <c r="O40" s="67">
        <v>4</v>
      </c>
      <c r="P40" s="67">
        <f t="shared" si="1"/>
        <v>75.841233226878572</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34" t="s">
        <v>78</v>
      </c>
      <c r="B41" s="9" t="s">
        <v>33</v>
      </c>
      <c r="C41" s="73">
        <v>751553</v>
      </c>
      <c r="D41" s="73">
        <v>1727711</v>
      </c>
      <c r="E41" s="73">
        <v>485982</v>
      </c>
      <c r="F41" s="73">
        <v>45481</v>
      </c>
      <c r="G41" s="73">
        <v>153746</v>
      </c>
      <c r="H41" s="73">
        <v>297577</v>
      </c>
      <c r="I41" s="73" t="s">
        <v>32</v>
      </c>
      <c r="J41" s="73">
        <v>100037</v>
      </c>
      <c r="K41" s="73" t="s">
        <v>32</v>
      </c>
      <c r="L41" s="73">
        <v>1468376</v>
      </c>
      <c r="M41" s="73">
        <v>38482</v>
      </c>
      <c r="N41" s="73">
        <v>52956</v>
      </c>
      <c r="O41" s="73">
        <v>8429</v>
      </c>
      <c r="P41" s="73">
        <f t="shared" si="1"/>
        <v>213974.15537003</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35" t="s">
        <v>15</v>
      </c>
      <c r="B42" s="24" t="s">
        <v>33</v>
      </c>
      <c r="C42" s="66">
        <v>227029</v>
      </c>
      <c r="D42" s="66">
        <v>653063</v>
      </c>
      <c r="E42" s="66">
        <v>173559</v>
      </c>
      <c r="F42" s="66">
        <v>17062</v>
      </c>
      <c r="G42" s="66">
        <v>50420</v>
      </c>
      <c r="H42" s="66">
        <v>75142</v>
      </c>
      <c r="I42" s="66" t="s">
        <v>32</v>
      </c>
      <c r="J42" s="66">
        <v>47252</v>
      </c>
      <c r="K42" s="66" t="s">
        <v>32</v>
      </c>
      <c r="L42" s="66">
        <v>464023</v>
      </c>
      <c r="M42" s="66">
        <v>13930</v>
      </c>
      <c r="N42" s="66">
        <v>21532</v>
      </c>
      <c r="O42" s="66">
        <v>2529</v>
      </c>
      <c r="P42" s="66">
        <f t="shared" si="1"/>
        <v>69931.53004901376</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51</v>
      </c>
      <c r="B43" s="17" t="s">
        <v>33</v>
      </c>
      <c r="C43" s="57">
        <v>130197</v>
      </c>
      <c r="D43" s="57">
        <v>281810</v>
      </c>
      <c r="E43" s="57">
        <v>98293</v>
      </c>
      <c r="F43" s="57">
        <v>4882</v>
      </c>
      <c r="G43" s="57">
        <v>22612</v>
      </c>
      <c r="H43" s="57">
        <v>42859</v>
      </c>
      <c r="I43" s="57" t="s">
        <v>32</v>
      </c>
      <c r="J43" s="57">
        <v>19757</v>
      </c>
      <c r="K43" s="57" t="s">
        <v>32</v>
      </c>
      <c r="L43" s="57">
        <v>249231</v>
      </c>
      <c r="M43" s="57">
        <v>6414</v>
      </c>
      <c r="N43" s="57">
        <v>5525</v>
      </c>
      <c r="O43" s="57">
        <v>1226</v>
      </c>
      <c r="P43" s="57">
        <f t="shared" si="1"/>
        <v>35146.108441472061</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50</v>
      </c>
      <c r="B44" s="17" t="s">
        <v>33</v>
      </c>
      <c r="C44" s="57">
        <v>32775</v>
      </c>
      <c r="D44" s="57">
        <v>47378</v>
      </c>
      <c r="E44" s="57">
        <v>11403</v>
      </c>
      <c r="F44" s="57">
        <v>5631</v>
      </c>
      <c r="G44" s="57">
        <v>12838</v>
      </c>
      <c r="H44" s="57">
        <v>15486</v>
      </c>
      <c r="I44" s="57" t="s">
        <v>32</v>
      </c>
      <c r="J44" s="57">
        <v>9713</v>
      </c>
      <c r="K44" s="57" t="s">
        <v>32</v>
      </c>
      <c r="L44" s="57">
        <v>25217</v>
      </c>
      <c r="M44" s="57">
        <v>3257</v>
      </c>
      <c r="N44" s="57">
        <v>6323</v>
      </c>
      <c r="O44" s="57">
        <v>619</v>
      </c>
      <c r="P44" s="57">
        <f t="shared" si="1"/>
        <v>10011.406367011672</v>
      </c>
      <c r="Q44" s="15"/>
      <c r="R44" s="15"/>
      <c r="S44" s="15"/>
      <c r="T44" s="15"/>
      <c r="U44" s="15"/>
      <c r="V44" s="15"/>
      <c r="W44" s="15"/>
      <c r="X44" s="15"/>
      <c r="Y44" s="15"/>
      <c r="Z44" s="15"/>
      <c r="AA44" s="15"/>
      <c r="AB44" s="15"/>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52</v>
      </c>
      <c r="B45" s="17" t="s">
        <v>33</v>
      </c>
      <c r="C45" s="57">
        <v>13784</v>
      </c>
      <c r="D45" s="57">
        <v>26810</v>
      </c>
      <c r="E45" s="57">
        <v>7093</v>
      </c>
      <c r="F45" s="57">
        <v>4677</v>
      </c>
      <c r="G45" s="57">
        <v>10872</v>
      </c>
      <c r="H45" s="57">
        <v>5332</v>
      </c>
      <c r="I45" s="57" t="s">
        <v>32</v>
      </c>
      <c r="J45" s="57">
        <v>3920</v>
      </c>
      <c r="K45" s="57" t="s">
        <v>32</v>
      </c>
      <c r="L45" s="57">
        <v>29466</v>
      </c>
      <c r="M45" s="57">
        <v>805</v>
      </c>
      <c r="N45" s="57">
        <v>3392</v>
      </c>
      <c r="O45" s="57">
        <v>502</v>
      </c>
      <c r="P45" s="57">
        <f t="shared" si="1"/>
        <v>6854.0631291209183</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c r="A46" s="29" t="s">
        <v>53</v>
      </c>
      <c r="B46" s="30" t="s">
        <v>33</v>
      </c>
      <c r="C46" s="74">
        <v>2446</v>
      </c>
      <c r="D46" s="74">
        <v>1666</v>
      </c>
      <c r="E46" s="74">
        <v>105</v>
      </c>
      <c r="F46" s="74">
        <v>172</v>
      </c>
      <c r="G46" s="74">
        <v>67</v>
      </c>
      <c r="H46" s="74">
        <v>464</v>
      </c>
      <c r="I46" s="74" t="s">
        <v>32</v>
      </c>
      <c r="J46" s="74">
        <v>83</v>
      </c>
      <c r="K46" s="74" t="s">
        <v>32</v>
      </c>
      <c r="L46" s="74">
        <v>701</v>
      </c>
      <c r="M46" s="74">
        <v>313</v>
      </c>
      <c r="N46" s="74">
        <v>282</v>
      </c>
      <c r="O46" s="74">
        <v>106</v>
      </c>
      <c r="P46" s="74">
        <f t="shared" si="1"/>
        <v>253.73078451782996</v>
      </c>
      <c r="Q46" s="2"/>
      <c r="R46" s="2"/>
      <c r="S46" s="2"/>
      <c r="T46" s="2"/>
      <c r="U46" s="2"/>
      <c r="V46" s="2"/>
      <c r="W46" s="2"/>
      <c r="X46" s="2"/>
      <c r="Y46" s="2"/>
      <c r="Z46" s="2"/>
      <c r="AA46" s="2"/>
      <c r="AB46" s="2"/>
      <c r="AC46" s="2"/>
      <c r="AD46" s="2"/>
      <c r="AE46" s="2"/>
      <c r="AF46" s="2"/>
      <c r="AG46" s="2"/>
      <c r="AH46" s="2"/>
      <c r="AI46" s="2"/>
      <c r="AJ46" s="2"/>
      <c r="AK46" s="2"/>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29" t="s">
        <v>81</v>
      </c>
      <c r="B47" s="30" t="s">
        <v>33</v>
      </c>
      <c r="C47" s="74">
        <v>151852</v>
      </c>
      <c r="D47" s="74">
        <v>5015</v>
      </c>
      <c r="E47" s="74">
        <v>15077</v>
      </c>
      <c r="F47" s="74">
        <v>31</v>
      </c>
      <c r="G47" s="74">
        <v>1</v>
      </c>
      <c r="H47" s="74">
        <v>1080</v>
      </c>
      <c r="I47" s="74" t="s">
        <v>32</v>
      </c>
      <c r="J47" s="74">
        <v>427</v>
      </c>
      <c r="K47" s="74" t="s">
        <v>32</v>
      </c>
      <c r="L47" s="74">
        <v>115484</v>
      </c>
      <c r="M47" s="74">
        <v>176</v>
      </c>
      <c r="N47" s="74">
        <v>23</v>
      </c>
      <c r="O47" s="74">
        <v>0</v>
      </c>
      <c r="P47" s="74">
        <f t="shared" si="1"/>
        <v>9713.6231146564824</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9" t="s">
        <v>82</v>
      </c>
      <c r="B48" s="30" t="s">
        <v>33</v>
      </c>
      <c r="C48" s="74">
        <v>127418</v>
      </c>
      <c r="D48" s="74">
        <v>319760</v>
      </c>
      <c r="E48" s="74">
        <v>116937</v>
      </c>
      <c r="F48" s="74">
        <v>12568</v>
      </c>
      <c r="G48" s="74">
        <v>32330</v>
      </c>
      <c r="H48" s="74">
        <v>107231</v>
      </c>
      <c r="I48" s="74" t="s">
        <v>32</v>
      </c>
      <c r="J48" s="74">
        <v>18657</v>
      </c>
      <c r="K48" s="74" t="s">
        <v>32</v>
      </c>
      <c r="L48" s="74">
        <v>418698</v>
      </c>
      <c r="M48" s="74">
        <v>12406</v>
      </c>
      <c r="N48" s="74">
        <v>12842</v>
      </c>
      <c r="O48" s="74">
        <v>2185</v>
      </c>
      <c r="P48" s="74">
        <f t="shared" si="1"/>
        <v>56087.346555010452</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83</v>
      </c>
      <c r="B49" s="17" t="s">
        <v>33</v>
      </c>
      <c r="C49" s="57">
        <v>48927</v>
      </c>
      <c r="D49" s="57">
        <v>61399</v>
      </c>
      <c r="E49" s="57">
        <v>32930</v>
      </c>
      <c r="F49" s="57">
        <v>3880</v>
      </c>
      <c r="G49" s="57">
        <v>7682</v>
      </c>
      <c r="H49" s="57">
        <v>23453</v>
      </c>
      <c r="I49" s="57" t="s">
        <v>32</v>
      </c>
      <c r="J49" s="57">
        <v>2387</v>
      </c>
      <c r="K49" s="57" t="s">
        <v>32</v>
      </c>
      <c r="L49" s="57">
        <v>69575</v>
      </c>
      <c r="M49" s="57">
        <v>2205</v>
      </c>
      <c r="N49" s="57">
        <v>2888</v>
      </c>
      <c r="O49" s="57">
        <v>732</v>
      </c>
      <c r="P49" s="57">
        <f t="shared" si="1"/>
        <v>11450.951622070083</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4" customHeight="1">
      <c r="A50" s="100" t="s">
        <v>54</v>
      </c>
      <c r="B50" s="17" t="s">
        <v>33</v>
      </c>
      <c r="C50" s="57">
        <v>35204</v>
      </c>
      <c r="D50" s="57">
        <v>118835</v>
      </c>
      <c r="E50" s="57">
        <v>34438</v>
      </c>
      <c r="F50" s="57">
        <v>4514</v>
      </c>
      <c r="G50" s="57">
        <v>9229</v>
      </c>
      <c r="H50" s="57">
        <v>28743</v>
      </c>
      <c r="I50" s="57" t="s">
        <v>32</v>
      </c>
      <c r="J50" s="57">
        <v>10071</v>
      </c>
      <c r="K50" s="57" t="s">
        <v>32</v>
      </c>
      <c r="L50" s="57">
        <v>182422</v>
      </c>
      <c r="M50" s="57">
        <v>8269</v>
      </c>
      <c r="N50" s="57">
        <v>5321</v>
      </c>
      <c r="O50" s="57">
        <v>920</v>
      </c>
      <c r="P50" s="57">
        <f t="shared" si="1"/>
        <v>21297.833958726264</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84</v>
      </c>
      <c r="B51" s="17" t="s">
        <v>33</v>
      </c>
      <c r="C51" s="57">
        <v>17645</v>
      </c>
      <c r="D51" s="57">
        <v>56978</v>
      </c>
      <c r="E51" s="57">
        <v>7288</v>
      </c>
      <c r="F51" s="57">
        <v>380</v>
      </c>
      <c r="G51" s="57">
        <v>3346</v>
      </c>
      <c r="H51" s="57">
        <v>24998</v>
      </c>
      <c r="I51" s="57" t="s">
        <v>32</v>
      </c>
      <c r="J51" s="57">
        <v>724</v>
      </c>
      <c r="K51" s="57" t="s">
        <v>32</v>
      </c>
      <c r="L51" s="57">
        <v>72299</v>
      </c>
      <c r="M51" s="57">
        <v>960</v>
      </c>
      <c r="N51" s="57">
        <v>1413</v>
      </c>
      <c r="O51" s="57">
        <v>294</v>
      </c>
      <c r="P51" s="57">
        <f t="shared" si="1"/>
        <v>8511.2030765628788</v>
      </c>
      <c r="Q51" s="2"/>
      <c r="R51" s="2"/>
      <c r="S51" s="2"/>
      <c r="T51" s="2"/>
      <c r="U51" s="2"/>
      <c r="V51" s="2"/>
      <c r="W51" s="2"/>
      <c r="X51" s="2"/>
      <c r="Y51" s="2"/>
      <c r="Z51" s="2"/>
      <c r="AA51" s="2"/>
      <c r="AB51" s="2"/>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61</v>
      </c>
      <c r="B52" s="30" t="s">
        <v>33</v>
      </c>
      <c r="C52" s="74">
        <v>83133</v>
      </c>
      <c r="D52" s="74">
        <v>66937</v>
      </c>
      <c r="E52" s="74">
        <v>42776</v>
      </c>
      <c r="F52" s="74">
        <v>3682</v>
      </c>
      <c r="G52" s="74">
        <v>6847</v>
      </c>
      <c r="H52" s="74">
        <v>31906</v>
      </c>
      <c r="I52" s="74" t="s">
        <v>32</v>
      </c>
      <c r="J52" s="74">
        <v>5195</v>
      </c>
      <c r="K52" s="74" t="s">
        <v>32</v>
      </c>
      <c r="L52" s="74">
        <v>119397</v>
      </c>
      <c r="M52" s="74">
        <v>5126</v>
      </c>
      <c r="N52" s="74">
        <v>4522</v>
      </c>
      <c r="O52" s="74">
        <v>1479</v>
      </c>
      <c r="P52" s="74">
        <f t="shared" si="1"/>
        <v>16806.360384680931</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85</v>
      </c>
      <c r="B53" s="30" t="s">
        <v>33</v>
      </c>
      <c r="C53" s="74">
        <v>6644</v>
      </c>
      <c r="D53" s="74">
        <v>71765</v>
      </c>
      <c r="E53" s="74">
        <v>11239</v>
      </c>
      <c r="F53" s="74">
        <v>1354</v>
      </c>
      <c r="G53" s="74">
        <v>5058</v>
      </c>
      <c r="H53" s="74">
        <v>5058</v>
      </c>
      <c r="I53" s="74" t="s">
        <v>32</v>
      </c>
      <c r="J53" s="74">
        <v>1936</v>
      </c>
      <c r="K53" s="74" t="s">
        <v>32</v>
      </c>
      <c r="L53" s="74">
        <v>36551</v>
      </c>
      <c r="M53" s="74">
        <v>105</v>
      </c>
      <c r="N53" s="74">
        <v>1326</v>
      </c>
      <c r="O53" s="74">
        <v>52</v>
      </c>
      <c r="P53" s="74">
        <f t="shared" si="1"/>
        <v>5100.7573822902496</v>
      </c>
      <c r="Q53" s="15"/>
      <c r="R53" s="15"/>
      <c r="S53" s="15"/>
      <c r="T53" s="15"/>
      <c r="U53" s="15"/>
      <c r="V53" s="15"/>
      <c r="W53" s="15"/>
      <c r="X53" s="15"/>
      <c r="Y53" s="15"/>
      <c r="Z53" s="15"/>
      <c r="AA53" s="15"/>
      <c r="AB53" s="15"/>
      <c r="AC53" s="15"/>
      <c r="AD53" s="15"/>
      <c r="AE53" s="15"/>
      <c r="AF53" s="15"/>
      <c r="AG53" s="15"/>
      <c r="AH53" s="15"/>
      <c r="AI53" s="15"/>
      <c r="AJ53" s="15"/>
      <c r="AK53" s="15"/>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86</v>
      </c>
      <c r="B54" s="30" t="s">
        <v>33</v>
      </c>
      <c r="C54" s="74">
        <v>144412</v>
      </c>
      <c r="D54" s="74">
        <v>588355</v>
      </c>
      <c r="E54" s="74">
        <v>121211</v>
      </c>
      <c r="F54" s="74">
        <v>10614</v>
      </c>
      <c r="G54" s="74">
        <v>58777</v>
      </c>
      <c r="H54" s="74">
        <v>74594</v>
      </c>
      <c r="I54" s="74" t="s">
        <v>32</v>
      </c>
      <c r="J54" s="74">
        <v>26284</v>
      </c>
      <c r="K54" s="74" t="s">
        <v>32</v>
      </c>
      <c r="L54" s="74">
        <v>291739</v>
      </c>
      <c r="M54" s="74">
        <v>6125</v>
      </c>
      <c r="N54" s="74">
        <v>11698</v>
      </c>
      <c r="O54" s="74">
        <v>2055</v>
      </c>
      <c r="P54" s="74">
        <f t="shared" si="1"/>
        <v>54073.530394795038</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32" t="s">
        <v>55</v>
      </c>
      <c r="B55" s="31" t="s">
        <v>33</v>
      </c>
      <c r="C55" s="76">
        <v>8622</v>
      </c>
      <c r="D55" s="76">
        <v>21150</v>
      </c>
      <c r="E55" s="76">
        <v>5077</v>
      </c>
      <c r="F55" s="76">
        <v>0</v>
      </c>
      <c r="G55" s="76">
        <v>246</v>
      </c>
      <c r="H55" s="76">
        <v>2103</v>
      </c>
      <c r="I55" s="76" t="s">
        <v>32</v>
      </c>
      <c r="J55" s="76">
        <v>205</v>
      </c>
      <c r="K55" s="76" t="s">
        <v>32</v>
      </c>
      <c r="L55" s="76">
        <v>21782</v>
      </c>
      <c r="M55" s="76">
        <v>301</v>
      </c>
      <c r="N55" s="76">
        <v>732</v>
      </c>
      <c r="O55" s="76">
        <v>24</v>
      </c>
      <c r="P55" s="76">
        <f t="shared" si="1"/>
        <v>2007.8305880551422</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9" t="s">
        <v>8</v>
      </c>
      <c r="B56" s="11"/>
      <c r="C56" s="54"/>
      <c r="D56" s="54"/>
      <c r="E56" s="54"/>
      <c r="F56" s="54"/>
      <c r="G56" s="54"/>
      <c r="H56" s="54"/>
      <c r="I56" s="54"/>
      <c r="J56" s="54"/>
      <c r="K56" s="54"/>
      <c r="L56" s="54"/>
      <c r="M56" s="54"/>
      <c r="N56" s="54"/>
      <c r="O56" s="54"/>
      <c r="P56" s="54"/>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0" t="s">
        <v>87</v>
      </c>
      <c r="B57" s="12" t="s">
        <v>33</v>
      </c>
      <c r="C57" s="77">
        <v>959877</v>
      </c>
      <c r="D57" s="77">
        <v>1803361</v>
      </c>
      <c r="E57" s="77">
        <v>570518</v>
      </c>
      <c r="F57" s="77">
        <v>64400</v>
      </c>
      <c r="G57" s="77">
        <v>213616</v>
      </c>
      <c r="H57" s="77">
        <v>340420</v>
      </c>
      <c r="I57" s="77" t="s">
        <v>32</v>
      </c>
      <c r="J57" s="77">
        <v>161085</v>
      </c>
      <c r="K57" s="77" t="s">
        <v>32</v>
      </c>
      <c r="L57" s="77">
        <v>1773977</v>
      </c>
      <c r="M57" s="77">
        <v>55647</v>
      </c>
      <c r="N57" s="77">
        <v>72228</v>
      </c>
      <c r="O57" s="77">
        <v>13077</v>
      </c>
      <c r="P57" s="77">
        <f>($C57*$C$6+$D57*$D$6+$E57*$E$6+$F57*$F$6+$G57*$G$6+$H57*$H$6+$J57*$J$6+$L57*$L$6+$M57*$M$6+$N57*$N$6+$O57*$O$6)/$P$6</f>
        <v>271914.63107583195</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11" t="s">
        <v>88</v>
      </c>
      <c r="B58" s="52" t="s">
        <v>33</v>
      </c>
      <c r="C58" s="78">
        <v>508743</v>
      </c>
      <c r="D58" s="78">
        <v>979505</v>
      </c>
      <c r="E58" s="78">
        <v>305679</v>
      </c>
      <c r="F58" s="78">
        <v>29831</v>
      </c>
      <c r="G58" s="78">
        <v>82818</v>
      </c>
      <c r="H58" s="78">
        <v>183916</v>
      </c>
      <c r="I58" s="78" t="s">
        <v>32</v>
      </c>
      <c r="J58" s="78">
        <v>66418</v>
      </c>
      <c r="K58" s="78" t="s">
        <v>32</v>
      </c>
      <c r="L58" s="78">
        <v>998906</v>
      </c>
      <c r="M58" s="78">
        <v>26824</v>
      </c>
      <c r="N58" s="78">
        <v>34679</v>
      </c>
      <c r="O58" s="78">
        <v>4819</v>
      </c>
      <c r="P58" s="78">
        <f>($C58*$C$6+$D58*$D$6+$E58*$E$6+$F58*$F$6+$G58*$G$6+$H58*$H$6+$J58*$J$6+$L58*$L$6+$M58*$M$6+$N58*$N$6+$O58*$O$6)/$P$6</f>
        <v>135985.60868766153</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11" t="s">
        <v>102</v>
      </c>
      <c r="B59" s="52" t="s">
        <v>33</v>
      </c>
      <c r="C59" s="78">
        <v>381325</v>
      </c>
      <c r="D59" s="78">
        <v>659745</v>
      </c>
      <c r="E59" s="78">
        <v>188742</v>
      </c>
      <c r="F59" s="78">
        <v>17263</v>
      </c>
      <c r="G59" s="78">
        <v>50488</v>
      </c>
      <c r="H59" s="78">
        <v>76685</v>
      </c>
      <c r="I59" s="78" t="s">
        <v>32</v>
      </c>
      <c r="J59" s="78">
        <v>47761</v>
      </c>
      <c r="K59" s="78" t="s">
        <v>32</v>
      </c>
      <c r="L59" s="78">
        <v>580208</v>
      </c>
      <c r="M59" s="78">
        <v>14419</v>
      </c>
      <c r="N59" s="78">
        <v>21837</v>
      </c>
      <c r="O59" s="78">
        <v>2634</v>
      </c>
      <c r="P59" s="78">
        <f t="shared" si="1"/>
        <v>79898.461899811926</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11" t="s">
        <v>103</v>
      </c>
      <c r="B60" s="52" t="s">
        <v>33</v>
      </c>
      <c r="C60" s="78">
        <v>127418</v>
      </c>
      <c r="D60" s="78">
        <v>319760</v>
      </c>
      <c r="E60" s="78">
        <v>116937</v>
      </c>
      <c r="F60" s="78">
        <v>12568</v>
      </c>
      <c r="G60" s="78">
        <v>32330</v>
      </c>
      <c r="H60" s="78">
        <v>107231</v>
      </c>
      <c r="I60" s="78" t="s">
        <v>32</v>
      </c>
      <c r="J60" s="78">
        <v>18657</v>
      </c>
      <c r="K60" s="78" t="s">
        <v>32</v>
      </c>
      <c r="L60" s="78">
        <v>418698</v>
      </c>
      <c r="M60" s="78">
        <v>12406</v>
      </c>
      <c r="N60" s="78">
        <v>12842</v>
      </c>
      <c r="O60" s="78">
        <v>2185</v>
      </c>
      <c r="P60" s="78">
        <f t="shared" si="1"/>
        <v>56087.346555010452</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03" t="s">
        <v>89</v>
      </c>
      <c r="B61" s="52" t="s">
        <v>33</v>
      </c>
      <c r="C61" s="70">
        <v>5288</v>
      </c>
      <c r="D61" s="70">
        <v>25092</v>
      </c>
      <c r="E61" s="70">
        <v>4784</v>
      </c>
      <c r="F61" s="70">
        <v>1272</v>
      </c>
      <c r="G61" s="70">
        <v>7883</v>
      </c>
      <c r="H61" s="70">
        <v>9070</v>
      </c>
      <c r="I61" s="70" t="s">
        <v>32</v>
      </c>
      <c r="J61" s="70">
        <v>-128</v>
      </c>
      <c r="K61" s="70" t="s">
        <v>32</v>
      </c>
      <c r="L61" s="70">
        <v>9671</v>
      </c>
      <c r="M61" s="70">
        <v>1720</v>
      </c>
      <c r="N61" s="70">
        <v>2644</v>
      </c>
      <c r="O61" s="70">
        <v>558</v>
      </c>
      <c r="P61" s="70">
        <f t="shared" si="1"/>
        <v>4468.0085865767296</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99</v>
      </c>
      <c r="B62" s="13" t="s">
        <v>33</v>
      </c>
      <c r="C62" s="79">
        <v>456423</v>
      </c>
      <c r="D62" s="79">
        <v>848948</v>
      </c>
      <c r="E62" s="79">
        <v>269623</v>
      </c>
      <c r="F62" s="79">
        <v>35841</v>
      </c>
      <c r="G62" s="79">
        <v>138681</v>
      </c>
      <c r="H62" s="79">
        <v>165574</v>
      </c>
      <c r="I62" s="79" t="s">
        <v>32</v>
      </c>
      <c r="J62" s="79">
        <v>94539</v>
      </c>
      <c r="K62" s="79" t="s">
        <v>32</v>
      </c>
      <c r="L62" s="79">
        <v>784742</v>
      </c>
      <c r="M62" s="79">
        <v>30543</v>
      </c>
      <c r="N62" s="79">
        <v>40194</v>
      </c>
      <c r="O62" s="79">
        <v>8817</v>
      </c>
      <c r="P62" s="79">
        <f t="shared" si="1"/>
        <v>140397.18763225418</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2" t="s">
        <v>90</v>
      </c>
      <c r="B63" s="52" t="s">
        <v>33</v>
      </c>
      <c r="C63" s="80">
        <v>6358</v>
      </c>
      <c r="D63" s="80">
        <v>1474</v>
      </c>
      <c r="E63" s="80">
        <v>-280</v>
      </c>
      <c r="F63" s="80">
        <v>129</v>
      </c>
      <c r="G63" s="80">
        <v>-666</v>
      </c>
      <c r="H63" s="80">
        <v>5378</v>
      </c>
      <c r="I63" s="80" t="s">
        <v>32</v>
      </c>
      <c r="J63" s="80">
        <v>211</v>
      </c>
      <c r="K63" s="80" t="s">
        <v>32</v>
      </c>
      <c r="L63" s="80">
        <v>7078</v>
      </c>
      <c r="M63" s="80">
        <v>38</v>
      </c>
      <c r="N63" s="80">
        <v>362</v>
      </c>
      <c r="O63" s="80">
        <v>10</v>
      </c>
      <c r="P63" s="80">
        <f t="shared" si="1"/>
        <v>871.33306377714962</v>
      </c>
      <c r="Q63" s="2"/>
      <c r="R63" s="2"/>
      <c r="S63" s="2"/>
      <c r="T63" s="2"/>
      <c r="U63" s="2"/>
      <c r="V63" s="2"/>
      <c r="W63" s="2"/>
      <c r="X63" s="2"/>
      <c r="Y63" s="2"/>
      <c r="Z63" s="2"/>
      <c r="AA63" s="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91</v>
      </c>
      <c r="B64" s="52" t="s">
        <v>33</v>
      </c>
      <c r="C64" s="81">
        <v>159677</v>
      </c>
      <c r="D64" s="81">
        <v>681269</v>
      </c>
      <c r="E64" s="81">
        <v>137527</v>
      </c>
      <c r="F64" s="81">
        <v>11968</v>
      </c>
      <c r="G64" s="81">
        <v>64081</v>
      </c>
      <c r="H64" s="81">
        <v>81756</v>
      </c>
      <c r="I64" s="81" t="s">
        <v>32</v>
      </c>
      <c r="J64" s="81">
        <v>28424</v>
      </c>
      <c r="K64" s="81" t="s">
        <v>32</v>
      </c>
      <c r="L64" s="81">
        <v>350072</v>
      </c>
      <c r="M64" s="81">
        <v>6531</v>
      </c>
      <c r="N64" s="81">
        <v>13756</v>
      </c>
      <c r="O64" s="81">
        <v>2131</v>
      </c>
      <c r="P64" s="81">
        <f t="shared" si="1"/>
        <v>61182.061845798729</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00" t="s">
        <v>104</v>
      </c>
      <c r="B65" s="52" t="s">
        <v>33</v>
      </c>
      <c r="C65" s="57">
        <v>144412</v>
      </c>
      <c r="D65" s="57">
        <v>588355</v>
      </c>
      <c r="E65" s="57">
        <v>121211</v>
      </c>
      <c r="F65" s="57">
        <v>10614</v>
      </c>
      <c r="G65" s="57">
        <v>58777</v>
      </c>
      <c r="H65" s="57">
        <v>74594</v>
      </c>
      <c r="I65" s="57" t="s">
        <v>32</v>
      </c>
      <c r="J65" s="57">
        <v>26284</v>
      </c>
      <c r="K65" s="57" t="s">
        <v>32</v>
      </c>
      <c r="L65" s="57">
        <v>291739</v>
      </c>
      <c r="M65" s="57">
        <v>6125</v>
      </c>
      <c r="N65" s="57">
        <v>11698</v>
      </c>
      <c r="O65" s="57">
        <v>2055</v>
      </c>
      <c r="P65" s="57">
        <f t="shared" si="1"/>
        <v>54073.530394795038</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0" t="s">
        <v>105</v>
      </c>
      <c r="B66" s="52" t="s">
        <v>33</v>
      </c>
      <c r="C66" s="57">
        <v>6644</v>
      </c>
      <c r="D66" s="57">
        <v>71765</v>
      </c>
      <c r="E66" s="57">
        <v>11239</v>
      </c>
      <c r="F66" s="57">
        <v>1354</v>
      </c>
      <c r="G66" s="57">
        <v>5058</v>
      </c>
      <c r="H66" s="57">
        <v>5058</v>
      </c>
      <c r="I66" s="57" t="s">
        <v>32</v>
      </c>
      <c r="J66" s="57">
        <v>1936</v>
      </c>
      <c r="K66" s="57" t="s">
        <v>32</v>
      </c>
      <c r="L66" s="57">
        <v>36551</v>
      </c>
      <c r="M66" s="57">
        <v>105</v>
      </c>
      <c r="N66" s="57">
        <v>1326</v>
      </c>
      <c r="O66" s="57">
        <v>52</v>
      </c>
      <c r="P66" s="57">
        <f t="shared" si="1"/>
        <v>5100.7573822902496</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100</v>
      </c>
      <c r="B67" s="49" t="s">
        <v>33</v>
      </c>
      <c r="C67" s="79">
        <v>303104</v>
      </c>
      <c r="D67" s="79">
        <v>169153</v>
      </c>
      <c r="E67" s="79">
        <v>131816</v>
      </c>
      <c r="F67" s="79">
        <v>24002</v>
      </c>
      <c r="G67" s="79">
        <v>73934</v>
      </c>
      <c r="H67" s="79">
        <v>89196</v>
      </c>
      <c r="I67" s="79" t="s">
        <v>32</v>
      </c>
      <c r="J67" s="79">
        <v>66326</v>
      </c>
      <c r="K67" s="79" t="s">
        <v>32</v>
      </c>
      <c r="L67" s="79">
        <v>441747</v>
      </c>
      <c r="M67" s="79">
        <v>24049</v>
      </c>
      <c r="N67" s="79">
        <v>26800</v>
      </c>
      <c r="O67" s="79">
        <v>6696</v>
      </c>
      <c r="P67" s="79">
        <f t="shared" si="1"/>
        <v>80086.201225947909</v>
      </c>
      <c r="Q67" s="2"/>
      <c r="R67" s="2"/>
      <c r="S67" s="2"/>
      <c r="T67" s="2"/>
      <c r="U67" s="2"/>
      <c r="V67" s="2"/>
      <c r="W67" s="2"/>
      <c r="X67" s="2"/>
      <c r="Y67" s="2"/>
      <c r="Z67" s="2"/>
      <c r="AA67" s="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92</v>
      </c>
      <c r="B68" s="33" t="s">
        <v>33</v>
      </c>
      <c r="C68" s="80">
        <v>83133</v>
      </c>
      <c r="D68" s="80">
        <v>66937</v>
      </c>
      <c r="E68" s="80">
        <v>42776</v>
      </c>
      <c r="F68" s="80">
        <v>3682</v>
      </c>
      <c r="G68" s="80">
        <v>6847</v>
      </c>
      <c r="H68" s="80">
        <v>31906</v>
      </c>
      <c r="I68" s="80" t="s">
        <v>32</v>
      </c>
      <c r="J68" s="80">
        <v>5195</v>
      </c>
      <c r="K68" s="80" t="s">
        <v>32</v>
      </c>
      <c r="L68" s="80">
        <v>119397</v>
      </c>
      <c r="M68" s="80">
        <v>5126</v>
      </c>
      <c r="N68" s="80">
        <v>4522</v>
      </c>
      <c r="O68" s="80">
        <v>1479</v>
      </c>
      <c r="P68" s="80">
        <f t="shared" si="1"/>
        <v>16806.360384680931</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101</v>
      </c>
      <c r="B69" s="12" t="s">
        <v>33</v>
      </c>
      <c r="C69" s="82">
        <v>219971</v>
      </c>
      <c r="D69" s="82">
        <v>102216</v>
      </c>
      <c r="E69" s="82">
        <v>89040</v>
      </c>
      <c r="F69" s="82">
        <v>20320</v>
      </c>
      <c r="G69" s="82">
        <v>67087</v>
      </c>
      <c r="H69" s="82">
        <v>57290</v>
      </c>
      <c r="I69" s="82" t="s">
        <v>32</v>
      </c>
      <c r="J69" s="82">
        <v>61131</v>
      </c>
      <c r="K69" s="82" t="s">
        <v>32</v>
      </c>
      <c r="L69" s="82">
        <v>322350</v>
      </c>
      <c r="M69" s="82">
        <v>18923</v>
      </c>
      <c r="N69" s="82">
        <v>22278</v>
      </c>
      <c r="O69" s="82">
        <v>5217</v>
      </c>
      <c r="P69" s="82">
        <f t="shared" si="1"/>
        <v>63279.840841266981</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9" t="s">
        <v>93</v>
      </c>
      <c r="B70" s="9"/>
      <c r="C70" s="5"/>
      <c r="D70" s="5"/>
      <c r="E70" s="5"/>
      <c r="F70" s="5"/>
      <c r="G70" s="5"/>
      <c r="H70" s="5"/>
      <c r="I70" s="5"/>
      <c r="J70" s="5"/>
      <c r="K70" s="5"/>
      <c r="L70" s="5"/>
      <c r="M70" s="5"/>
      <c r="N70" s="5"/>
      <c r="O70" s="5"/>
      <c r="P70" s="5"/>
      <c r="Q70" s="15"/>
      <c r="R70" s="15"/>
      <c r="S70" s="15"/>
      <c r="T70" s="15"/>
      <c r="U70" s="15"/>
      <c r="V70" s="15"/>
      <c r="W70" s="15"/>
      <c r="X70" s="15"/>
      <c r="Y70" s="15"/>
      <c r="Z70" s="15"/>
      <c r="AA70" s="15"/>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38" t="s">
        <v>94</v>
      </c>
      <c r="B71" s="36" t="s">
        <v>12</v>
      </c>
      <c r="C71" s="83">
        <v>1.28</v>
      </c>
      <c r="D71" s="83">
        <v>1.04</v>
      </c>
      <c r="E71" s="83">
        <v>1.17</v>
      </c>
      <c r="F71" s="83">
        <v>1.42</v>
      </c>
      <c r="G71" s="83">
        <v>1.39</v>
      </c>
      <c r="H71" s="83">
        <v>1.1399999999999999</v>
      </c>
      <c r="I71" s="83" t="s">
        <v>32</v>
      </c>
      <c r="J71" s="83">
        <v>1.61</v>
      </c>
      <c r="K71" s="83" t="s">
        <v>32</v>
      </c>
      <c r="L71" s="83">
        <v>1.21</v>
      </c>
      <c r="M71" s="83">
        <v>1.45</v>
      </c>
      <c r="N71" s="83">
        <v>1.36</v>
      </c>
      <c r="O71" s="83">
        <v>1.55</v>
      </c>
      <c r="P71" s="83">
        <f t="shared" si="1"/>
        <v>1.4036134513364456</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38" t="s">
        <v>95</v>
      </c>
      <c r="B72" s="36" t="s">
        <v>12</v>
      </c>
      <c r="C72" s="83">
        <v>0.44626551110194329</v>
      </c>
      <c r="D72" s="83">
        <v>0.48972335544574824</v>
      </c>
      <c r="E72" s="83">
        <v>0.39763337878910043</v>
      </c>
      <c r="F72" s="83">
        <v>4.8602484472049685E-3</v>
      </c>
      <c r="G72" s="83">
        <v>7.4615197363493369E-2</v>
      </c>
      <c r="H72" s="83">
        <v>0.54225074907467241</v>
      </c>
      <c r="I72" s="83" t="s">
        <v>32</v>
      </c>
      <c r="J72" s="83">
        <v>1.2030915355247229E-2</v>
      </c>
      <c r="K72" s="83" t="s">
        <v>32</v>
      </c>
      <c r="L72" s="83">
        <v>0.56492164216334262</v>
      </c>
      <c r="M72" s="83">
        <v>0.15075385914784264</v>
      </c>
      <c r="N72" s="83">
        <v>0.20029628398958851</v>
      </c>
      <c r="O72" s="83">
        <v>4.2976217786954193E-2</v>
      </c>
      <c r="P72" s="83">
        <f t="shared" si="1"/>
        <v>0.16858186007380682</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38" t="s">
        <v>96</v>
      </c>
      <c r="B73" s="36" t="s">
        <v>12</v>
      </c>
      <c r="C73" s="83">
        <v>0.53000853234320644</v>
      </c>
      <c r="D73" s="83">
        <v>0.54315525288613875</v>
      </c>
      <c r="E73" s="83">
        <v>0.53579203460714653</v>
      </c>
      <c r="F73" s="83">
        <v>0.46321428571428569</v>
      </c>
      <c r="G73" s="83">
        <v>0.38769567822635009</v>
      </c>
      <c r="H73" s="83">
        <v>0.5402620292579754</v>
      </c>
      <c r="I73" s="83" t="s">
        <v>32</v>
      </c>
      <c r="J73" s="83">
        <v>0.41231647887761119</v>
      </c>
      <c r="K73" s="83" t="s">
        <v>32</v>
      </c>
      <c r="L73" s="83">
        <v>0.56308847296216358</v>
      </c>
      <c r="M73" s="83">
        <v>0.48203856452279548</v>
      </c>
      <c r="N73" s="83">
        <v>0.48013235864207787</v>
      </c>
      <c r="O73" s="83">
        <v>0.36850959700237057</v>
      </c>
      <c r="P73" s="83">
        <f t="shared" si="1"/>
        <v>0.44700420269296937</v>
      </c>
      <c r="Q73" s="15"/>
      <c r="R73" s="15"/>
      <c r="S73" s="15"/>
      <c r="T73" s="15"/>
      <c r="U73" s="15"/>
      <c r="V73" s="15"/>
      <c r="W73" s="15"/>
      <c r="X73" s="15"/>
      <c r="Y73" s="15"/>
      <c r="Z73" s="15"/>
      <c r="AA73" s="15"/>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38" t="s">
        <v>106</v>
      </c>
      <c r="B74" s="36" t="s">
        <v>12</v>
      </c>
      <c r="C74" s="83">
        <v>0.18540857927559298</v>
      </c>
      <c r="D74" s="83">
        <v>0.43168236151041467</v>
      </c>
      <c r="E74" s="83">
        <v>0.25483084540317863</v>
      </c>
      <c r="F74" s="83">
        <v>4.2351139572809358E-2</v>
      </c>
      <c r="G74" s="83">
        <v>0.55682113685020462</v>
      </c>
      <c r="H74" s="83">
        <v>0.47824450684653907</v>
      </c>
      <c r="I74" s="83" t="s">
        <v>32</v>
      </c>
      <c r="J74" s="83">
        <v>0.61887768053648928</v>
      </c>
      <c r="K74" s="83" t="s">
        <v>32</v>
      </c>
      <c r="L74" s="83">
        <v>0.24803879063597953</v>
      </c>
      <c r="M74" s="83">
        <v>0.11559294590917817</v>
      </c>
      <c r="N74" s="83">
        <v>0.14438038559295766</v>
      </c>
      <c r="O74" s="83">
        <v>0.32419811069007848</v>
      </c>
      <c r="P74" s="83">
        <f t="shared" si="1"/>
        <v>0.36913584546050254</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38" t="s">
        <v>117</v>
      </c>
      <c r="B75" s="36" t="s">
        <v>33</v>
      </c>
      <c r="C75" s="84">
        <v>159528.42105263157</v>
      </c>
      <c r="D75" s="84">
        <v>161098.09523809524</v>
      </c>
      <c r="E75" s="84">
        <v>96216.058394160573</v>
      </c>
      <c r="F75" s="84">
        <v>21820</v>
      </c>
      <c r="G75" s="84">
        <v>63191.452991452992</v>
      </c>
      <c r="H75" s="84">
        <v>65106.56934306569</v>
      </c>
      <c r="I75" s="84" t="s">
        <v>32</v>
      </c>
      <c r="J75" s="84">
        <v>49869.172932330825</v>
      </c>
      <c r="K75" s="84" t="s">
        <v>32</v>
      </c>
      <c r="L75" s="84">
        <v>267725.45454545459</v>
      </c>
      <c r="M75" s="84">
        <v>15515.483870967741</v>
      </c>
      <c r="N75" s="84">
        <v>24144.144144144142</v>
      </c>
      <c r="O75" s="84">
        <v>5925.6637168141597</v>
      </c>
      <c r="P75" s="84">
        <f t="shared" si="1"/>
        <v>57338.617127389873</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118</v>
      </c>
      <c r="B76" s="36" t="s">
        <v>33</v>
      </c>
      <c r="C76" s="84">
        <v>115774.2105263158</v>
      </c>
      <c r="D76" s="84">
        <v>97348.57142857142</v>
      </c>
      <c r="E76" s="84">
        <v>64992.700729927004</v>
      </c>
      <c r="F76" s="84">
        <v>18472.727272727272</v>
      </c>
      <c r="G76" s="84">
        <v>57339.316239316242</v>
      </c>
      <c r="H76" s="84">
        <v>41817.518248175176</v>
      </c>
      <c r="I76" s="84" t="s">
        <v>32</v>
      </c>
      <c r="J76" s="84">
        <v>45963.15789473684</v>
      </c>
      <c r="K76" s="84" t="s">
        <v>32</v>
      </c>
      <c r="L76" s="84">
        <v>195363.63636363638</v>
      </c>
      <c r="M76" s="84">
        <v>12208.387096774193</v>
      </c>
      <c r="N76" s="84">
        <v>20070.27027027027</v>
      </c>
      <c r="O76" s="84">
        <v>4616.8141592920356</v>
      </c>
      <c r="P76" s="84">
        <f t="shared" si="1"/>
        <v>45879.890588684961</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562</v>
      </c>
      <c r="B77" s="36" t="s">
        <v>33</v>
      </c>
      <c r="C77" s="84">
        <v>28205.46875</v>
      </c>
      <c r="D77" s="84">
        <v>51610.087719298244</v>
      </c>
      <c r="E77" s="84">
        <v>31730.62827225131</v>
      </c>
      <c r="F77" s="84">
        <v>9229.5652173913059</v>
      </c>
      <c r="G77" s="84">
        <v>18483.333333333332</v>
      </c>
      <c r="H77" s="84">
        <v>26451.773049645391</v>
      </c>
      <c r="I77" s="84" t="s">
        <v>32</v>
      </c>
      <c r="J77" s="84">
        <v>22464.957264957266</v>
      </c>
      <c r="K77" s="84" t="s">
        <v>32</v>
      </c>
      <c r="L77" s="84">
        <v>41147.954866008462</v>
      </c>
      <c r="M77" s="84">
        <v>8059.2105263157891</v>
      </c>
      <c r="N77" s="84">
        <v>12059.793814432989</v>
      </c>
      <c r="O77" s="84">
        <v>7611.1111111111104</v>
      </c>
      <c r="P77" s="84">
        <f t="shared" ref="P77:P81" si="2">($C77*$C$6+$D77*$D$6+$E77*$E$6+$F77*$F$6+$G77*$G$6+$H77*$H$6+$J77*$J$6+$L77*$L$6+$M77*$M$6+$N77*$N$6+$O77*$O$6)/$P$6</f>
        <v>17801.409174614666</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97</v>
      </c>
      <c r="B78" s="36" t="s">
        <v>33</v>
      </c>
      <c r="C78" s="84">
        <v>769.8725376593278</v>
      </c>
      <c r="D78" s="84">
        <v>1295.6309803213576</v>
      </c>
      <c r="E78" s="84">
        <v>1265.653153153153</v>
      </c>
      <c r="F78" s="84">
        <v>921.08843537414964</v>
      </c>
      <c r="G78" s="84">
        <v>1610.8280254777069</v>
      </c>
      <c r="H78" s="84">
        <v>531.30252100840335</v>
      </c>
      <c r="I78" s="84" t="s">
        <v>32</v>
      </c>
      <c r="J78" s="84">
        <v>649.66442953020135</v>
      </c>
      <c r="K78" s="84" t="s">
        <v>32</v>
      </c>
      <c r="L78" s="84">
        <v>4088.4787472035796</v>
      </c>
      <c r="M78" s="84">
        <v>132.91139240506328</v>
      </c>
      <c r="N78" s="84">
        <v>833.96226415094338</v>
      </c>
      <c r="O78" s="84">
        <v>120.93023255813954</v>
      </c>
      <c r="P78" s="84">
        <f t="shared" si="2"/>
        <v>994.31729496722198</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98</v>
      </c>
      <c r="B79" s="36" t="s">
        <v>33</v>
      </c>
      <c r="C79" s="84">
        <v>16021.806633733238</v>
      </c>
      <c r="D79" s="84">
        <v>8831.1426639621368</v>
      </c>
      <c r="E79" s="84">
        <v>12019.32132963989</v>
      </c>
      <c r="F79" s="84">
        <v>5468.5897435897432</v>
      </c>
      <c r="G79" s="84">
        <v>6374.2098609355244</v>
      </c>
      <c r="H79" s="84">
        <v>6064.7296206618239</v>
      </c>
      <c r="I79" s="84" t="s">
        <v>32</v>
      </c>
      <c r="J79" s="84">
        <v>9431.5369261477044</v>
      </c>
      <c r="K79" s="84" t="s">
        <v>32</v>
      </c>
      <c r="L79" s="84">
        <v>28696.536796536795</v>
      </c>
      <c r="M79" s="84">
        <v>2439.5796847635729</v>
      </c>
      <c r="N79" s="84">
        <v>3506.8403908794789</v>
      </c>
      <c r="O79" s="84">
        <v>1359.6774193548385</v>
      </c>
      <c r="P79" s="84">
        <f t="shared" si="2"/>
        <v>6910.3588821513022</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05" t="s">
        <v>50</v>
      </c>
      <c r="B80" s="36" t="s">
        <v>33</v>
      </c>
      <c r="C80" s="84">
        <v>2312.9851799576572</v>
      </c>
      <c r="D80" s="84">
        <v>640.6761325219743</v>
      </c>
      <c r="E80" s="84">
        <v>789.68144044321332</v>
      </c>
      <c r="F80" s="84">
        <v>1804.8076923076922</v>
      </c>
      <c r="G80" s="84">
        <v>1623.0088495575221</v>
      </c>
      <c r="H80" s="84">
        <v>1249.8789346246972</v>
      </c>
      <c r="I80" s="84" t="s">
        <v>32</v>
      </c>
      <c r="J80" s="84">
        <v>1938.7225548902197</v>
      </c>
      <c r="K80" s="84" t="s">
        <v>32</v>
      </c>
      <c r="L80" s="84">
        <v>1559.4928880643165</v>
      </c>
      <c r="M80" s="84">
        <v>570.40280210157619</v>
      </c>
      <c r="N80" s="84">
        <v>1029.8045602605864</v>
      </c>
      <c r="O80" s="84">
        <v>332.79569892473114</v>
      </c>
      <c r="P80" s="84">
        <f t="shared" si="2"/>
        <v>1253.6325996823437</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6">
      <c r="A81" s="106" t="s">
        <v>52</v>
      </c>
      <c r="B81" s="37" t="s">
        <v>33</v>
      </c>
      <c r="C81" s="85">
        <v>972.75935074100209</v>
      </c>
      <c r="D81" s="85">
        <v>362.54225828262338</v>
      </c>
      <c r="E81" s="85">
        <v>491.2049861495845</v>
      </c>
      <c r="F81" s="85">
        <v>1499.0384615384614</v>
      </c>
      <c r="G81" s="85">
        <v>1374.4627054361567</v>
      </c>
      <c r="H81" s="85">
        <v>430.34705407586762</v>
      </c>
      <c r="I81" s="85" t="s">
        <v>32</v>
      </c>
      <c r="J81" s="85">
        <v>782.43512974051896</v>
      </c>
      <c r="K81" s="85" t="s">
        <v>32</v>
      </c>
      <c r="L81" s="85">
        <v>1822.2634508348792</v>
      </c>
      <c r="M81" s="85">
        <v>140.98073555166374</v>
      </c>
      <c r="N81" s="85">
        <v>552.44299674267108</v>
      </c>
      <c r="O81" s="85">
        <v>269.89247311827955</v>
      </c>
      <c r="P81" s="85">
        <f t="shared" si="2"/>
        <v>816.38932099937233</v>
      </c>
    </row>
    <row r="82" spans="1:16" ht="15.75">
      <c r="A82"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7C8C-C602-4797-A32D-C82C495EA8DE}">
  <dimension ref="A1:AMF82"/>
  <sheetViews>
    <sheetView showGridLines="0" zoomScale="90" zoomScaleNormal="90" workbookViewId="0">
      <pane xSplit="2" ySplit="4" topLeftCell="C59" activePane="bottomRight" state="frozen"/>
      <selection activeCell="A103" sqref="A103"/>
      <selection pane="topRight" activeCell="A103" sqref="A103"/>
      <selection pane="bottomLeft" activeCell="A103" sqref="A103"/>
      <selection pane="bottomRight" activeCell="A77" sqref="A77"/>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549</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32</v>
      </c>
      <c r="D5" s="53" t="s">
        <v>32</v>
      </c>
      <c r="E5" s="53" t="s">
        <v>110</v>
      </c>
      <c r="F5" s="53" t="s">
        <v>114</v>
      </c>
      <c r="G5" s="53" t="s">
        <v>108</v>
      </c>
      <c r="H5" s="53" t="s">
        <v>111</v>
      </c>
      <c r="I5" s="53" t="s">
        <v>32</v>
      </c>
      <c r="J5" s="53" t="s">
        <v>111</v>
      </c>
      <c r="K5" s="53" t="s">
        <v>113</v>
      </c>
      <c r="L5" s="53" t="s">
        <v>32</v>
      </c>
      <c r="M5" s="53" t="s">
        <v>32</v>
      </c>
      <c r="N5" s="53" t="s">
        <v>110</v>
      </c>
      <c r="O5" s="53" t="s">
        <v>114</v>
      </c>
      <c r="P5" s="53" t="s">
        <v>32</v>
      </c>
    </row>
    <row r="6" spans="1:1020" ht="12.6" customHeight="1">
      <c r="A6" s="25" t="s">
        <v>0</v>
      </c>
      <c r="B6" s="17" t="s">
        <v>1</v>
      </c>
      <c r="C6" s="57" t="s">
        <v>32</v>
      </c>
      <c r="D6" s="57" t="s">
        <v>32</v>
      </c>
      <c r="E6" s="57">
        <v>7676</v>
      </c>
      <c r="F6" s="57">
        <v>10170.990096621999</v>
      </c>
      <c r="G6" s="57">
        <v>39374.378787879003</v>
      </c>
      <c r="H6" s="57">
        <v>43096</v>
      </c>
      <c r="I6" s="57" t="s">
        <v>32</v>
      </c>
      <c r="J6" s="57">
        <v>82730.577557997996</v>
      </c>
      <c r="K6" s="57">
        <v>145</v>
      </c>
      <c r="L6" s="57" t="s">
        <v>32</v>
      </c>
      <c r="M6" s="57" t="s">
        <v>32</v>
      </c>
      <c r="N6" s="57">
        <v>14425.161375661</v>
      </c>
      <c r="O6" s="57">
        <v>4412.6236929736997</v>
      </c>
      <c r="P6" s="57">
        <f>SUM(C6:O6)</f>
        <v>202030.73151113369</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t="s">
        <v>32</v>
      </c>
      <c r="D8" s="58" t="s">
        <v>32</v>
      </c>
      <c r="E8" s="58">
        <v>2.63</v>
      </c>
      <c r="F8" s="58">
        <v>0.96</v>
      </c>
      <c r="G8" s="58">
        <v>1.65</v>
      </c>
      <c r="H8" s="58">
        <v>2.68</v>
      </c>
      <c r="I8" s="58" t="s">
        <v>32</v>
      </c>
      <c r="J8" s="58">
        <v>1.31</v>
      </c>
      <c r="K8" s="58">
        <v>2.56</v>
      </c>
      <c r="L8" s="58" t="s">
        <v>32</v>
      </c>
      <c r="M8" s="58" t="s">
        <v>32</v>
      </c>
      <c r="N8" s="58">
        <v>1.37</v>
      </c>
      <c r="O8" s="58">
        <v>2.4500000000000002</v>
      </c>
      <c r="P8" s="58">
        <f>($E8*$E$6+$F8*$F$6+$G8*$G$6+$H8*$H$6+$J8*$J$6+$K8*$K$6+$N8*$N$6+$O8*$O$6)/$P$6</f>
        <v>1.7311162940916356</v>
      </c>
    </row>
    <row r="9" spans="1:1020" ht="12.6" customHeight="1">
      <c r="A9" s="99" t="s">
        <v>561</v>
      </c>
      <c r="B9" s="22" t="s">
        <v>116</v>
      </c>
      <c r="C9" s="59" t="s">
        <v>32</v>
      </c>
      <c r="D9" s="59" t="s">
        <v>32</v>
      </c>
      <c r="E9" s="59">
        <v>1.62</v>
      </c>
      <c r="F9" s="59">
        <v>0.76</v>
      </c>
      <c r="G9" s="59">
        <v>1.01</v>
      </c>
      <c r="H9" s="59">
        <v>1.28</v>
      </c>
      <c r="I9" s="59" t="s">
        <v>32</v>
      </c>
      <c r="J9" s="59">
        <v>0.99</v>
      </c>
      <c r="K9" s="59">
        <v>1.1200000000000001</v>
      </c>
      <c r="L9" s="59" t="s">
        <v>32</v>
      </c>
      <c r="M9" s="59" t="s">
        <v>32</v>
      </c>
      <c r="N9" s="59">
        <v>0.9</v>
      </c>
      <c r="O9" s="59">
        <v>1.04</v>
      </c>
      <c r="P9" s="59">
        <f>($E9*$E$6+$F9*$F$6+$G9*$G$6+$H9*$H$6+$J9*$J$6+$K9*$K$6+$N9*$N$6+$O9*$O$6)/$P$6</f>
        <v>1.0628755294021313</v>
      </c>
    </row>
    <row r="10" spans="1:1020" ht="12.6" customHeight="1">
      <c r="A10" s="27" t="s">
        <v>5</v>
      </c>
      <c r="B10" s="23" t="s">
        <v>6</v>
      </c>
      <c r="C10" s="60" t="s">
        <v>32</v>
      </c>
      <c r="D10" s="60" t="s">
        <v>32</v>
      </c>
      <c r="E10" s="60">
        <v>15.3</v>
      </c>
      <c r="F10" s="60">
        <v>5.65</v>
      </c>
      <c r="G10" s="60">
        <v>26.68</v>
      </c>
      <c r="H10" s="60">
        <v>26.58</v>
      </c>
      <c r="I10" s="60" t="s">
        <v>32</v>
      </c>
      <c r="J10" s="60">
        <v>9.9600000000000009</v>
      </c>
      <c r="K10" s="60">
        <v>10.49</v>
      </c>
      <c r="L10" s="60" t="s">
        <v>32</v>
      </c>
      <c r="M10" s="60" t="s">
        <v>32</v>
      </c>
      <c r="N10" s="60">
        <v>9.34</v>
      </c>
      <c r="O10" s="60">
        <v>14.25</v>
      </c>
      <c r="P10" s="60">
        <f t="shared" ref="P10:P12" si="0">($E10*$E$6+$F10*$F$6+$G10*$G$6+$H10*$H$6+$J10*$J$6+$K10*$K$6+$N10*$N$6+$O10*$O$6)/$P$6</f>
        <v>16.799610000277077</v>
      </c>
      <c r="Q10" s="3"/>
      <c r="R10" s="3"/>
      <c r="S10" s="3"/>
      <c r="T10" s="3"/>
      <c r="U10" s="3"/>
      <c r="V10" s="3"/>
      <c r="W10" s="3"/>
      <c r="X10" s="3"/>
      <c r="Y10" s="3"/>
      <c r="Z10" s="3"/>
      <c r="AA10" s="3"/>
    </row>
    <row r="11" spans="1:1020" ht="12.6" customHeight="1">
      <c r="A11" s="100" t="s">
        <v>36</v>
      </c>
      <c r="B11" s="17" t="s">
        <v>6</v>
      </c>
      <c r="C11" s="61" t="s">
        <v>32</v>
      </c>
      <c r="D11" s="61" t="s">
        <v>32</v>
      </c>
      <c r="E11" s="61">
        <v>10.35</v>
      </c>
      <c r="F11" s="61">
        <v>2.67</v>
      </c>
      <c r="G11" s="61">
        <v>17.829999999999998</v>
      </c>
      <c r="H11" s="61">
        <v>16.5</v>
      </c>
      <c r="I11" s="61" t="s">
        <v>32</v>
      </c>
      <c r="J11" s="61">
        <v>5.55</v>
      </c>
      <c r="K11" s="61">
        <v>8.41</v>
      </c>
      <c r="L11" s="61" t="s">
        <v>32</v>
      </c>
      <c r="M11" s="61" t="s">
        <v>32</v>
      </c>
      <c r="N11" s="61">
        <v>6.27</v>
      </c>
      <c r="O11" s="61">
        <v>13.22</v>
      </c>
      <c r="P11" s="61">
        <f t="shared" si="0"/>
        <v>10.537442021398306</v>
      </c>
    </row>
    <row r="12" spans="1:1020" ht="12.6" customHeight="1">
      <c r="A12" s="18" t="s">
        <v>14</v>
      </c>
      <c r="B12" s="23" t="s">
        <v>7</v>
      </c>
      <c r="C12" s="60" t="s">
        <v>32</v>
      </c>
      <c r="D12" s="60" t="s">
        <v>32</v>
      </c>
      <c r="E12" s="60">
        <v>0.25</v>
      </c>
      <c r="F12" s="60">
        <v>0.03</v>
      </c>
      <c r="G12" s="60">
        <v>0</v>
      </c>
      <c r="H12" s="60">
        <v>0.41</v>
      </c>
      <c r="I12" s="60" t="s">
        <v>32</v>
      </c>
      <c r="J12" s="60">
        <v>0.19</v>
      </c>
      <c r="K12" s="60">
        <v>1.41</v>
      </c>
      <c r="L12" s="60" t="s">
        <v>32</v>
      </c>
      <c r="M12" s="60" t="s">
        <v>32</v>
      </c>
      <c r="N12" s="60">
        <v>0.21</v>
      </c>
      <c r="O12" s="60">
        <v>0.11</v>
      </c>
      <c r="P12" s="60">
        <f t="shared" si="0"/>
        <v>0.19468039164064838</v>
      </c>
    </row>
    <row r="13" spans="1:1020" ht="12.6" customHeight="1">
      <c r="A13" s="21" t="s">
        <v>9</v>
      </c>
      <c r="B13" s="14"/>
      <c r="C13" s="6"/>
      <c r="D13" s="6"/>
      <c r="E13" s="6"/>
      <c r="F13" s="6"/>
      <c r="G13" s="6"/>
      <c r="H13" s="6"/>
      <c r="I13" s="6"/>
      <c r="J13" s="6"/>
      <c r="K13" s="6"/>
      <c r="L13" s="6"/>
      <c r="M13" s="6"/>
      <c r="N13" s="6"/>
      <c r="O13" s="6"/>
      <c r="P13" s="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row>
    <row r="14" spans="1:1020" ht="12.6" customHeight="1">
      <c r="A14" s="277" t="s">
        <v>66</v>
      </c>
      <c r="B14" s="40" t="s">
        <v>33</v>
      </c>
      <c r="C14" s="63" t="s">
        <v>32</v>
      </c>
      <c r="D14" s="63" t="s">
        <v>32</v>
      </c>
      <c r="E14" s="63">
        <v>684773</v>
      </c>
      <c r="F14" s="63">
        <v>82664</v>
      </c>
      <c r="G14" s="63">
        <v>297262</v>
      </c>
      <c r="H14" s="63">
        <v>761559</v>
      </c>
      <c r="I14" s="63" t="s">
        <v>32</v>
      </c>
      <c r="J14" s="63">
        <v>396373</v>
      </c>
      <c r="K14" s="63">
        <v>899761</v>
      </c>
      <c r="L14" s="63" t="s">
        <v>32</v>
      </c>
      <c r="M14" s="63" t="s">
        <v>32</v>
      </c>
      <c r="N14" s="63">
        <v>155338</v>
      </c>
      <c r="O14" s="63">
        <v>185093</v>
      </c>
      <c r="P14" s="63">
        <f t="shared" ref="P14:P77" si="1">($E14*$E$6+$F14*$F$6+$G14*$G$6+$H14*$H$6+$J14*$J$6+$K14*$K$6+$N14*$N$6+$O14*$O$6)/$P$6</f>
        <v>428657.06081052066</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ht="12.6" customHeight="1">
      <c r="A15" s="41" t="s">
        <v>62</v>
      </c>
      <c r="B15" s="42" t="s">
        <v>33</v>
      </c>
      <c r="C15" s="64" t="s">
        <v>32</v>
      </c>
      <c r="D15" s="64" t="s">
        <v>32</v>
      </c>
      <c r="E15" s="64">
        <v>541896</v>
      </c>
      <c r="F15" s="64">
        <v>72017</v>
      </c>
      <c r="G15" s="64">
        <v>180506</v>
      </c>
      <c r="H15" s="64">
        <v>285931</v>
      </c>
      <c r="I15" s="64" t="s">
        <v>32</v>
      </c>
      <c r="J15" s="64">
        <v>230071</v>
      </c>
      <c r="K15" s="64">
        <v>558182</v>
      </c>
      <c r="L15" s="64" t="s">
        <v>32</v>
      </c>
      <c r="M15" s="64" t="s">
        <v>32</v>
      </c>
      <c r="N15" s="64">
        <v>122769</v>
      </c>
      <c r="O15" s="64">
        <v>137907</v>
      </c>
      <c r="P15" s="64">
        <f t="shared" si="1"/>
        <v>226778.4161967955</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ht="12.6" customHeight="1">
      <c r="A16" s="100" t="s">
        <v>70</v>
      </c>
      <c r="B16" s="17" t="s">
        <v>33</v>
      </c>
      <c r="C16" s="57" t="s">
        <v>32</v>
      </c>
      <c r="D16" s="57" t="s">
        <v>32</v>
      </c>
      <c r="E16" s="57">
        <v>400954</v>
      </c>
      <c r="F16" s="57">
        <v>53599</v>
      </c>
      <c r="G16" s="57">
        <v>159559</v>
      </c>
      <c r="H16" s="57">
        <v>147959</v>
      </c>
      <c r="I16" s="57" t="s">
        <v>32</v>
      </c>
      <c r="J16" s="57">
        <v>190445</v>
      </c>
      <c r="K16" s="57">
        <v>359036</v>
      </c>
      <c r="L16" s="57" t="s">
        <v>32</v>
      </c>
      <c r="M16" s="57" t="s">
        <v>32</v>
      </c>
      <c r="N16" s="57">
        <v>93062</v>
      </c>
      <c r="O16" s="57">
        <v>75586</v>
      </c>
      <c r="P16" s="57">
        <f t="shared" si="1"/>
        <v>167130.55050624837</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s="97" customFormat="1" ht="12.6" customHeight="1">
      <c r="A17" s="110" t="s">
        <v>71</v>
      </c>
      <c r="B17" s="115" t="s">
        <v>12</v>
      </c>
      <c r="C17" s="95" t="s">
        <v>32</v>
      </c>
      <c r="D17" s="95" t="s">
        <v>32</v>
      </c>
      <c r="E17" s="95">
        <v>0.36732026143790852</v>
      </c>
      <c r="F17" s="95">
        <v>0.68141592920353988</v>
      </c>
      <c r="G17" s="95">
        <v>0.82946026986506749</v>
      </c>
      <c r="H17" s="95">
        <v>0.27727614747930768</v>
      </c>
      <c r="I17" s="95" t="s">
        <v>32</v>
      </c>
      <c r="J17" s="95">
        <v>0.53112449799196793</v>
      </c>
      <c r="K17" s="95">
        <v>0.57006673021925647</v>
      </c>
      <c r="L17" s="95" t="s">
        <v>32</v>
      </c>
      <c r="M17" s="95" t="s">
        <v>32</v>
      </c>
      <c r="N17" s="95">
        <v>0.93790149892933616</v>
      </c>
      <c r="O17" s="95">
        <v>0.67719298245614024</v>
      </c>
      <c r="P17" s="95">
        <f t="shared" si="1"/>
        <v>0.56872374943906667</v>
      </c>
      <c r="Q17" s="96"/>
      <c r="R17" s="96"/>
      <c r="S17" s="96"/>
      <c r="T17" s="96"/>
      <c r="U17" s="96"/>
      <c r="V17" s="96"/>
      <c r="W17" s="96"/>
      <c r="X17" s="96"/>
      <c r="Y17" s="96"/>
      <c r="Z17" s="96"/>
      <c r="AA17" s="96"/>
      <c r="AB17" s="96"/>
      <c r="AC17" s="96"/>
      <c r="AD17" s="96"/>
    </row>
    <row r="18" spans="1:1020" ht="12.6" customHeight="1">
      <c r="A18" s="100" t="s">
        <v>63</v>
      </c>
      <c r="B18" s="17" t="s">
        <v>33</v>
      </c>
      <c r="C18" s="57" t="s">
        <v>32</v>
      </c>
      <c r="D18" s="57" t="s">
        <v>32</v>
      </c>
      <c r="E18" s="57">
        <v>62218</v>
      </c>
      <c r="F18" s="57">
        <v>4362</v>
      </c>
      <c r="G18" s="57">
        <v>9073</v>
      </c>
      <c r="H18" s="57">
        <v>62514</v>
      </c>
      <c r="I18" s="57" t="s">
        <v>32</v>
      </c>
      <c r="J18" s="57">
        <v>21765</v>
      </c>
      <c r="K18" s="57">
        <v>96405</v>
      </c>
      <c r="L18" s="57" t="s">
        <v>32</v>
      </c>
      <c r="M18" s="57" t="s">
        <v>32</v>
      </c>
      <c r="N18" s="57">
        <v>10971</v>
      </c>
      <c r="O18" s="57">
        <v>24117</v>
      </c>
      <c r="P18" s="57">
        <f t="shared" si="1"/>
        <v>27978.841158816642</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56</v>
      </c>
      <c r="B19" s="17" t="s">
        <v>33</v>
      </c>
      <c r="C19" s="57" t="s">
        <v>32</v>
      </c>
      <c r="D19" s="57" t="s">
        <v>32</v>
      </c>
      <c r="E19" s="57">
        <v>66664</v>
      </c>
      <c r="F19" s="57">
        <v>14047</v>
      </c>
      <c r="G19" s="57">
        <v>11873</v>
      </c>
      <c r="H19" s="57">
        <v>68375</v>
      </c>
      <c r="I19" s="57" t="s">
        <v>32</v>
      </c>
      <c r="J19" s="57">
        <v>17828</v>
      </c>
      <c r="K19" s="57">
        <v>102202</v>
      </c>
      <c r="L19" s="57" t="s">
        <v>32</v>
      </c>
      <c r="M19" s="57" t="s">
        <v>32</v>
      </c>
      <c r="N19" s="57">
        <v>18641</v>
      </c>
      <c r="O19" s="57">
        <v>28603</v>
      </c>
      <c r="P19" s="57">
        <f t="shared" si="1"/>
        <v>29468.880561398404</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7" t="s">
        <v>57</v>
      </c>
      <c r="B20" s="10" t="s">
        <v>33</v>
      </c>
      <c r="C20" s="65" t="s">
        <v>32</v>
      </c>
      <c r="D20" s="65" t="s">
        <v>32</v>
      </c>
      <c r="E20" s="65">
        <v>30</v>
      </c>
      <c r="F20" s="65">
        <v>9</v>
      </c>
      <c r="G20" s="65">
        <v>1</v>
      </c>
      <c r="H20" s="65">
        <v>268</v>
      </c>
      <c r="I20" s="65" t="s">
        <v>32</v>
      </c>
      <c r="J20" s="65">
        <v>32</v>
      </c>
      <c r="K20" s="65">
        <v>538</v>
      </c>
      <c r="L20" s="65" t="s">
        <v>32</v>
      </c>
      <c r="M20" s="65" t="s">
        <v>32</v>
      </c>
      <c r="N20" s="65">
        <v>95</v>
      </c>
      <c r="O20" s="65">
        <v>0</v>
      </c>
      <c r="P20" s="65">
        <f t="shared" si="1"/>
        <v>79.229036010885778</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35" t="s">
        <v>10</v>
      </c>
      <c r="B21" s="24" t="s">
        <v>33</v>
      </c>
      <c r="C21" s="66" t="s">
        <v>32</v>
      </c>
      <c r="D21" s="66" t="s">
        <v>32</v>
      </c>
      <c r="E21" s="66">
        <v>142877</v>
      </c>
      <c r="F21" s="66">
        <v>10647</v>
      </c>
      <c r="G21" s="66">
        <v>116756</v>
      </c>
      <c r="H21" s="66">
        <v>475628</v>
      </c>
      <c r="I21" s="66" t="s">
        <v>32</v>
      </c>
      <c r="J21" s="66">
        <v>166302</v>
      </c>
      <c r="K21" s="66">
        <v>341580</v>
      </c>
      <c r="L21" s="66" t="s">
        <v>32</v>
      </c>
      <c r="M21" s="66" t="s">
        <v>32</v>
      </c>
      <c r="N21" s="66">
        <v>32570</v>
      </c>
      <c r="O21" s="66">
        <v>47186</v>
      </c>
      <c r="P21" s="66">
        <f t="shared" si="1"/>
        <v>201878.71673226505</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64</v>
      </c>
      <c r="B22" s="17" t="s">
        <v>33</v>
      </c>
      <c r="C22" s="57" t="s">
        <v>32</v>
      </c>
      <c r="D22" s="57" t="s">
        <v>32</v>
      </c>
      <c r="E22" s="57">
        <v>46354</v>
      </c>
      <c r="F22" s="57">
        <v>7785</v>
      </c>
      <c r="G22" s="57">
        <v>1253</v>
      </c>
      <c r="H22" s="57">
        <v>297942</v>
      </c>
      <c r="I22" s="57" t="s">
        <v>32</v>
      </c>
      <c r="J22" s="57">
        <v>23366</v>
      </c>
      <c r="K22" s="57">
        <v>96540</v>
      </c>
      <c r="L22" s="57" t="s">
        <v>32</v>
      </c>
      <c r="M22" s="57" t="s">
        <v>32</v>
      </c>
      <c r="N22" s="57">
        <v>15787</v>
      </c>
      <c r="O22" s="57">
        <v>0</v>
      </c>
      <c r="P22" s="57">
        <f t="shared" si="1"/>
        <v>76717.288862199697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99" t="s">
        <v>65</v>
      </c>
      <c r="B23" s="22" t="s">
        <v>33</v>
      </c>
      <c r="C23" s="67" t="s">
        <v>32</v>
      </c>
      <c r="D23" s="67" t="s">
        <v>32</v>
      </c>
      <c r="E23" s="67">
        <v>52</v>
      </c>
      <c r="F23" s="67">
        <v>138</v>
      </c>
      <c r="G23" s="67">
        <v>0</v>
      </c>
      <c r="H23" s="67">
        <v>225</v>
      </c>
      <c r="I23" s="67" t="s">
        <v>32</v>
      </c>
      <c r="J23" s="67">
        <v>53</v>
      </c>
      <c r="K23" s="67">
        <v>677</v>
      </c>
      <c r="L23" s="67" t="s">
        <v>32</v>
      </c>
      <c r="M23" s="67" t="s">
        <v>32</v>
      </c>
      <c r="N23" s="67">
        <v>212</v>
      </c>
      <c r="O23" s="67">
        <v>33</v>
      </c>
      <c r="P23" s="67">
        <f t="shared" si="1"/>
        <v>94.965676231087016</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99" t="s">
        <v>58</v>
      </c>
      <c r="B24" s="22" t="s">
        <v>33</v>
      </c>
      <c r="C24" s="67" t="s">
        <v>32</v>
      </c>
      <c r="D24" s="67" t="s">
        <v>32</v>
      </c>
      <c r="E24" s="67">
        <v>96472</v>
      </c>
      <c r="F24" s="67">
        <v>2724</v>
      </c>
      <c r="G24" s="67">
        <v>115503</v>
      </c>
      <c r="H24" s="67">
        <v>177461</v>
      </c>
      <c r="I24" s="67" t="s">
        <v>32</v>
      </c>
      <c r="J24" s="67">
        <v>142883</v>
      </c>
      <c r="K24" s="67">
        <v>244363</v>
      </c>
      <c r="L24" s="67" t="s">
        <v>32</v>
      </c>
      <c r="M24" s="67" t="s">
        <v>32</v>
      </c>
      <c r="N24" s="67">
        <v>16571</v>
      </c>
      <c r="O24" s="67">
        <v>47153</v>
      </c>
      <c r="P24" s="67">
        <f t="shared" si="1"/>
        <v>125066.50018805395</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50" t="s">
        <v>67</v>
      </c>
      <c r="B25" s="51" t="s">
        <v>33</v>
      </c>
      <c r="C25" s="68" t="s">
        <v>32</v>
      </c>
      <c r="D25" s="68" t="s">
        <v>32</v>
      </c>
      <c r="E25" s="68">
        <v>594524</v>
      </c>
      <c r="F25" s="68">
        <v>82664</v>
      </c>
      <c r="G25" s="68">
        <v>289746</v>
      </c>
      <c r="H25" s="68">
        <v>522082</v>
      </c>
      <c r="I25" s="68" t="s">
        <v>32</v>
      </c>
      <c r="J25" s="68">
        <v>390159</v>
      </c>
      <c r="K25" s="68">
        <v>775568</v>
      </c>
      <c r="L25" s="68" t="s">
        <v>32</v>
      </c>
      <c r="M25" s="68" t="s">
        <v>32</v>
      </c>
      <c r="N25" s="68">
        <v>142834</v>
      </c>
      <c r="O25" s="68">
        <v>178900</v>
      </c>
      <c r="P25" s="68">
        <f t="shared" si="1"/>
        <v>369017.69185331353</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48" t="s">
        <v>72</v>
      </c>
      <c r="B26" s="49" t="s">
        <v>33</v>
      </c>
      <c r="C26" s="69" t="s">
        <v>32</v>
      </c>
      <c r="D26" s="69" t="s">
        <v>32</v>
      </c>
      <c r="E26" s="69">
        <v>90249</v>
      </c>
      <c r="F26" s="69">
        <v>0</v>
      </c>
      <c r="G26" s="69">
        <v>7516</v>
      </c>
      <c r="H26" s="69">
        <v>239476</v>
      </c>
      <c r="I26" s="69" t="s">
        <v>32</v>
      </c>
      <c r="J26" s="69">
        <v>6214</v>
      </c>
      <c r="K26" s="69">
        <v>124193</v>
      </c>
      <c r="L26" s="69" t="s">
        <v>32</v>
      </c>
      <c r="M26" s="69" t="s">
        <v>32</v>
      </c>
      <c r="N26" s="69">
        <v>12504</v>
      </c>
      <c r="O26" s="69">
        <v>6192</v>
      </c>
      <c r="P26" s="69">
        <f t="shared" si="1"/>
        <v>59639.133801776348</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3" t="s">
        <v>73</v>
      </c>
      <c r="B27" s="43" t="s">
        <v>33</v>
      </c>
      <c r="C27" s="70" t="s">
        <v>32</v>
      </c>
      <c r="D27" s="70" t="s">
        <v>32</v>
      </c>
      <c r="E27" s="70">
        <v>64977</v>
      </c>
      <c r="F27" s="70">
        <v>0</v>
      </c>
      <c r="G27" s="70">
        <v>4012</v>
      </c>
      <c r="H27" s="70">
        <v>130154</v>
      </c>
      <c r="I27" s="70" t="s">
        <v>32</v>
      </c>
      <c r="J27" s="70">
        <v>5578</v>
      </c>
      <c r="K27" s="70">
        <v>90030</v>
      </c>
      <c r="L27" s="70" t="s">
        <v>32</v>
      </c>
      <c r="M27" s="70" t="s">
        <v>32</v>
      </c>
      <c r="N27" s="70">
        <v>516</v>
      </c>
      <c r="O27" s="70">
        <v>6192</v>
      </c>
      <c r="P27" s="70">
        <f t="shared" si="1"/>
        <v>33535.205529456034</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100" t="s">
        <v>107</v>
      </c>
      <c r="B28" s="17" t="s">
        <v>33</v>
      </c>
      <c r="C28" s="57" t="s">
        <v>32</v>
      </c>
      <c r="D28" s="57" t="s">
        <v>32</v>
      </c>
      <c r="E28" s="57">
        <v>25273</v>
      </c>
      <c r="F28" s="57">
        <v>0</v>
      </c>
      <c r="G28" s="57">
        <v>3504</v>
      </c>
      <c r="H28" s="57">
        <v>109322</v>
      </c>
      <c r="I28" s="57" t="s">
        <v>32</v>
      </c>
      <c r="J28" s="57">
        <v>636</v>
      </c>
      <c r="K28" s="57">
        <v>34163</v>
      </c>
      <c r="L28" s="57" t="s">
        <v>32</v>
      </c>
      <c r="M28" s="57" t="s">
        <v>32</v>
      </c>
      <c r="N28" s="57">
        <v>11988</v>
      </c>
      <c r="O28" s="57">
        <v>0</v>
      </c>
      <c r="P28" s="57">
        <f t="shared" si="1"/>
        <v>26103.966266540028</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4" t="s">
        <v>17</v>
      </c>
      <c r="B29" s="45" t="s">
        <v>33</v>
      </c>
      <c r="C29" s="71" t="s">
        <v>32</v>
      </c>
      <c r="D29" s="71" t="s">
        <v>32</v>
      </c>
      <c r="E29" s="71">
        <v>27318</v>
      </c>
      <c r="F29" s="71">
        <v>1876</v>
      </c>
      <c r="G29" s="71">
        <v>2947</v>
      </c>
      <c r="H29" s="71">
        <v>41744</v>
      </c>
      <c r="I29" s="71" t="s">
        <v>32</v>
      </c>
      <c r="J29" s="71">
        <v>3573</v>
      </c>
      <c r="K29" s="71">
        <v>27449</v>
      </c>
      <c r="L29" s="71" t="s">
        <v>32</v>
      </c>
      <c r="M29" s="71" t="s">
        <v>32</v>
      </c>
      <c r="N29" s="71">
        <v>365</v>
      </c>
      <c r="O29" s="71">
        <v>19691</v>
      </c>
      <c r="P29" s="71">
        <f t="shared" si="1"/>
        <v>12550.269260518913</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6" t="s">
        <v>11</v>
      </c>
      <c r="B30" s="47" t="s">
        <v>12</v>
      </c>
      <c r="C30" s="72" t="s">
        <v>32</v>
      </c>
      <c r="D30" s="72" t="s">
        <v>32</v>
      </c>
      <c r="E30" s="72">
        <v>0.13179403977668511</v>
      </c>
      <c r="F30" s="72">
        <v>0</v>
      </c>
      <c r="G30" s="72">
        <v>2.5284092820474866E-2</v>
      </c>
      <c r="H30" s="72">
        <v>0.31445495358862546</v>
      </c>
      <c r="I30" s="72" t="s">
        <v>32</v>
      </c>
      <c r="J30" s="72">
        <v>1.5677152581028475E-2</v>
      </c>
      <c r="K30" s="72">
        <v>0.13802887655721907</v>
      </c>
      <c r="L30" s="72" t="s">
        <v>32</v>
      </c>
      <c r="M30" s="72" t="s">
        <v>32</v>
      </c>
      <c r="N30" s="72">
        <v>8.0495435759440709E-2</v>
      </c>
      <c r="O30" s="72">
        <v>3.3453453128967602E-2</v>
      </c>
      <c r="P30" s="72">
        <f t="shared" si="1"/>
        <v>9.0009664700527306E-2</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9" t="s">
        <v>60</v>
      </c>
      <c r="B31" s="9" t="s">
        <v>33</v>
      </c>
      <c r="C31" s="73" t="s">
        <v>32</v>
      </c>
      <c r="D31" s="73" t="s">
        <v>32</v>
      </c>
      <c r="E31" s="73">
        <v>213281</v>
      </c>
      <c r="F31" s="73">
        <v>26640</v>
      </c>
      <c r="G31" s="73">
        <v>63001</v>
      </c>
      <c r="H31" s="73">
        <v>327416</v>
      </c>
      <c r="I31" s="73" t="s">
        <v>32</v>
      </c>
      <c r="J31" s="73">
        <v>85488</v>
      </c>
      <c r="K31" s="73">
        <v>274597</v>
      </c>
      <c r="L31" s="73" t="s">
        <v>32</v>
      </c>
      <c r="M31" s="73" t="s">
        <v>32</v>
      </c>
      <c r="N31" s="73">
        <v>51921</v>
      </c>
      <c r="O31" s="73">
        <v>68095</v>
      </c>
      <c r="P31" s="73">
        <f t="shared" si="1"/>
        <v>131963.98241104619</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8" t="s">
        <v>18</v>
      </c>
      <c r="B32" s="30" t="s">
        <v>33</v>
      </c>
      <c r="C32" s="74" t="s">
        <v>32</v>
      </c>
      <c r="D32" s="74" t="s">
        <v>32</v>
      </c>
      <c r="E32" s="74">
        <v>186808</v>
      </c>
      <c r="F32" s="74">
        <v>23468</v>
      </c>
      <c r="G32" s="74">
        <v>56110</v>
      </c>
      <c r="H32" s="74">
        <v>306929</v>
      </c>
      <c r="I32" s="74" t="s">
        <v>32</v>
      </c>
      <c r="J32" s="74">
        <v>77421</v>
      </c>
      <c r="K32" s="74">
        <v>238340</v>
      </c>
      <c r="L32" s="74" t="s">
        <v>32</v>
      </c>
      <c r="M32" s="74" t="s">
        <v>32</v>
      </c>
      <c r="N32" s="74">
        <v>44572</v>
      </c>
      <c r="O32" s="74">
        <v>60446</v>
      </c>
      <c r="P32" s="74">
        <f t="shared" si="1"/>
        <v>121064.09004279003</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20</v>
      </c>
      <c r="B33" s="17" t="s">
        <v>33</v>
      </c>
      <c r="C33" s="57" t="s">
        <v>32</v>
      </c>
      <c r="D33" s="57" t="s">
        <v>32</v>
      </c>
      <c r="E33" s="57">
        <v>176876</v>
      </c>
      <c r="F33" s="57">
        <v>19472</v>
      </c>
      <c r="G33" s="57">
        <v>49403</v>
      </c>
      <c r="H33" s="57">
        <v>296991</v>
      </c>
      <c r="I33" s="57" t="s">
        <v>32</v>
      </c>
      <c r="J33" s="57">
        <v>71344</v>
      </c>
      <c r="K33" s="57">
        <v>237833</v>
      </c>
      <c r="L33" s="57" t="s">
        <v>32</v>
      </c>
      <c r="M33" s="57" t="s">
        <v>32</v>
      </c>
      <c r="N33" s="57">
        <v>43613</v>
      </c>
      <c r="O33" s="57">
        <v>58781</v>
      </c>
      <c r="P33" s="57">
        <f t="shared" si="1"/>
        <v>114464.79057972324</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28" t="s">
        <v>19</v>
      </c>
      <c r="B34" s="7" t="s">
        <v>33</v>
      </c>
      <c r="C34" s="75" t="s">
        <v>32</v>
      </c>
      <c r="D34" s="75" t="s">
        <v>32</v>
      </c>
      <c r="E34" s="75">
        <v>626</v>
      </c>
      <c r="F34" s="75">
        <v>202</v>
      </c>
      <c r="G34" s="75">
        <v>0</v>
      </c>
      <c r="H34" s="75">
        <v>378</v>
      </c>
      <c r="I34" s="75" t="s">
        <v>32</v>
      </c>
      <c r="J34" s="75">
        <v>199</v>
      </c>
      <c r="K34" s="75">
        <v>2186</v>
      </c>
      <c r="L34" s="75" t="s">
        <v>32</v>
      </c>
      <c r="M34" s="75" t="s">
        <v>32</v>
      </c>
      <c r="N34" s="75">
        <v>152</v>
      </c>
      <c r="O34" s="75">
        <v>172</v>
      </c>
      <c r="P34" s="75">
        <f t="shared" si="1"/>
        <v>212.25461303389881</v>
      </c>
      <c r="Q34" s="2"/>
      <c r="R34" s="2"/>
      <c r="S34" s="2"/>
      <c r="T34" s="2"/>
      <c r="U34" s="2"/>
      <c r="V34" s="2"/>
      <c r="W34" s="2"/>
      <c r="X34" s="2"/>
      <c r="Y34" s="2"/>
      <c r="Z34" s="2"/>
      <c r="AA34" s="2"/>
      <c r="AB34" s="2"/>
      <c r="AC34" s="2"/>
      <c r="AD34" s="2"/>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28" t="s">
        <v>47</v>
      </c>
      <c r="B35" s="7" t="s">
        <v>33</v>
      </c>
      <c r="C35" s="75" t="s">
        <v>32</v>
      </c>
      <c r="D35" s="75" t="s">
        <v>32</v>
      </c>
      <c r="E35" s="75">
        <v>9850</v>
      </c>
      <c r="F35" s="75">
        <v>2951</v>
      </c>
      <c r="G35" s="75">
        <v>6036</v>
      </c>
      <c r="H35" s="75">
        <v>7695</v>
      </c>
      <c r="I35" s="75" t="s">
        <v>32</v>
      </c>
      <c r="J35" s="75">
        <v>5254</v>
      </c>
      <c r="K35" s="75">
        <v>26314</v>
      </c>
      <c r="L35" s="75" t="s">
        <v>32</v>
      </c>
      <c r="M35" s="75" t="s">
        <v>32</v>
      </c>
      <c r="N35" s="75">
        <v>5453</v>
      </c>
      <c r="O35" s="75">
        <v>2825</v>
      </c>
      <c r="P35" s="75">
        <f t="shared" si="1"/>
        <v>5962.0568837877081</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c r="A36" s="100" t="s">
        <v>48</v>
      </c>
      <c r="B36" s="17" t="s">
        <v>33</v>
      </c>
      <c r="C36" s="57" t="s">
        <v>32</v>
      </c>
      <c r="D36" s="57" t="s">
        <v>32</v>
      </c>
      <c r="E36" s="57">
        <v>4136</v>
      </c>
      <c r="F36" s="57">
        <v>1845</v>
      </c>
      <c r="G36" s="57">
        <v>3691</v>
      </c>
      <c r="H36" s="57">
        <v>2444</v>
      </c>
      <c r="I36" s="57" t="s">
        <v>32</v>
      </c>
      <c r="J36" s="57">
        <v>2040</v>
      </c>
      <c r="K36" s="57">
        <v>3266</v>
      </c>
      <c r="L36" s="57" t="s">
        <v>32</v>
      </c>
      <c r="M36" s="57" t="s">
        <v>32</v>
      </c>
      <c r="N36" s="57">
        <v>1856</v>
      </c>
      <c r="O36" s="57">
        <v>2559</v>
      </c>
      <c r="P36" s="57">
        <f t="shared" si="1"/>
        <v>2516.843931578645</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75</v>
      </c>
      <c r="B37" s="17" t="s">
        <v>33</v>
      </c>
      <c r="C37" s="57" t="s">
        <v>32</v>
      </c>
      <c r="D37" s="57" t="s">
        <v>32</v>
      </c>
      <c r="E37" s="57">
        <v>0</v>
      </c>
      <c r="F37" s="57">
        <v>399</v>
      </c>
      <c r="G37" s="57">
        <v>1209</v>
      </c>
      <c r="H37" s="57">
        <v>71</v>
      </c>
      <c r="I37" s="57" t="s">
        <v>32</v>
      </c>
      <c r="J37" s="57">
        <v>90</v>
      </c>
      <c r="K37" s="57">
        <v>0</v>
      </c>
      <c r="L37" s="57" t="s">
        <v>32</v>
      </c>
      <c r="M37" s="57" t="s">
        <v>32</v>
      </c>
      <c r="N37" s="57">
        <v>43</v>
      </c>
      <c r="O37" s="57">
        <v>1</v>
      </c>
      <c r="P37" s="57">
        <f t="shared" si="1"/>
        <v>310.80475270517798</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76</v>
      </c>
      <c r="B38" s="17" t="s">
        <v>33</v>
      </c>
      <c r="C38" s="57" t="s">
        <v>32</v>
      </c>
      <c r="D38" s="57" t="s">
        <v>32</v>
      </c>
      <c r="E38" s="57">
        <v>0</v>
      </c>
      <c r="F38" s="57">
        <v>0</v>
      </c>
      <c r="G38" s="57">
        <v>0</v>
      </c>
      <c r="H38" s="57">
        <v>28</v>
      </c>
      <c r="I38" s="57" t="s">
        <v>32</v>
      </c>
      <c r="J38" s="57">
        <v>2</v>
      </c>
      <c r="K38" s="57">
        <v>0</v>
      </c>
      <c r="L38" s="57" t="s">
        <v>32</v>
      </c>
      <c r="M38" s="57" t="s">
        <v>32</v>
      </c>
      <c r="N38" s="57">
        <v>10</v>
      </c>
      <c r="O38" s="57">
        <v>0</v>
      </c>
      <c r="P38" s="57">
        <f t="shared" si="1"/>
        <v>7.5057925966527472</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49</v>
      </c>
      <c r="B39" s="17" t="s">
        <v>33</v>
      </c>
      <c r="C39" s="67" t="s">
        <v>32</v>
      </c>
      <c r="D39" s="67" t="s">
        <v>32</v>
      </c>
      <c r="E39" s="67">
        <v>810</v>
      </c>
      <c r="F39" s="67">
        <v>361</v>
      </c>
      <c r="G39" s="67">
        <v>987</v>
      </c>
      <c r="H39" s="67">
        <v>1096</v>
      </c>
      <c r="I39" s="67" t="s">
        <v>32</v>
      </c>
      <c r="J39" s="67">
        <v>2524</v>
      </c>
      <c r="K39" s="67">
        <v>9946</v>
      </c>
      <c r="L39" s="67" t="s">
        <v>32</v>
      </c>
      <c r="M39" s="67" t="s">
        <v>32</v>
      </c>
      <c r="N39" s="67">
        <v>2686</v>
      </c>
      <c r="O39" s="67">
        <v>138</v>
      </c>
      <c r="P39" s="67">
        <f t="shared" si="1"/>
        <v>1710.6015801883811</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4" t="s">
        <v>77</v>
      </c>
      <c r="B40" s="17" t="s">
        <v>33</v>
      </c>
      <c r="C40" s="67" t="s">
        <v>32</v>
      </c>
      <c r="D40" s="67" t="s">
        <v>32</v>
      </c>
      <c r="E40" s="67">
        <v>29</v>
      </c>
      <c r="F40" s="67">
        <v>237</v>
      </c>
      <c r="G40" s="67">
        <v>121</v>
      </c>
      <c r="H40" s="67">
        <v>156</v>
      </c>
      <c r="I40" s="67" t="s">
        <v>32</v>
      </c>
      <c r="J40" s="67">
        <v>104</v>
      </c>
      <c r="K40" s="67">
        <v>316</v>
      </c>
      <c r="L40" s="67" t="s">
        <v>32</v>
      </c>
      <c r="M40" s="67" t="s">
        <v>32</v>
      </c>
      <c r="N40" s="67">
        <v>1175</v>
      </c>
      <c r="O40" s="67">
        <v>138</v>
      </c>
      <c r="P40" s="67">
        <f t="shared" si="1"/>
        <v>199.61671641066221</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34" t="s">
        <v>78</v>
      </c>
      <c r="B41" s="9" t="s">
        <v>33</v>
      </c>
      <c r="C41" s="73" t="s">
        <v>32</v>
      </c>
      <c r="D41" s="73" t="s">
        <v>32</v>
      </c>
      <c r="E41" s="73">
        <v>151124</v>
      </c>
      <c r="F41" s="73">
        <v>15584</v>
      </c>
      <c r="G41" s="73">
        <v>39506</v>
      </c>
      <c r="H41" s="73">
        <v>231968</v>
      </c>
      <c r="I41" s="73" t="s">
        <v>32</v>
      </c>
      <c r="J41" s="73">
        <v>42133</v>
      </c>
      <c r="K41" s="73">
        <v>201528</v>
      </c>
      <c r="L41" s="73" t="s">
        <v>32</v>
      </c>
      <c r="M41" s="73" t="s">
        <v>32</v>
      </c>
      <c r="N41" s="73">
        <v>27100</v>
      </c>
      <c r="O41" s="73">
        <v>31628</v>
      </c>
      <c r="P41" s="73">
        <f t="shared" si="1"/>
        <v>83731.533629676414</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35" t="s">
        <v>15</v>
      </c>
      <c r="B42" s="24" t="s">
        <v>33</v>
      </c>
      <c r="C42" s="66" t="s">
        <v>32</v>
      </c>
      <c r="D42" s="66" t="s">
        <v>32</v>
      </c>
      <c r="E42" s="66">
        <v>36009</v>
      </c>
      <c r="F42" s="66">
        <v>5328</v>
      </c>
      <c r="G42" s="66">
        <v>9078</v>
      </c>
      <c r="H42" s="66">
        <v>50690</v>
      </c>
      <c r="I42" s="66" t="s">
        <v>32</v>
      </c>
      <c r="J42" s="66">
        <v>14950</v>
      </c>
      <c r="K42" s="66">
        <v>50736</v>
      </c>
      <c r="L42" s="66" t="s">
        <v>32</v>
      </c>
      <c r="M42" s="66" t="s">
        <v>32</v>
      </c>
      <c r="N42" s="66">
        <v>8415</v>
      </c>
      <c r="O42" s="66">
        <v>8137</v>
      </c>
      <c r="P42" s="66">
        <f t="shared" si="1"/>
        <v>21155.420486578863</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51</v>
      </c>
      <c r="B43" s="17" t="s">
        <v>33</v>
      </c>
      <c r="C43" s="57" t="s">
        <v>32</v>
      </c>
      <c r="D43" s="57" t="s">
        <v>32</v>
      </c>
      <c r="E43" s="57">
        <v>877</v>
      </c>
      <c r="F43" s="57">
        <v>166</v>
      </c>
      <c r="G43" s="57">
        <v>387</v>
      </c>
      <c r="H43" s="57">
        <v>1552</v>
      </c>
      <c r="I43" s="57" t="s">
        <v>32</v>
      </c>
      <c r="J43" s="57">
        <v>635</v>
      </c>
      <c r="K43" s="57">
        <v>951</v>
      </c>
      <c r="L43" s="57" t="s">
        <v>32</v>
      </c>
      <c r="M43" s="57" t="s">
        <v>32</v>
      </c>
      <c r="N43" s="57">
        <v>178</v>
      </c>
      <c r="O43" s="57">
        <v>463</v>
      </c>
      <c r="P43" s="57">
        <f t="shared" si="1"/>
        <v>731.69882168567574</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50</v>
      </c>
      <c r="B44" s="17" t="s">
        <v>33</v>
      </c>
      <c r="C44" s="57" t="s">
        <v>32</v>
      </c>
      <c r="D44" s="57" t="s">
        <v>32</v>
      </c>
      <c r="E44" s="57">
        <v>3280</v>
      </c>
      <c r="F44" s="57">
        <v>1520</v>
      </c>
      <c r="G44" s="57">
        <v>4470</v>
      </c>
      <c r="H44" s="57">
        <v>6478</v>
      </c>
      <c r="I44" s="57" t="s">
        <v>32</v>
      </c>
      <c r="J44" s="57">
        <v>2506</v>
      </c>
      <c r="K44" s="57">
        <v>1372</v>
      </c>
      <c r="L44" s="57" t="s">
        <v>32</v>
      </c>
      <c r="M44" s="57" t="s">
        <v>32</v>
      </c>
      <c r="N44" s="57">
        <v>815</v>
      </c>
      <c r="O44" s="57">
        <v>3173</v>
      </c>
      <c r="P44" s="57">
        <f t="shared" si="1"/>
        <v>3608.8374750443204</v>
      </c>
      <c r="Q44" s="15"/>
      <c r="R44" s="15"/>
      <c r="S44" s="15"/>
      <c r="T44" s="15"/>
      <c r="U44" s="15"/>
      <c r="V44" s="15"/>
      <c r="W44" s="15"/>
      <c r="X44" s="15"/>
      <c r="Y44" s="15"/>
      <c r="Z44" s="15"/>
      <c r="AA44" s="15"/>
      <c r="AB44" s="15"/>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52</v>
      </c>
      <c r="B45" s="17" t="s">
        <v>33</v>
      </c>
      <c r="C45" s="57" t="s">
        <v>32</v>
      </c>
      <c r="D45" s="57" t="s">
        <v>32</v>
      </c>
      <c r="E45" s="57">
        <v>6608</v>
      </c>
      <c r="F45" s="57">
        <v>1583</v>
      </c>
      <c r="G45" s="57">
        <v>3445</v>
      </c>
      <c r="H45" s="57">
        <v>9256</v>
      </c>
      <c r="I45" s="57" t="s">
        <v>32</v>
      </c>
      <c r="J45" s="57">
        <v>2946</v>
      </c>
      <c r="K45" s="57">
        <v>8935</v>
      </c>
      <c r="L45" s="57" t="s">
        <v>32</v>
      </c>
      <c r="M45" s="57" t="s">
        <v>32</v>
      </c>
      <c r="N45" s="57">
        <v>1878</v>
      </c>
      <c r="O45" s="57">
        <v>4260</v>
      </c>
      <c r="P45" s="57">
        <f t="shared" si="1"/>
        <v>4416.5215660739468</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c r="A46" s="29" t="s">
        <v>53</v>
      </c>
      <c r="B46" s="30" t="s">
        <v>33</v>
      </c>
      <c r="C46" s="74" t="s">
        <v>32</v>
      </c>
      <c r="D46" s="74" t="s">
        <v>32</v>
      </c>
      <c r="E46" s="74">
        <v>114</v>
      </c>
      <c r="F46" s="74">
        <v>54</v>
      </c>
      <c r="G46" s="74">
        <v>1</v>
      </c>
      <c r="H46" s="74">
        <v>130</v>
      </c>
      <c r="I46" s="74" t="s">
        <v>32</v>
      </c>
      <c r="J46" s="74">
        <v>59</v>
      </c>
      <c r="K46" s="74">
        <v>872</v>
      </c>
      <c r="L46" s="74" t="s">
        <v>32</v>
      </c>
      <c r="M46" s="74" t="s">
        <v>32</v>
      </c>
      <c r="N46" s="74">
        <v>76</v>
      </c>
      <c r="O46" s="74">
        <v>116</v>
      </c>
      <c r="P46" s="74">
        <f t="shared" si="1"/>
        <v>67.721739314241617</v>
      </c>
      <c r="Q46" s="2"/>
      <c r="R46" s="2"/>
      <c r="S46" s="2"/>
      <c r="T46" s="2"/>
      <c r="U46" s="2"/>
      <c r="V46" s="2"/>
      <c r="W46" s="2"/>
      <c r="X46" s="2"/>
      <c r="Y46" s="2"/>
      <c r="Z46" s="2"/>
      <c r="AA46" s="2"/>
      <c r="AB46" s="2"/>
      <c r="AC46" s="2"/>
      <c r="AD46" s="2"/>
      <c r="AE46" s="2"/>
      <c r="AF46" s="2"/>
      <c r="AG46" s="2"/>
      <c r="AH46" s="2"/>
      <c r="AI46" s="2"/>
      <c r="AJ46" s="2"/>
      <c r="AK46" s="2"/>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29" t="s">
        <v>81</v>
      </c>
      <c r="B47" s="30" t="s">
        <v>33</v>
      </c>
      <c r="C47" s="74" t="s">
        <v>32</v>
      </c>
      <c r="D47" s="74" t="s">
        <v>32</v>
      </c>
      <c r="E47" s="74">
        <v>3303</v>
      </c>
      <c r="F47" s="74">
        <v>7</v>
      </c>
      <c r="G47" s="74">
        <v>73</v>
      </c>
      <c r="H47" s="74">
        <v>404</v>
      </c>
      <c r="I47" s="74" t="s">
        <v>32</v>
      </c>
      <c r="J47" s="74">
        <v>604</v>
      </c>
      <c r="K47" s="74">
        <v>0</v>
      </c>
      <c r="L47" s="74" t="s">
        <v>32</v>
      </c>
      <c r="M47" s="74" t="s">
        <v>32</v>
      </c>
      <c r="N47" s="74">
        <v>0</v>
      </c>
      <c r="O47" s="74">
        <v>3521</v>
      </c>
      <c r="P47" s="74">
        <f t="shared" si="1"/>
        <v>550.49177230768828</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9" t="s">
        <v>82</v>
      </c>
      <c r="B48" s="30" t="s">
        <v>33</v>
      </c>
      <c r="C48" s="74" t="s">
        <v>32</v>
      </c>
      <c r="D48" s="74" t="s">
        <v>32</v>
      </c>
      <c r="E48" s="74">
        <v>51670</v>
      </c>
      <c r="F48" s="74">
        <v>5067</v>
      </c>
      <c r="G48" s="74">
        <v>13079</v>
      </c>
      <c r="H48" s="74">
        <v>83199</v>
      </c>
      <c r="I48" s="74" t="s">
        <v>32</v>
      </c>
      <c r="J48" s="74">
        <v>11140</v>
      </c>
      <c r="K48" s="74">
        <v>51827</v>
      </c>
      <c r="L48" s="74" t="s">
        <v>32</v>
      </c>
      <c r="M48" s="74" t="s">
        <v>32</v>
      </c>
      <c r="N48" s="74">
        <v>7335</v>
      </c>
      <c r="O48" s="74">
        <v>5191</v>
      </c>
      <c r="P48" s="74">
        <f t="shared" si="1"/>
        <v>27750.852191286951</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83</v>
      </c>
      <c r="B49" s="17" t="s">
        <v>33</v>
      </c>
      <c r="C49" s="57" t="s">
        <v>32</v>
      </c>
      <c r="D49" s="57" t="s">
        <v>32</v>
      </c>
      <c r="E49" s="57">
        <v>16334</v>
      </c>
      <c r="F49" s="57">
        <v>1579</v>
      </c>
      <c r="G49" s="57">
        <v>3317</v>
      </c>
      <c r="H49" s="57">
        <v>18640</v>
      </c>
      <c r="I49" s="57" t="s">
        <v>32</v>
      </c>
      <c r="J49" s="57">
        <v>1691</v>
      </c>
      <c r="K49" s="57">
        <v>16201</v>
      </c>
      <c r="L49" s="57" t="s">
        <v>32</v>
      </c>
      <c r="M49" s="57" t="s">
        <v>32</v>
      </c>
      <c r="N49" s="57">
        <v>1410</v>
      </c>
      <c r="O49" s="57">
        <v>1451</v>
      </c>
      <c r="P49" s="57">
        <f t="shared" si="1"/>
        <v>6159.1757286794164</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4" customHeight="1">
      <c r="A50" s="100" t="s">
        <v>54</v>
      </c>
      <c r="B50" s="17" t="s">
        <v>33</v>
      </c>
      <c r="C50" s="57" t="s">
        <v>32</v>
      </c>
      <c r="D50" s="57" t="s">
        <v>32</v>
      </c>
      <c r="E50" s="57">
        <v>8558</v>
      </c>
      <c r="F50" s="57">
        <v>1941</v>
      </c>
      <c r="G50" s="57">
        <v>4635</v>
      </c>
      <c r="H50" s="57">
        <v>8344</v>
      </c>
      <c r="I50" s="57" t="s">
        <v>32</v>
      </c>
      <c r="J50" s="57">
        <v>4307</v>
      </c>
      <c r="K50" s="57">
        <v>7235</v>
      </c>
      <c r="L50" s="57" t="s">
        <v>32</v>
      </c>
      <c r="M50" s="57" t="s">
        <v>32</v>
      </c>
      <c r="N50" s="57">
        <v>1934</v>
      </c>
      <c r="O50" s="57">
        <v>2799</v>
      </c>
      <c r="P50" s="57">
        <f t="shared" si="1"/>
        <v>5074.2044546937013</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84</v>
      </c>
      <c r="B51" s="17" t="s">
        <v>33</v>
      </c>
      <c r="C51" s="57" t="s">
        <v>32</v>
      </c>
      <c r="D51" s="57" t="s">
        <v>32</v>
      </c>
      <c r="E51" s="57">
        <v>8255</v>
      </c>
      <c r="F51" s="57">
        <v>433</v>
      </c>
      <c r="G51" s="57">
        <v>2108</v>
      </c>
      <c r="H51" s="57">
        <v>29238</v>
      </c>
      <c r="I51" s="57" t="s">
        <v>32</v>
      </c>
      <c r="J51" s="57">
        <v>1521</v>
      </c>
      <c r="K51" s="57">
        <v>3423</v>
      </c>
      <c r="L51" s="57" t="s">
        <v>32</v>
      </c>
      <c r="M51" s="57" t="s">
        <v>32</v>
      </c>
      <c r="N51" s="57">
        <v>2816</v>
      </c>
      <c r="O51" s="57">
        <v>617</v>
      </c>
      <c r="P51" s="57">
        <f t="shared" si="1"/>
        <v>7822.9922353556822</v>
      </c>
      <c r="Q51" s="2"/>
      <c r="R51" s="2"/>
      <c r="S51" s="2"/>
      <c r="T51" s="2"/>
      <c r="U51" s="2"/>
      <c r="V51" s="2"/>
      <c r="W51" s="2"/>
      <c r="X51" s="2"/>
      <c r="Y51" s="2"/>
      <c r="Z51" s="2"/>
      <c r="AA51" s="2"/>
      <c r="AB51" s="2"/>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61</v>
      </c>
      <c r="B52" s="30" t="s">
        <v>33</v>
      </c>
      <c r="C52" s="74" t="s">
        <v>32</v>
      </c>
      <c r="D52" s="74" t="s">
        <v>32</v>
      </c>
      <c r="E52" s="74">
        <v>22945</v>
      </c>
      <c r="F52" s="74">
        <v>2721</v>
      </c>
      <c r="G52" s="74">
        <v>4716</v>
      </c>
      <c r="H52" s="74">
        <v>31172</v>
      </c>
      <c r="I52" s="74" t="s">
        <v>32</v>
      </c>
      <c r="J52" s="74">
        <v>5879</v>
      </c>
      <c r="K52" s="74">
        <v>35844</v>
      </c>
      <c r="L52" s="74" t="s">
        <v>32</v>
      </c>
      <c r="M52" s="74" t="s">
        <v>32</v>
      </c>
      <c r="N52" s="74">
        <v>4462</v>
      </c>
      <c r="O52" s="74">
        <v>4045</v>
      </c>
      <c r="P52" s="74">
        <f t="shared" si="1"/>
        <v>11417.390451062029</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85</v>
      </c>
      <c r="B53" s="30" t="s">
        <v>33</v>
      </c>
      <c r="C53" s="74" t="s">
        <v>32</v>
      </c>
      <c r="D53" s="74" t="s">
        <v>32</v>
      </c>
      <c r="E53" s="74">
        <v>9239</v>
      </c>
      <c r="F53" s="74">
        <v>582</v>
      </c>
      <c r="G53" s="74">
        <v>1067</v>
      </c>
      <c r="H53" s="74">
        <v>24961</v>
      </c>
      <c r="I53" s="74" t="s">
        <v>32</v>
      </c>
      <c r="J53" s="74">
        <v>1480</v>
      </c>
      <c r="K53" s="74">
        <v>9394</v>
      </c>
      <c r="L53" s="74" t="s">
        <v>32</v>
      </c>
      <c r="M53" s="74" t="s">
        <v>32</v>
      </c>
      <c r="N53" s="74">
        <v>739</v>
      </c>
      <c r="O53" s="74">
        <v>659</v>
      </c>
      <c r="P53" s="74">
        <f t="shared" si="1"/>
        <v>6592.7657960572169</v>
      </c>
      <c r="Q53" s="15"/>
      <c r="R53" s="15"/>
      <c r="S53" s="15"/>
      <c r="T53" s="15"/>
      <c r="U53" s="15"/>
      <c r="V53" s="15"/>
      <c r="W53" s="15"/>
      <c r="X53" s="15"/>
      <c r="Y53" s="15"/>
      <c r="Z53" s="15"/>
      <c r="AA53" s="15"/>
      <c r="AB53" s="15"/>
      <c r="AC53" s="15"/>
      <c r="AD53" s="15"/>
      <c r="AE53" s="15"/>
      <c r="AF53" s="15"/>
      <c r="AG53" s="15"/>
      <c r="AH53" s="15"/>
      <c r="AI53" s="15"/>
      <c r="AJ53" s="15"/>
      <c r="AK53" s="15"/>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86</v>
      </c>
      <c r="B54" s="30" t="s">
        <v>33</v>
      </c>
      <c r="C54" s="74" t="s">
        <v>32</v>
      </c>
      <c r="D54" s="74" t="s">
        <v>32</v>
      </c>
      <c r="E54" s="74">
        <v>26096</v>
      </c>
      <c r="F54" s="74">
        <v>1824</v>
      </c>
      <c r="G54" s="74">
        <v>11380</v>
      </c>
      <c r="H54" s="74">
        <v>38759</v>
      </c>
      <c r="I54" s="74" t="s">
        <v>32</v>
      </c>
      <c r="J54" s="74">
        <v>7886</v>
      </c>
      <c r="K54" s="74">
        <v>50387</v>
      </c>
      <c r="L54" s="74" t="s">
        <v>32</v>
      </c>
      <c r="M54" s="74" t="s">
        <v>32</v>
      </c>
      <c r="N54" s="74">
        <v>6063</v>
      </c>
      <c r="O54" s="74">
        <v>9574</v>
      </c>
      <c r="P54" s="74">
        <f t="shared" si="1"/>
        <v>15476.500606787766</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32" t="s">
        <v>55</v>
      </c>
      <c r="B55" s="31" t="s">
        <v>33</v>
      </c>
      <c r="C55" s="76" t="s">
        <v>32</v>
      </c>
      <c r="D55" s="76" t="s">
        <v>32</v>
      </c>
      <c r="E55" s="76">
        <v>1750</v>
      </c>
      <c r="F55" s="76">
        <v>0</v>
      </c>
      <c r="G55" s="76">
        <v>112</v>
      </c>
      <c r="H55" s="76">
        <v>2652</v>
      </c>
      <c r="I55" s="76" t="s">
        <v>32</v>
      </c>
      <c r="J55" s="76">
        <v>135</v>
      </c>
      <c r="K55" s="76">
        <v>2468</v>
      </c>
      <c r="L55" s="76" t="s">
        <v>32</v>
      </c>
      <c r="M55" s="76" t="s">
        <v>32</v>
      </c>
      <c r="N55" s="76">
        <v>9</v>
      </c>
      <c r="O55" s="76">
        <v>384</v>
      </c>
      <c r="P55" s="76">
        <f t="shared" si="1"/>
        <v>720.10967468598972</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9" t="s">
        <v>8</v>
      </c>
      <c r="B56" s="11"/>
      <c r="C56" s="54"/>
      <c r="D56" s="54"/>
      <c r="E56" s="54"/>
      <c r="F56" s="54"/>
      <c r="G56" s="54"/>
      <c r="H56" s="54"/>
      <c r="I56" s="54"/>
      <c r="J56" s="54"/>
      <c r="K56" s="54"/>
      <c r="L56" s="54"/>
      <c r="M56" s="54"/>
      <c r="N56" s="54"/>
      <c r="O56" s="54"/>
      <c r="P56" s="54"/>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0" t="s">
        <v>87</v>
      </c>
      <c r="B57" s="12" t="s">
        <v>33</v>
      </c>
      <c r="C57" s="77" t="s">
        <v>32</v>
      </c>
      <c r="D57" s="77" t="s">
        <v>32</v>
      </c>
      <c r="E57" s="77">
        <v>203431</v>
      </c>
      <c r="F57" s="77">
        <v>23689</v>
      </c>
      <c r="G57" s="77">
        <v>56965</v>
      </c>
      <c r="H57" s="77">
        <v>319721</v>
      </c>
      <c r="I57" s="77" t="s">
        <v>32</v>
      </c>
      <c r="J57" s="77">
        <v>80234</v>
      </c>
      <c r="K57" s="77">
        <v>248283</v>
      </c>
      <c r="L57" s="77" t="s">
        <v>32</v>
      </c>
      <c r="M57" s="77" t="s">
        <v>32</v>
      </c>
      <c r="N57" s="77">
        <v>46468</v>
      </c>
      <c r="O57" s="77">
        <v>65270</v>
      </c>
      <c r="P57" s="77">
        <f t="shared" si="1"/>
        <v>126001.9255272585</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11" t="s">
        <v>88</v>
      </c>
      <c r="B58" s="52" t="s">
        <v>33</v>
      </c>
      <c r="C58" s="78" t="s">
        <v>32</v>
      </c>
      <c r="D58" s="78" t="s">
        <v>32</v>
      </c>
      <c r="E58" s="78">
        <v>91095</v>
      </c>
      <c r="F58" s="78">
        <v>10457</v>
      </c>
      <c r="G58" s="78">
        <v>22231</v>
      </c>
      <c r="H58" s="78">
        <v>134424</v>
      </c>
      <c r="I58" s="78" t="s">
        <v>32</v>
      </c>
      <c r="J58" s="78">
        <v>26754</v>
      </c>
      <c r="K58" s="78">
        <v>103435</v>
      </c>
      <c r="L58" s="78" t="s">
        <v>32</v>
      </c>
      <c r="M58" s="78" t="s">
        <v>32</v>
      </c>
      <c r="N58" s="78">
        <v>15827</v>
      </c>
      <c r="O58" s="78">
        <v>16965</v>
      </c>
      <c r="P58" s="78">
        <f t="shared" si="1"/>
        <v>49525.192748969879</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11" t="s">
        <v>102</v>
      </c>
      <c r="B59" s="52" t="s">
        <v>33</v>
      </c>
      <c r="C59" s="78" t="s">
        <v>32</v>
      </c>
      <c r="D59" s="78" t="s">
        <v>32</v>
      </c>
      <c r="E59" s="78">
        <v>39425</v>
      </c>
      <c r="F59" s="78">
        <v>5390</v>
      </c>
      <c r="G59" s="78">
        <v>9152</v>
      </c>
      <c r="H59" s="78">
        <v>51225</v>
      </c>
      <c r="I59" s="78" t="s">
        <v>32</v>
      </c>
      <c r="J59" s="78">
        <v>15614</v>
      </c>
      <c r="K59" s="78">
        <v>51608</v>
      </c>
      <c r="L59" s="78" t="s">
        <v>32</v>
      </c>
      <c r="M59" s="78" t="s">
        <v>32</v>
      </c>
      <c r="N59" s="78">
        <v>8492</v>
      </c>
      <c r="O59" s="78">
        <v>11774</v>
      </c>
      <c r="P59" s="78">
        <f t="shared" si="1"/>
        <v>21774.340557682921</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11" t="s">
        <v>103</v>
      </c>
      <c r="B60" s="52" t="s">
        <v>33</v>
      </c>
      <c r="C60" s="78" t="s">
        <v>32</v>
      </c>
      <c r="D60" s="78" t="s">
        <v>32</v>
      </c>
      <c r="E60" s="78">
        <v>51670</v>
      </c>
      <c r="F60" s="78">
        <v>5067</v>
      </c>
      <c r="G60" s="78">
        <v>13079</v>
      </c>
      <c r="H60" s="78">
        <v>83199</v>
      </c>
      <c r="I60" s="78" t="s">
        <v>32</v>
      </c>
      <c r="J60" s="78">
        <v>11140</v>
      </c>
      <c r="K60" s="78">
        <v>51827</v>
      </c>
      <c r="L60" s="78" t="s">
        <v>32</v>
      </c>
      <c r="M60" s="78" t="s">
        <v>32</v>
      </c>
      <c r="N60" s="78">
        <v>7335</v>
      </c>
      <c r="O60" s="78">
        <v>5191</v>
      </c>
      <c r="P60" s="78">
        <f t="shared" si="1"/>
        <v>27750.852191286951</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03" t="s">
        <v>89</v>
      </c>
      <c r="B61" s="52" t="s">
        <v>33</v>
      </c>
      <c r="C61" s="70" t="s">
        <v>32</v>
      </c>
      <c r="D61" s="70" t="s">
        <v>32</v>
      </c>
      <c r="E61" s="70">
        <v>16929</v>
      </c>
      <c r="F61" s="70">
        <v>2839</v>
      </c>
      <c r="G61" s="70">
        <v>6140</v>
      </c>
      <c r="H61" s="70">
        <v>4317</v>
      </c>
      <c r="I61" s="70" t="s">
        <v>32</v>
      </c>
      <c r="J61" s="70">
        <v>5534</v>
      </c>
      <c r="K61" s="70">
        <v>32258</v>
      </c>
      <c r="L61" s="70" t="s">
        <v>32</v>
      </c>
      <c r="M61" s="70" t="s">
        <v>32</v>
      </c>
      <c r="N61" s="70">
        <v>4323</v>
      </c>
      <c r="O61" s="70">
        <v>1828</v>
      </c>
      <c r="P61" s="70">
        <f t="shared" si="1"/>
        <v>5541.5392955892385</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99</v>
      </c>
      <c r="B62" s="13" t="s">
        <v>33</v>
      </c>
      <c r="C62" s="79" t="s">
        <v>32</v>
      </c>
      <c r="D62" s="79" t="s">
        <v>32</v>
      </c>
      <c r="E62" s="79">
        <v>129265</v>
      </c>
      <c r="F62" s="79">
        <v>16071</v>
      </c>
      <c r="G62" s="79">
        <v>40874</v>
      </c>
      <c r="H62" s="79">
        <v>189615</v>
      </c>
      <c r="I62" s="79" t="s">
        <v>32</v>
      </c>
      <c r="J62" s="79">
        <v>59015</v>
      </c>
      <c r="K62" s="79">
        <v>177106</v>
      </c>
      <c r="L62" s="79" t="s">
        <v>32</v>
      </c>
      <c r="M62" s="79" t="s">
        <v>32</v>
      </c>
      <c r="N62" s="79">
        <v>34964</v>
      </c>
      <c r="O62" s="79">
        <v>50133</v>
      </c>
      <c r="P62" s="79">
        <f t="shared" si="1"/>
        <v>82018.89488297535</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2" t="s">
        <v>90</v>
      </c>
      <c r="B63" s="52" t="s">
        <v>33</v>
      </c>
      <c r="C63" s="80" t="s">
        <v>32</v>
      </c>
      <c r="D63" s="80" t="s">
        <v>32</v>
      </c>
      <c r="E63" s="80">
        <v>-2577</v>
      </c>
      <c r="F63" s="80">
        <v>0</v>
      </c>
      <c r="G63" s="80">
        <v>8</v>
      </c>
      <c r="H63" s="80">
        <v>2961</v>
      </c>
      <c r="I63" s="80" t="s">
        <v>32</v>
      </c>
      <c r="J63" s="80">
        <v>786</v>
      </c>
      <c r="K63" s="80">
        <v>4005</v>
      </c>
      <c r="L63" s="80" t="s">
        <v>32</v>
      </c>
      <c r="M63" s="80" t="s">
        <v>32</v>
      </c>
      <c r="N63" s="80">
        <v>1010</v>
      </c>
      <c r="O63" s="80">
        <v>0</v>
      </c>
      <c r="P63" s="80">
        <f t="shared" si="1"/>
        <v>932.12339316768293</v>
      </c>
      <c r="Q63" s="2"/>
      <c r="R63" s="2"/>
      <c r="S63" s="2"/>
      <c r="T63" s="2"/>
      <c r="U63" s="2"/>
      <c r="V63" s="2"/>
      <c r="W63" s="2"/>
      <c r="X63" s="2"/>
      <c r="Y63" s="2"/>
      <c r="Z63" s="2"/>
      <c r="AA63" s="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91</v>
      </c>
      <c r="B64" s="52" t="s">
        <v>33</v>
      </c>
      <c r="C64" s="81" t="s">
        <v>32</v>
      </c>
      <c r="D64" s="81" t="s">
        <v>32</v>
      </c>
      <c r="E64" s="81">
        <v>37084</v>
      </c>
      <c r="F64" s="81">
        <v>2406</v>
      </c>
      <c r="G64" s="81">
        <v>12559</v>
      </c>
      <c r="H64" s="81">
        <v>66373</v>
      </c>
      <c r="I64" s="81" t="s">
        <v>32</v>
      </c>
      <c r="J64" s="81">
        <v>9501</v>
      </c>
      <c r="K64" s="81">
        <v>62249</v>
      </c>
      <c r="L64" s="81" t="s">
        <v>32</v>
      </c>
      <c r="M64" s="81" t="s">
        <v>32</v>
      </c>
      <c r="N64" s="81">
        <v>6811</v>
      </c>
      <c r="O64" s="81">
        <v>10618</v>
      </c>
      <c r="P64" s="81">
        <f t="shared" si="1"/>
        <v>22789.573238742018</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00" t="s">
        <v>104</v>
      </c>
      <c r="B65" s="52" t="s">
        <v>33</v>
      </c>
      <c r="C65" s="57" t="s">
        <v>32</v>
      </c>
      <c r="D65" s="57" t="s">
        <v>32</v>
      </c>
      <c r="E65" s="57">
        <v>26096</v>
      </c>
      <c r="F65" s="57">
        <v>1824</v>
      </c>
      <c r="G65" s="57">
        <v>11380</v>
      </c>
      <c r="H65" s="57">
        <v>38759</v>
      </c>
      <c r="I65" s="57" t="s">
        <v>32</v>
      </c>
      <c r="J65" s="57">
        <v>7886</v>
      </c>
      <c r="K65" s="57">
        <v>50387</v>
      </c>
      <c r="L65" s="57" t="s">
        <v>32</v>
      </c>
      <c r="M65" s="57" t="s">
        <v>32</v>
      </c>
      <c r="N65" s="57">
        <v>6063</v>
      </c>
      <c r="O65" s="57">
        <v>9574</v>
      </c>
      <c r="P65" s="57">
        <f t="shared" si="1"/>
        <v>15476.500606787766</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0" t="s">
        <v>105</v>
      </c>
      <c r="B66" s="52" t="s">
        <v>33</v>
      </c>
      <c r="C66" s="57" t="s">
        <v>32</v>
      </c>
      <c r="D66" s="57" t="s">
        <v>32</v>
      </c>
      <c r="E66" s="57">
        <v>9239</v>
      </c>
      <c r="F66" s="57">
        <v>582</v>
      </c>
      <c r="G66" s="57">
        <v>1067</v>
      </c>
      <c r="H66" s="57">
        <v>24961</v>
      </c>
      <c r="I66" s="57" t="s">
        <v>32</v>
      </c>
      <c r="J66" s="57">
        <v>1480</v>
      </c>
      <c r="K66" s="57">
        <v>9394</v>
      </c>
      <c r="L66" s="57" t="s">
        <v>32</v>
      </c>
      <c r="M66" s="57" t="s">
        <v>32</v>
      </c>
      <c r="N66" s="57">
        <v>739</v>
      </c>
      <c r="O66" s="57">
        <v>659</v>
      </c>
      <c r="P66" s="57">
        <f t="shared" si="1"/>
        <v>6592.7657960572169</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100</v>
      </c>
      <c r="B67" s="49" t="s">
        <v>33</v>
      </c>
      <c r="C67" s="79" t="s">
        <v>32</v>
      </c>
      <c r="D67" s="79" t="s">
        <v>32</v>
      </c>
      <c r="E67" s="79">
        <v>89604</v>
      </c>
      <c r="F67" s="79">
        <v>13665</v>
      </c>
      <c r="G67" s="79">
        <v>28322</v>
      </c>
      <c r="H67" s="79">
        <v>126203</v>
      </c>
      <c r="I67" s="79" t="s">
        <v>32</v>
      </c>
      <c r="J67" s="79">
        <v>50301</v>
      </c>
      <c r="K67" s="79">
        <v>118862</v>
      </c>
      <c r="L67" s="79" t="s">
        <v>32</v>
      </c>
      <c r="M67" s="79" t="s">
        <v>32</v>
      </c>
      <c r="N67" s="79">
        <v>29163</v>
      </c>
      <c r="O67" s="79">
        <v>39515</v>
      </c>
      <c r="P67" s="79">
        <f t="shared" si="1"/>
        <v>60161.659639399681</v>
      </c>
      <c r="Q67" s="2"/>
      <c r="R67" s="2"/>
      <c r="S67" s="2"/>
      <c r="T67" s="2"/>
      <c r="U67" s="2"/>
      <c r="V67" s="2"/>
      <c r="W67" s="2"/>
      <c r="X67" s="2"/>
      <c r="Y67" s="2"/>
      <c r="Z67" s="2"/>
      <c r="AA67" s="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92</v>
      </c>
      <c r="B68" s="33" t="s">
        <v>33</v>
      </c>
      <c r="C68" s="80" t="s">
        <v>32</v>
      </c>
      <c r="D68" s="80" t="s">
        <v>32</v>
      </c>
      <c r="E68" s="80">
        <v>22945</v>
      </c>
      <c r="F68" s="80">
        <v>2721</v>
      </c>
      <c r="G68" s="80">
        <v>4716</v>
      </c>
      <c r="H68" s="80">
        <v>31172</v>
      </c>
      <c r="I68" s="80" t="s">
        <v>32</v>
      </c>
      <c r="J68" s="80">
        <v>5879</v>
      </c>
      <c r="K68" s="80">
        <v>35844</v>
      </c>
      <c r="L68" s="80" t="s">
        <v>32</v>
      </c>
      <c r="M68" s="80" t="s">
        <v>32</v>
      </c>
      <c r="N68" s="80">
        <v>4462</v>
      </c>
      <c r="O68" s="80">
        <v>4045</v>
      </c>
      <c r="P68" s="80">
        <f t="shared" si="1"/>
        <v>11417.390451062029</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101</v>
      </c>
      <c r="B69" s="12" t="s">
        <v>33</v>
      </c>
      <c r="C69" s="82" t="s">
        <v>32</v>
      </c>
      <c r="D69" s="82" t="s">
        <v>32</v>
      </c>
      <c r="E69" s="82">
        <v>66659</v>
      </c>
      <c r="F69" s="82">
        <v>10944</v>
      </c>
      <c r="G69" s="82">
        <v>23606</v>
      </c>
      <c r="H69" s="82">
        <v>95031</v>
      </c>
      <c r="I69" s="82" t="s">
        <v>32</v>
      </c>
      <c r="J69" s="82">
        <v>44422</v>
      </c>
      <c r="K69" s="82">
        <v>83018</v>
      </c>
      <c r="L69" s="82" t="s">
        <v>32</v>
      </c>
      <c r="M69" s="82" t="s">
        <v>32</v>
      </c>
      <c r="N69" s="82">
        <v>24701</v>
      </c>
      <c r="O69" s="82">
        <v>35470</v>
      </c>
      <c r="P69" s="82">
        <f t="shared" si="1"/>
        <v>48744.269188337639</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9" t="s">
        <v>93</v>
      </c>
      <c r="B70" s="9"/>
      <c r="C70" s="5"/>
      <c r="D70" s="5"/>
      <c r="E70" s="5"/>
      <c r="F70" s="5"/>
      <c r="G70" s="5"/>
      <c r="H70" s="5"/>
      <c r="I70" s="5"/>
      <c r="J70" s="5"/>
      <c r="K70" s="5"/>
      <c r="L70" s="5"/>
      <c r="M70" s="5"/>
      <c r="N70" s="5"/>
      <c r="O70" s="5"/>
      <c r="P70" s="5"/>
      <c r="Q70" s="15"/>
      <c r="R70" s="15"/>
      <c r="S70" s="15"/>
      <c r="T70" s="15"/>
      <c r="U70" s="15"/>
      <c r="V70" s="15"/>
      <c r="W70" s="15"/>
      <c r="X70" s="15"/>
      <c r="Y70" s="15"/>
      <c r="Z70" s="15"/>
      <c r="AA70" s="15"/>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38" t="s">
        <v>94</v>
      </c>
      <c r="B71" s="36" t="s">
        <v>12</v>
      </c>
      <c r="C71" s="83" t="s">
        <v>32</v>
      </c>
      <c r="D71" s="83" t="s">
        <v>32</v>
      </c>
      <c r="E71" s="83">
        <v>1.35</v>
      </c>
      <c r="F71" s="83">
        <v>1.52</v>
      </c>
      <c r="G71" s="83">
        <v>1.44</v>
      </c>
      <c r="H71" s="83">
        <v>1.38</v>
      </c>
      <c r="I71" s="83" t="s">
        <v>32</v>
      </c>
      <c r="J71" s="83">
        <v>1.9</v>
      </c>
      <c r="K71" s="83">
        <v>1.23</v>
      </c>
      <c r="L71" s="83" t="s">
        <v>32</v>
      </c>
      <c r="M71" s="83" t="s">
        <v>32</v>
      </c>
      <c r="N71" s="83">
        <v>1.71</v>
      </c>
      <c r="O71" s="83">
        <v>2.06</v>
      </c>
      <c r="P71" s="83">
        <f t="shared" si="1"/>
        <v>1.6488460247106305</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38" t="s">
        <v>95</v>
      </c>
      <c r="B72" s="36" t="s">
        <v>12</v>
      </c>
      <c r="C72" s="83" t="s">
        <v>32</v>
      </c>
      <c r="D72" s="83" t="s">
        <v>32</v>
      </c>
      <c r="E72" s="83">
        <v>0.44363445099321147</v>
      </c>
      <c r="F72" s="83">
        <v>0</v>
      </c>
      <c r="G72" s="83">
        <v>0.13194066532081103</v>
      </c>
      <c r="H72" s="83">
        <v>0.74901554793085223</v>
      </c>
      <c r="I72" s="83" t="s">
        <v>32</v>
      </c>
      <c r="J72" s="83">
        <v>7.7448463245008356E-2</v>
      </c>
      <c r="K72" s="83">
        <v>0.50020742459209855</v>
      </c>
      <c r="L72" s="83" t="s">
        <v>32</v>
      </c>
      <c r="M72" s="83" t="s">
        <v>32</v>
      </c>
      <c r="N72" s="83">
        <v>0.26908840492381852</v>
      </c>
      <c r="O72" s="83">
        <v>9.4867473571319139E-2</v>
      </c>
      <c r="P72" s="83">
        <f t="shared" si="1"/>
        <v>0.25570435619194287</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38" t="s">
        <v>96</v>
      </c>
      <c r="B73" s="36" t="s">
        <v>12</v>
      </c>
      <c r="C73" s="83" t="s">
        <v>32</v>
      </c>
      <c r="D73" s="83" t="s">
        <v>32</v>
      </c>
      <c r="E73" s="83">
        <v>0.44779310921147714</v>
      </c>
      <c r="F73" s="83">
        <v>0.44142851112330617</v>
      </c>
      <c r="G73" s="83">
        <v>0.39025717545861494</v>
      </c>
      <c r="H73" s="83">
        <v>0.42044157249601999</v>
      </c>
      <c r="I73" s="83" t="s">
        <v>32</v>
      </c>
      <c r="J73" s="83">
        <v>0.33344965974524515</v>
      </c>
      <c r="K73" s="83">
        <v>0.41660121715945109</v>
      </c>
      <c r="L73" s="83" t="s">
        <v>32</v>
      </c>
      <c r="M73" s="83" t="s">
        <v>32</v>
      </c>
      <c r="N73" s="83">
        <v>0.34059998278385123</v>
      </c>
      <c r="O73" s="83">
        <v>0.25992033093304734</v>
      </c>
      <c r="P73" s="83">
        <f t="shared" si="1"/>
        <v>0.37182233940061898</v>
      </c>
      <c r="Q73" s="15"/>
      <c r="R73" s="15"/>
      <c r="S73" s="15"/>
      <c r="T73" s="15"/>
      <c r="U73" s="15"/>
      <c r="V73" s="15"/>
      <c r="W73" s="15"/>
      <c r="X73" s="15"/>
      <c r="Y73" s="15"/>
      <c r="Z73" s="15"/>
      <c r="AA73" s="15"/>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38" t="s">
        <v>106</v>
      </c>
      <c r="B74" s="36" t="s">
        <v>12</v>
      </c>
      <c r="C74" s="83" t="s">
        <v>32</v>
      </c>
      <c r="D74" s="83" t="s">
        <v>32</v>
      </c>
      <c r="E74" s="83">
        <v>0.20864870548342299</v>
      </c>
      <c r="F74" s="83">
        <v>0.12879850962934289</v>
      </c>
      <c r="G74" s="83">
        <v>0.39277135994509893</v>
      </c>
      <c r="H74" s="83">
        <v>0.62454517640786855</v>
      </c>
      <c r="I74" s="83" t="s">
        <v>32</v>
      </c>
      <c r="J74" s="83">
        <v>0.4195593544464431</v>
      </c>
      <c r="K74" s="83">
        <v>0.37963414729022482</v>
      </c>
      <c r="L74" s="83" t="s">
        <v>32</v>
      </c>
      <c r="M74" s="83" t="s">
        <v>32</v>
      </c>
      <c r="N74" s="83">
        <v>0.20967181243481955</v>
      </c>
      <c r="O74" s="83">
        <v>0.25493130480353121</v>
      </c>
      <c r="P74" s="83">
        <f t="shared" si="1"/>
        <v>0.41680304147718528</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38" t="s">
        <v>117</v>
      </c>
      <c r="B75" s="36" t="s">
        <v>33</v>
      </c>
      <c r="C75" s="84" t="s">
        <v>32</v>
      </c>
      <c r="D75" s="83" t="s">
        <v>32</v>
      </c>
      <c r="E75" s="84">
        <v>55311.111111111109</v>
      </c>
      <c r="F75" s="84">
        <v>17980.263157894737</v>
      </c>
      <c r="G75" s="84">
        <v>28041.584158415841</v>
      </c>
      <c r="H75" s="84">
        <v>98596.09375</v>
      </c>
      <c r="I75" s="83" t="s">
        <v>32</v>
      </c>
      <c r="J75" s="84">
        <v>50809.090909090912</v>
      </c>
      <c r="K75" s="84">
        <v>106126.78571428571</v>
      </c>
      <c r="L75" s="84" t="s">
        <v>32</v>
      </c>
      <c r="M75" s="83" t="s">
        <v>32</v>
      </c>
      <c r="N75" s="84">
        <v>32403.333333333332</v>
      </c>
      <c r="O75" s="84">
        <v>37995.192307692305</v>
      </c>
      <c r="P75" s="84">
        <f t="shared" si="1"/>
        <v>53529.470083591397</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118</v>
      </c>
      <c r="B76" s="36" t="s">
        <v>33</v>
      </c>
      <c r="C76" s="84" t="s">
        <v>32</v>
      </c>
      <c r="D76" s="84" t="s">
        <v>32</v>
      </c>
      <c r="E76" s="84">
        <v>41147.530864197528</v>
      </c>
      <c r="F76" s="84">
        <v>14400</v>
      </c>
      <c r="G76" s="84">
        <v>23372.27722772277</v>
      </c>
      <c r="H76" s="84">
        <v>74242.96875</v>
      </c>
      <c r="I76" s="84" t="s">
        <v>32</v>
      </c>
      <c r="J76" s="84">
        <v>44870.707070707074</v>
      </c>
      <c r="K76" s="84">
        <v>74123.214285714275</v>
      </c>
      <c r="L76" s="84" t="s">
        <v>32</v>
      </c>
      <c r="M76" s="84" t="s">
        <v>32</v>
      </c>
      <c r="N76" s="84">
        <v>27445.555555555555</v>
      </c>
      <c r="O76" s="84">
        <v>34105.769230769227</v>
      </c>
      <c r="P76" s="84">
        <f t="shared" si="1"/>
        <v>43812.564488694785</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562</v>
      </c>
      <c r="B77" s="36" t="s">
        <v>33</v>
      </c>
      <c r="C77" s="84" t="s">
        <v>32</v>
      </c>
      <c r="D77" s="84" t="s">
        <v>32</v>
      </c>
      <c r="E77" s="84">
        <v>25837.623762376239</v>
      </c>
      <c r="F77" s="84">
        <v>9120</v>
      </c>
      <c r="G77" s="84">
        <v>17781.25</v>
      </c>
      <c r="H77" s="84">
        <v>27685</v>
      </c>
      <c r="I77" s="84" t="s">
        <v>32</v>
      </c>
      <c r="J77" s="84">
        <v>24643.75</v>
      </c>
      <c r="K77" s="84">
        <v>34990.972222222226</v>
      </c>
      <c r="L77" s="84" t="s">
        <v>32</v>
      </c>
      <c r="M77" s="84" t="s">
        <v>32</v>
      </c>
      <c r="N77" s="84">
        <v>12631.25</v>
      </c>
      <c r="O77" s="84">
        <v>6790.0709219858163</v>
      </c>
      <c r="P77" s="84">
        <f t="shared" si="1"/>
        <v>21978.649675775898</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97</v>
      </c>
      <c r="B78" s="36" t="s">
        <v>33</v>
      </c>
      <c r="C78" s="84" t="s">
        <v>32</v>
      </c>
      <c r="D78" s="84" t="s">
        <v>32</v>
      </c>
      <c r="E78" s="84">
        <v>954.44214876033061</v>
      </c>
      <c r="F78" s="84">
        <v>323.33333333333331</v>
      </c>
      <c r="G78" s="84">
        <v>234.50549450549451</v>
      </c>
      <c r="H78" s="84">
        <v>1299.3753253513794</v>
      </c>
      <c r="I78" s="84" t="s">
        <v>32</v>
      </c>
      <c r="J78" s="84">
        <v>316.91648822269809</v>
      </c>
      <c r="K78" s="84">
        <v>2082.9268292682927</v>
      </c>
      <c r="L78" s="84" t="s">
        <v>32</v>
      </c>
      <c r="M78" s="84" t="s">
        <v>32</v>
      </c>
      <c r="N78" s="84">
        <v>1274.1379310344828</v>
      </c>
      <c r="O78" s="84">
        <v>143.26086956521735</v>
      </c>
      <c r="P78" s="84">
        <f t="shared" ref="P78:P81" si="2">($E78*$E$6+$F78*$F$6+$G78*$G$6+$H78*$H$6+$J78*$J$6+$K78*$K$6+$N78*$N$6+$O78*$O$6)/$P$6</f>
        <v>600.79382192496064</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98</v>
      </c>
      <c r="B79" s="36" t="s">
        <v>33</v>
      </c>
      <c r="C79" s="84" t="s">
        <v>32</v>
      </c>
      <c r="D79" s="84" t="s">
        <v>32</v>
      </c>
      <c r="E79" s="84">
        <v>2353.5294117647059</v>
      </c>
      <c r="F79" s="84">
        <v>943.00884955752201</v>
      </c>
      <c r="G79" s="84">
        <v>340.25487256371815</v>
      </c>
      <c r="H79" s="84">
        <v>1907.0729872084275</v>
      </c>
      <c r="I79" s="84" t="s">
        <v>32</v>
      </c>
      <c r="J79" s="84">
        <v>1501.0040160642568</v>
      </c>
      <c r="K79" s="84">
        <v>4836.6062917063873</v>
      </c>
      <c r="L79" s="84" t="s">
        <v>32</v>
      </c>
      <c r="M79" s="84" t="s">
        <v>32</v>
      </c>
      <c r="N79" s="84">
        <v>900.96359743040682</v>
      </c>
      <c r="O79" s="84">
        <v>571.01754385964909</v>
      </c>
      <c r="P79" s="84">
        <f t="shared" si="2"/>
        <v>1304.9402586624283</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05" t="s">
        <v>50</v>
      </c>
      <c r="B80" s="36" t="s">
        <v>33</v>
      </c>
      <c r="C80" s="84" t="s">
        <v>32</v>
      </c>
      <c r="D80" s="84" t="s">
        <v>32</v>
      </c>
      <c r="E80" s="84">
        <v>214.37908496732024</v>
      </c>
      <c r="F80" s="84">
        <v>269.02654867256638</v>
      </c>
      <c r="G80" s="84">
        <v>167.54122938530736</v>
      </c>
      <c r="H80" s="84">
        <v>243.71708051166291</v>
      </c>
      <c r="I80" s="84" t="s">
        <v>32</v>
      </c>
      <c r="J80" s="84">
        <v>251.60642570281124</v>
      </c>
      <c r="K80" s="84">
        <v>130.79122974261202</v>
      </c>
      <c r="L80" s="84" t="s">
        <v>32</v>
      </c>
      <c r="M80" s="84" t="s">
        <v>32</v>
      </c>
      <c r="N80" s="84">
        <v>87.259100642398295</v>
      </c>
      <c r="O80" s="84">
        <v>222.66666666666666</v>
      </c>
      <c r="P80" s="84">
        <f t="shared" si="2"/>
        <v>220.54903962670426</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6">
      <c r="A81" s="106" t="s">
        <v>52</v>
      </c>
      <c r="B81" s="37" t="s">
        <v>33</v>
      </c>
      <c r="C81" s="85" t="s">
        <v>32</v>
      </c>
      <c r="D81" s="85" t="s">
        <v>32</v>
      </c>
      <c r="E81" s="85">
        <v>431.89542483660131</v>
      </c>
      <c r="F81" s="85">
        <v>280.17699115044246</v>
      </c>
      <c r="G81" s="85">
        <v>129.12293853073464</v>
      </c>
      <c r="H81" s="85">
        <v>348.23175319789317</v>
      </c>
      <c r="I81" s="85" t="s">
        <v>32</v>
      </c>
      <c r="J81" s="85">
        <v>295.78313253012044</v>
      </c>
      <c r="K81" s="85">
        <v>851.7635843660629</v>
      </c>
      <c r="L81" s="85" t="s">
        <v>32</v>
      </c>
      <c r="M81" s="85" t="s">
        <v>32</v>
      </c>
      <c r="N81" s="85">
        <v>201.07066381156318</v>
      </c>
      <c r="O81" s="85">
        <v>298.94736842105266</v>
      </c>
      <c r="P81" s="85">
        <f t="shared" si="2"/>
        <v>272.58165883608029</v>
      </c>
    </row>
    <row r="82" spans="1:16" ht="15.75">
      <c r="A82"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EABC-76EE-4D4D-A51C-CB88CB5EFA96}">
  <dimension ref="A1:AMF82"/>
  <sheetViews>
    <sheetView showGridLines="0" zoomScale="90" zoomScaleNormal="90" workbookViewId="0">
      <pane xSplit="2" ySplit="4" topLeftCell="C62" activePane="bottomRight" state="frozen"/>
      <selection activeCell="A103" sqref="A103"/>
      <selection pane="topRight" activeCell="A103" sqref="A103"/>
      <selection pane="bottomLeft" activeCell="A103" sqref="A103"/>
      <selection pane="bottomRight" activeCell="A77" sqref="A77"/>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550</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114</v>
      </c>
      <c r="D5" s="53" t="s">
        <v>113</v>
      </c>
      <c r="E5" s="53" t="s">
        <v>114</v>
      </c>
      <c r="F5" s="53" t="s">
        <v>110</v>
      </c>
      <c r="G5" s="53" t="s">
        <v>108</v>
      </c>
      <c r="H5" s="53" t="s">
        <v>110</v>
      </c>
      <c r="I5" s="53" t="s">
        <v>32</v>
      </c>
      <c r="J5" s="53" t="s">
        <v>108</v>
      </c>
      <c r="K5" s="53" t="s">
        <v>32</v>
      </c>
      <c r="L5" s="53" t="s">
        <v>113</v>
      </c>
      <c r="M5" s="53" t="s">
        <v>110</v>
      </c>
      <c r="N5" s="53" t="s">
        <v>110</v>
      </c>
      <c r="O5" s="53" t="s">
        <v>115</v>
      </c>
      <c r="P5" s="53" t="s">
        <v>32</v>
      </c>
    </row>
    <row r="6" spans="1:1020" ht="12.6" customHeight="1">
      <c r="A6" s="25" t="s">
        <v>0</v>
      </c>
      <c r="B6" s="17" t="s">
        <v>1</v>
      </c>
      <c r="C6" s="57">
        <v>884</v>
      </c>
      <c r="D6" s="57">
        <v>144</v>
      </c>
      <c r="E6" s="57">
        <v>2437.625</v>
      </c>
      <c r="F6" s="57">
        <v>26880.198888104998</v>
      </c>
      <c r="G6" s="57">
        <v>67897.020022486002</v>
      </c>
      <c r="H6" s="57">
        <v>8875.5300488400007</v>
      </c>
      <c r="I6" s="57" t="s">
        <v>32</v>
      </c>
      <c r="J6" s="57">
        <v>60549.225486165007</v>
      </c>
      <c r="K6" s="57" t="s">
        <v>32</v>
      </c>
      <c r="L6" s="57">
        <v>1276</v>
      </c>
      <c r="M6" s="57">
        <v>43545.519166163998</v>
      </c>
      <c r="N6" s="57">
        <v>19656.257073535999</v>
      </c>
      <c r="O6" s="57">
        <v>13805.137146187</v>
      </c>
      <c r="P6" s="57">
        <f>SUM(C6:O6)</f>
        <v>245950.51283148304</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v>6.99</v>
      </c>
      <c r="D8" s="58">
        <v>2.5099999999999998</v>
      </c>
      <c r="E8" s="58">
        <v>4.8099999999999996</v>
      </c>
      <c r="F8" s="58">
        <v>1.05</v>
      </c>
      <c r="G8" s="58">
        <v>1.89</v>
      </c>
      <c r="H8" s="58">
        <v>3.46</v>
      </c>
      <c r="I8" s="58" t="s">
        <v>32</v>
      </c>
      <c r="J8" s="58">
        <v>1.43</v>
      </c>
      <c r="K8" s="58" t="s">
        <v>32</v>
      </c>
      <c r="L8" s="58">
        <v>4.3099999999999996</v>
      </c>
      <c r="M8" s="58">
        <v>1.7</v>
      </c>
      <c r="N8" s="58">
        <v>1.68</v>
      </c>
      <c r="O8" s="58">
        <v>1.78</v>
      </c>
      <c r="P8" s="58">
        <f>($C8*$C$6+$D8*$D$6+$E8*$E$6+$F8*$F$6+$G8*$G$6+$H8*$H$6+$J8*$J$6+$L8*$L$6+$M8*$M$6+$N8*$N$6+$O8*$O$6)/$P$6</f>
        <v>1.7451985482117651</v>
      </c>
    </row>
    <row r="9" spans="1:1020" ht="12.6" customHeight="1">
      <c r="A9" s="99" t="s">
        <v>561</v>
      </c>
      <c r="B9" s="22" t="s">
        <v>116</v>
      </c>
      <c r="C9" s="59">
        <v>1.46</v>
      </c>
      <c r="D9" s="59">
        <v>0.84</v>
      </c>
      <c r="E9" s="59">
        <v>1.26</v>
      </c>
      <c r="F9" s="59">
        <v>0.76</v>
      </c>
      <c r="G9" s="59">
        <v>0.79</v>
      </c>
      <c r="H9" s="59">
        <v>1.23</v>
      </c>
      <c r="I9" s="59" t="s">
        <v>32</v>
      </c>
      <c r="J9" s="59">
        <v>0.95000000000000018</v>
      </c>
      <c r="K9" s="59" t="s">
        <v>32</v>
      </c>
      <c r="L9" s="59">
        <v>1.22</v>
      </c>
      <c r="M9" s="59">
        <v>1.34</v>
      </c>
      <c r="N9" s="59">
        <v>1.03</v>
      </c>
      <c r="O9" s="59">
        <v>1.19</v>
      </c>
      <c r="P9" s="59">
        <f>($C9*$C$6+$D9*$D$6+$E9*$E$6+$F9*$F$6+$G9*$G$6+$H9*$H$6+$J9*$J$6+$L9*$L$6+$M9*$M$6+$N9*$N$6+$O9*$O$6)/$P$6</f>
        <v>0.99032541755220782</v>
      </c>
    </row>
    <row r="10" spans="1:1020" ht="12.6" customHeight="1">
      <c r="A10" s="27" t="s">
        <v>5</v>
      </c>
      <c r="B10" s="23" t="s">
        <v>6</v>
      </c>
      <c r="C10" s="60">
        <v>23.6</v>
      </c>
      <c r="D10" s="60">
        <v>29.27</v>
      </c>
      <c r="E10" s="60">
        <v>22.9</v>
      </c>
      <c r="F10" s="60">
        <v>5.22</v>
      </c>
      <c r="G10" s="60">
        <v>20.45</v>
      </c>
      <c r="H10" s="60">
        <v>29.32</v>
      </c>
      <c r="I10" s="60" t="s">
        <v>32</v>
      </c>
      <c r="J10" s="60">
        <v>9.5400000000000009</v>
      </c>
      <c r="K10" s="60" t="s">
        <v>32</v>
      </c>
      <c r="L10" s="60">
        <v>15.75</v>
      </c>
      <c r="M10" s="60">
        <v>7.76</v>
      </c>
      <c r="N10" s="60">
        <v>12.97</v>
      </c>
      <c r="O10" s="60">
        <v>5.97</v>
      </c>
      <c r="P10" s="60">
        <f t="shared" ref="P10:P12" si="0">($C10*$C$6+$D10*$D$6+$E10*$E$6+$F10*$F$6+$G10*$G$6+$H10*$H$6+$J10*$J$6+$L10*$L$6+$M10*$M$6+$N10*$N$6+$O10*$O$6)/$P$6</f>
        <v>12.778775119753954</v>
      </c>
      <c r="Q10" s="3"/>
      <c r="R10" s="3"/>
      <c r="S10" s="3"/>
      <c r="T10" s="3"/>
      <c r="U10" s="3"/>
      <c r="V10" s="3"/>
      <c r="W10" s="3"/>
      <c r="X10" s="3"/>
      <c r="Y10" s="3"/>
      <c r="Z10" s="3"/>
      <c r="AA10" s="3"/>
    </row>
    <row r="11" spans="1:1020" ht="12.6" customHeight="1">
      <c r="A11" s="100" t="s">
        <v>37</v>
      </c>
      <c r="B11" s="17" t="s">
        <v>6</v>
      </c>
      <c r="C11" s="61">
        <v>20.29</v>
      </c>
      <c r="D11" s="61">
        <v>18.88</v>
      </c>
      <c r="E11" s="61">
        <v>16.96</v>
      </c>
      <c r="F11" s="61">
        <v>2.94</v>
      </c>
      <c r="G11" s="61">
        <v>16.16</v>
      </c>
      <c r="H11" s="61">
        <v>15.25</v>
      </c>
      <c r="I11" s="61" t="s">
        <v>32</v>
      </c>
      <c r="J11" s="61">
        <v>6.55</v>
      </c>
      <c r="K11" s="61" t="s">
        <v>32</v>
      </c>
      <c r="L11" s="61">
        <v>14.37</v>
      </c>
      <c r="M11" s="61">
        <v>5.59</v>
      </c>
      <c r="N11" s="61">
        <v>8.2200000000000006</v>
      </c>
      <c r="O11" s="61">
        <v>4.54</v>
      </c>
      <c r="P11" s="61">
        <f t="shared" si="0"/>
        <v>9.1733714657731742</v>
      </c>
    </row>
    <row r="12" spans="1:1020" ht="12.6" customHeight="1">
      <c r="A12" s="18" t="s">
        <v>14</v>
      </c>
      <c r="B12" s="23" t="s">
        <v>7</v>
      </c>
      <c r="C12" s="60">
        <v>1.48</v>
      </c>
      <c r="D12" s="60">
        <v>0.72</v>
      </c>
      <c r="E12" s="60">
        <v>0.24</v>
      </c>
      <c r="F12" s="60">
        <v>0.06</v>
      </c>
      <c r="G12" s="60">
        <v>0.09</v>
      </c>
      <c r="H12" s="60">
        <v>1.47</v>
      </c>
      <c r="I12" s="60" t="s">
        <v>32</v>
      </c>
      <c r="J12" s="60">
        <v>0.09</v>
      </c>
      <c r="K12" s="60" t="s">
        <v>32</v>
      </c>
      <c r="L12" s="60">
        <v>0</v>
      </c>
      <c r="M12" s="60">
        <v>0.13</v>
      </c>
      <c r="N12" s="60">
        <v>0.57999999999999996</v>
      </c>
      <c r="O12" s="60">
        <v>0.13</v>
      </c>
      <c r="P12" s="60">
        <f t="shared" si="0"/>
        <v>0.19139316719526092</v>
      </c>
    </row>
    <row r="13" spans="1:1020" ht="12.6" customHeight="1">
      <c r="A13" s="21" t="s">
        <v>9</v>
      </c>
      <c r="B13" s="14"/>
      <c r="C13" s="6"/>
      <c r="D13" s="6"/>
      <c r="E13" s="6"/>
      <c r="F13" s="6"/>
      <c r="G13" s="6"/>
      <c r="H13" s="6"/>
      <c r="I13" s="6"/>
      <c r="J13" s="6"/>
      <c r="K13" s="6"/>
      <c r="L13" s="6"/>
      <c r="M13" s="6"/>
      <c r="N13" s="6"/>
      <c r="O13" s="6"/>
      <c r="P13" s="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row>
    <row r="14" spans="1:1020" ht="12.6" customHeight="1">
      <c r="A14" s="277" t="s">
        <v>66</v>
      </c>
      <c r="B14" s="40" t="s">
        <v>33</v>
      </c>
      <c r="C14" s="63">
        <v>1310160</v>
      </c>
      <c r="D14" s="63">
        <v>1048676</v>
      </c>
      <c r="E14" s="63">
        <v>945858</v>
      </c>
      <c r="F14" s="63">
        <v>109650</v>
      </c>
      <c r="G14" s="63">
        <v>410144</v>
      </c>
      <c r="H14" s="63">
        <v>401370</v>
      </c>
      <c r="I14" s="63" t="s">
        <v>32</v>
      </c>
      <c r="J14" s="63">
        <v>390822</v>
      </c>
      <c r="K14" s="63" t="s">
        <v>32</v>
      </c>
      <c r="L14" s="63">
        <v>2061077</v>
      </c>
      <c r="M14" s="63">
        <v>134523</v>
      </c>
      <c r="N14" s="63">
        <v>92418</v>
      </c>
      <c r="O14" s="63">
        <v>74190</v>
      </c>
      <c r="P14" s="63">
        <f t="shared" ref="P14:P77" si="1">($C14*$C$6+$D14*$D$6+$E14*$E$6+$F14*$F$6+$G14*$G$6+$H14*$H$6+$J14*$J$6+$L14*$L$6+$M14*$M$6+$N14*$N$6+$O14*$O$6)/$P$6</f>
        <v>296664.35884185624</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ht="12.6" customHeight="1">
      <c r="A15" s="41" t="s">
        <v>62</v>
      </c>
      <c r="B15" s="42" t="s">
        <v>33</v>
      </c>
      <c r="C15" s="64">
        <v>1150622</v>
      </c>
      <c r="D15" s="64">
        <v>841058</v>
      </c>
      <c r="E15" s="64">
        <v>809291</v>
      </c>
      <c r="F15" s="64">
        <v>104967</v>
      </c>
      <c r="G15" s="64">
        <v>234183</v>
      </c>
      <c r="H15" s="64">
        <v>211329</v>
      </c>
      <c r="I15" s="64" t="s">
        <v>32</v>
      </c>
      <c r="J15" s="64">
        <v>278225</v>
      </c>
      <c r="K15" s="64" t="s">
        <v>32</v>
      </c>
      <c r="L15" s="64">
        <v>1615609</v>
      </c>
      <c r="M15" s="64">
        <v>123380</v>
      </c>
      <c r="N15" s="64">
        <v>83415</v>
      </c>
      <c r="O15" s="64">
        <v>54811</v>
      </c>
      <c r="P15" s="64">
        <f t="shared" si="1"/>
        <v>204859.50492902775</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ht="12.6" customHeight="1">
      <c r="A16" s="100" t="s">
        <v>70</v>
      </c>
      <c r="B16" s="17" t="s">
        <v>33</v>
      </c>
      <c r="C16" s="57">
        <v>724539</v>
      </c>
      <c r="D16" s="57">
        <v>668659</v>
      </c>
      <c r="E16" s="57">
        <v>539380</v>
      </c>
      <c r="F16" s="57">
        <v>80518</v>
      </c>
      <c r="G16" s="57">
        <v>215641</v>
      </c>
      <c r="H16" s="57">
        <v>89414</v>
      </c>
      <c r="I16" s="57" t="s">
        <v>32</v>
      </c>
      <c r="J16" s="57">
        <v>239997</v>
      </c>
      <c r="K16" s="57" t="s">
        <v>32</v>
      </c>
      <c r="L16" s="57">
        <v>1300249</v>
      </c>
      <c r="M16" s="57">
        <v>81442</v>
      </c>
      <c r="N16" s="57">
        <v>54049</v>
      </c>
      <c r="O16" s="57">
        <v>25722</v>
      </c>
      <c r="P16" s="57">
        <f t="shared" si="1"/>
        <v>165909.73528956441</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s="97" customFormat="1" ht="12.6" customHeight="1">
      <c r="A17" s="110" t="s">
        <v>71</v>
      </c>
      <c r="B17" s="115" t="s">
        <v>12</v>
      </c>
      <c r="C17" s="95">
        <v>0.48855932203389835</v>
      </c>
      <c r="D17" s="95">
        <v>0.72668261018107272</v>
      </c>
      <c r="E17" s="95">
        <v>0.4475982532751091</v>
      </c>
      <c r="F17" s="95">
        <v>0.56321839080459768</v>
      </c>
      <c r="G17" s="95">
        <v>0.77261613691931541</v>
      </c>
      <c r="H17" s="95">
        <v>0.23158253751705318</v>
      </c>
      <c r="I17" s="95" t="s">
        <v>32</v>
      </c>
      <c r="J17" s="95">
        <v>0.56708595387840677</v>
      </c>
      <c r="K17" s="95" t="s">
        <v>32</v>
      </c>
      <c r="L17" s="95">
        <v>0.66666666666666663</v>
      </c>
      <c r="M17" s="95">
        <v>0.90979381443298968</v>
      </c>
      <c r="N17" s="95">
        <v>0.77023901310717036</v>
      </c>
      <c r="O17" s="95">
        <v>0.56951423785594646</v>
      </c>
      <c r="P17" s="95">
        <f t="shared" si="1"/>
        <v>0.68748684881650968</v>
      </c>
      <c r="Q17" s="96"/>
      <c r="R17" s="96"/>
      <c r="S17" s="96"/>
      <c r="T17" s="96"/>
      <c r="U17" s="96"/>
      <c r="V17" s="96"/>
      <c r="W17" s="96"/>
      <c r="X17" s="96"/>
      <c r="Y17" s="96"/>
      <c r="Z17" s="96"/>
      <c r="AA17" s="96"/>
      <c r="AB17" s="96"/>
      <c r="AC17" s="96"/>
      <c r="AD17" s="96"/>
    </row>
    <row r="18" spans="1:1020" ht="12.6" customHeight="1">
      <c r="A18" s="100" t="s">
        <v>63</v>
      </c>
      <c r="B18" s="17" t="s">
        <v>33</v>
      </c>
      <c r="C18" s="57">
        <v>270255</v>
      </c>
      <c r="D18" s="57">
        <v>98043</v>
      </c>
      <c r="E18" s="57">
        <v>152520</v>
      </c>
      <c r="F18" s="57">
        <v>6173</v>
      </c>
      <c r="G18" s="57">
        <v>8920</v>
      </c>
      <c r="H18" s="57">
        <v>49675</v>
      </c>
      <c r="I18" s="57" t="s">
        <v>32</v>
      </c>
      <c r="J18" s="57">
        <v>19683</v>
      </c>
      <c r="K18" s="57" t="s">
        <v>32</v>
      </c>
      <c r="L18" s="57">
        <v>143136</v>
      </c>
      <c r="M18" s="57">
        <v>23142</v>
      </c>
      <c r="N18" s="57">
        <v>10618</v>
      </c>
      <c r="O18" s="57">
        <v>17002</v>
      </c>
      <c r="P18" s="57">
        <f t="shared" si="1"/>
        <v>18958.539219886232</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56</v>
      </c>
      <c r="B19" s="17" t="s">
        <v>33</v>
      </c>
      <c r="C19" s="57">
        <v>146630</v>
      </c>
      <c r="D19" s="57">
        <v>74237</v>
      </c>
      <c r="E19" s="57">
        <v>110735</v>
      </c>
      <c r="F19" s="57">
        <v>18260</v>
      </c>
      <c r="G19" s="57">
        <v>9468</v>
      </c>
      <c r="H19" s="57">
        <v>61423</v>
      </c>
      <c r="I19" s="57" t="s">
        <v>32</v>
      </c>
      <c r="J19" s="57">
        <v>18501</v>
      </c>
      <c r="K19" s="57" t="s">
        <v>32</v>
      </c>
      <c r="L19" s="57">
        <v>172224</v>
      </c>
      <c r="M19" s="57">
        <v>18792</v>
      </c>
      <c r="N19" s="57">
        <v>18561</v>
      </c>
      <c r="O19" s="57">
        <v>12075</v>
      </c>
      <c r="P19" s="57">
        <f t="shared" si="1"/>
        <v>19430.363272229246</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7" t="s">
        <v>57</v>
      </c>
      <c r="B20" s="10" t="s">
        <v>33</v>
      </c>
      <c r="C20" s="65">
        <v>1840</v>
      </c>
      <c r="D20" s="65">
        <v>120</v>
      </c>
      <c r="E20" s="65">
        <v>106</v>
      </c>
      <c r="F20" s="65">
        <v>14</v>
      </c>
      <c r="G20" s="65">
        <v>143</v>
      </c>
      <c r="H20" s="65">
        <v>1178</v>
      </c>
      <c r="I20" s="65" t="s">
        <v>32</v>
      </c>
      <c r="J20" s="65">
        <v>44</v>
      </c>
      <c r="K20" s="65" t="s">
        <v>32</v>
      </c>
      <c r="L20" s="65">
        <v>0</v>
      </c>
      <c r="M20" s="65">
        <v>3</v>
      </c>
      <c r="N20" s="65">
        <v>187</v>
      </c>
      <c r="O20" s="65">
        <v>0</v>
      </c>
      <c r="P20" s="65">
        <f t="shared" si="1"/>
        <v>117.5591037154461</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35" t="s">
        <v>10</v>
      </c>
      <c r="B21" s="24" t="s">
        <v>33</v>
      </c>
      <c r="C21" s="66">
        <v>159539</v>
      </c>
      <c r="D21" s="66">
        <v>207618</v>
      </c>
      <c r="E21" s="66">
        <v>136567</v>
      </c>
      <c r="F21" s="66">
        <v>4683</v>
      </c>
      <c r="G21" s="66">
        <v>175961</v>
      </c>
      <c r="H21" s="66">
        <v>190041</v>
      </c>
      <c r="I21" s="66" t="s">
        <v>32</v>
      </c>
      <c r="J21" s="66">
        <v>112597</v>
      </c>
      <c r="K21" s="66" t="s">
        <v>32</v>
      </c>
      <c r="L21" s="66">
        <v>445468</v>
      </c>
      <c r="M21" s="66">
        <v>11143</v>
      </c>
      <c r="N21" s="66">
        <v>9003</v>
      </c>
      <c r="O21" s="66">
        <v>19378</v>
      </c>
      <c r="P21" s="66">
        <f t="shared" si="1"/>
        <v>91804.801377312309</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64</v>
      </c>
      <c r="B22" s="17" t="s">
        <v>33</v>
      </c>
      <c r="C22" s="57">
        <v>8779</v>
      </c>
      <c r="D22" s="57">
        <v>40561</v>
      </c>
      <c r="E22" s="57">
        <v>14180</v>
      </c>
      <c r="F22" s="57">
        <v>107</v>
      </c>
      <c r="G22" s="57">
        <v>178</v>
      </c>
      <c r="H22" s="57">
        <v>18407</v>
      </c>
      <c r="I22" s="57" t="s">
        <v>32</v>
      </c>
      <c r="J22" s="57">
        <v>1328</v>
      </c>
      <c r="K22" s="57" t="s">
        <v>32</v>
      </c>
      <c r="L22" s="57">
        <v>174371</v>
      </c>
      <c r="M22" s="57">
        <v>4409</v>
      </c>
      <c r="N22" s="57">
        <v>2256</v>
      </c>
      <c r="O22" s="57">
        <v>27</v>
      </c>
      <c r="P22" s="57">
        <f t="shared" si="1"/>
        <v>3114.922925934427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99" t="s">
        <v>65</v>
      </c>
      <c r="B23" s="22" t="s">
        <v>33</v>
      </c>
      <c r="C23" s="67">
        <v>1349</v>
      </c>
      <c r="D23" s="67">
        <v>2509</v>
      </c>
      <c r="E23" s="67">
        <v>53</v>
      </c>
      <c r="F23" s="67">
        <v>19</v>
      </c>
      <c r="G23" s="67">
        <v>33</v>
      </c>
      <c r="H23" s="67">
        <v>725</v>
      </c>
      <c r="I23" s="67" t="s">
        <v>32</v>
      </c>
      <c r="J23" s="67">
        <v>109</v>
      </c>
      <c r="K23" s="67" t="s">
        <v>32</v>
      </c>
      <c r="L23" s="67">
        <v>0</v>
      </c>
      <c r="M23" s="67">
        <v>442</v>
      </c>
      <c r="N23" s="67">
        <v>140</v>
      </c>
      <c r="O23" s="67">
        <v>27</v>
      </c>
      <c r="P23" s="67">
        <f t="shared" si="1"/>
        <v>161.98661321759914</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99" t="s">
        <v>58</v>
      </c>
      <c r="B24" s="22" t="s">
        <v>33</v>
      </c>
      <c r="C24" s="67">
        <v>149410</v>
      </c>
      <c r="D24" s="67">
        <v>164548</v>
      </c>
      <c r="E24" s="67">
        <v>122334</v>
      </c>
      <c r="F24" s="67">
        <v>4557</v>
      </c>
      <c r="G24" s="67">
        <v>175751</v>
      </c>
      <c r="H24" s="67">
        <v>170910</v>
      </c>
      <c r="I24" s="67" t="s">
        <v>32</v>
      </c>
      <c r="J24" s="67">
        <v>111160</v>
      </c>
      <c r="K24" s="67" t="s">
        <v>32</v>
      </c>
      <c r="L24" s="67">
        <v>271097</v>
      </c>
      <c r="M24" s="67">
        <v>6292</v>
      </c>
      <c r="N24" s="67">
        <v>6607</v>
      </c>
      <c r="O24" s="67">
        <v>19324</v>
      </c>
      <c r="P24" s="67">
        <f t="shared" si="1"/>
        <v>88528.200390271813</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50" t="s">
        <v>67</v>
      </c>
      <c r="B25" s="51" t="s">
        <v>33</v>
      </c>
      <c r="C25" s="68">
        <v>974361</v>
      </c>
      <c r="D25" s="68">
        <v>622537</v>
      </c>
      <c r="E25" s="68">
        <v>682327</v>
      </c>
      <c r="F25" s="68">
        <v>109650</v>
      </c>
      <c r="G25" s="68">
        <v>402293</v>
      </c>
      <c r="H25" s="68">
        <v>237453</v>
      </c>
      <c r="I25" s="68" t="s">
        <v>32</v>
      </c>
      <c r="J25" s="68">
        <v>383494</v>
      </c>
      <c r="K25" s="68" t="s">
        <v>32</v>
      </c>
      <c r="L25" s="68">
        <v>1448850</v>
      </c>
      <c r="M25" s="68">
        <v>132989</v>
      </c>
      <c r="N25" s="68">
        <v>86648</v>
      </c>
      <c r="O25" s="68">
        <v>74036</v>
      </c>
      <c r="P25" s="68">
        <f t="shared" si="1"/>
        <v>278791.82995106507</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48" t="s">
        <v>72</v>
      </c>
      <c r="B26" s="49" t="s">
        <v>33</v>
      </c>
      <c r="C26" s="69">
        <v>335799</v>
      </c>
      <c r="D26" s="69">
        <v>426139</v>
      </c>
      <c r="E26" s="69">
        <v>263531</v>
      </c>
      <c r="F26" s="69">
        <v>0</v>
      </c>
      <c r="G26" s="69">
        <v>7851</v>
      </c>
      <c r="H26" s="69">
        <v>163917</v>
      </c>
      <c r="I26" s="69" t="s">
        <v>32</v>
      </c>
      <c r="J26" s="69">
        <v>7328</v>
      </c>
      <c r="K26" s="69" t="s">
        <v>32</v>
      </c>
      <c r="L26" s="69">
        <v>612227</v>
      </c>
      <c r="M26" s="69">
        <v>1534</v>
      </c>
      <c r="N26" s="69">
        <v>5770</v>
      </c>
      <c r="O26" s="69">
        <v>154</v>
      </c>
      <c r="P26" s="69">
        <f t="shared" si="1"/>
        <v>17872.528890791116</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3" t="s">
        <v>73</v>
      </c>
      <c r="B27" s="43" t="s">
        <v>33</v>
      </c>
      <c r="C27" s="70">
        <v>305324</v>
      </c>
      <c r="D27" s="70">
        <v>345484</v>
      </c>
      <c r="E27" s="70">
        <v>179855</v>
      </c>
      <c r="F27" s="70">
        <v>0</v>
      </c>
      <c r="G27" s="70">
        <v>5948</v>
      </c>
      <c r="H27" s="70">
        <v>100948</v>
      </c>
      <c r="I27" s="70" t="s">
        <v>32</v>
      </c>
      <c r="J27" s="70">
        <v>7246</v>
      </c>
      <c r="K27" s="70" t="s">
        <v>32</v>
      </c>
      <c r="L27" s="70">
        <v>473481</v>
      </c>
      <c r="M27" s="70">
        <v>1028</v>
      </c>
      <c r="N27" s="70">
        <v>730</v>
      </c>
      <c r="O27" s="70">
        <v>126</v>
      </c>
      <c r="P27" s="70">
        <f t="shared" si="1"/>
        <v>12854.815202296286</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100" t="s">
        <v>107</v>
      </c>
      <c r="B28" s="17" t="s">
        <v>33</v>
      </c>
      <c r="C28" s="57">
        <v>30475</v>
      </c>
      <c r="D28" s="57">
        <v>80655</v>
      </c>
      <c r="E28" s="57">
        <v>83676</v>
      </c>
      <c r="F28" s="57">
        <v>0</v>
      </c>
      <c r="G28" s="57">
        <v>1903</v>
      </c>
      <c r="H28" s="57">
        <v>62970</v>
      </c>
      <c r="I28" s="57" t="s">
        <v>32</v>
      </c>
      <c r="J28" s="57">
        <v>82</v>
      </c>
      <c r="K28" s="57" t="s">
        <v>32</v>
      </c>
      <c r="L28" s="57">
        <v>138746</v>
      </c>
      <c r="M28" s="57">
        <v>506</v>
      </c>
      <c r="N28" s="57">
        <v>5040</v>
      </c>
      <c r="O28" s="57">
        <v>27</v>
      </c>
      <c r="P28" s="57">
        <f t="shared" si="1"/>
        <v>5017.6936454095758</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4" t="s">
        <v>17</v>
      </c>
      <c r="B29" s="45" t="s">
        <v>33</v>
      </c>
      <c r="C29" s="71">
        <v>66017</v>
      </c>
      <c r="D29" s="71">
        <v>225</v>
      </c>
      <c r="E29" s="71">
        <v>28328</v>
      </c>
      <c r="F29" s="71">
        <v>1768</v>
      </c>
      <c r="G29" s="71">
        <v>4891</v>
      </c>
      <c r="H29" s="71">
        <v>43032</v>
      </c>
      <c r="I29" s="71" t="s">
        <v>32</v>
      </c>
      <c r="J29" s="71">
        <v>3777</v>
      </c>
      <c r="K29" s="71" t="s">
        <v>32</v>
      </c>
      <c r="L29" s="71">
        <v>23744</v>
      </c>
      <c r="M29" s="71">
        <v>2876</v>
      </c>
      <c r="N29" s="71">
        <v>2765</v>
      </c>
      <c r="O29" s="71">
        <v>2288</v>
      </c>
      <c r="P29" s="71">
        <f t="shared" si="1"/>
        <v>5526.1083433438926</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6" t="s">
        <v>11</v>
      </c>
      <c r="B30" s="47" t="s">
        <v>12</v>
      </c>
      <c r="C30" s="72">
        <v>0.25630381022165233</v>
      </c>
      <c r="D30" s="72">
        <v>0.40635906609858524</v>
      </c>
      <c r="E30" s="72">
        <v>0.27861581759629883</v>
      </c>
      <c r="F30" s="72">
        <v>0</v>
      </c>
      <c r="G30" s="72">
        <v>1.9142057423734104E-2</v>
      </c>
      <c r="H30" s="72">
        <v>0.40839375140145001</v>
      </c>
      <c r="I30" s="72" t="s">
        <v>32</v>
      </c>
      <c r="J30" s="72">
        <v>1.8750223887089263E-2</v>
      </c>
      <c r="K30" s="72" t="s">
        <v>32</v>
      </c>
      <c r="L30" s="72">
        <v>0.29704227450017634</v>
      </c>
      <c r="M30" s="72">
        <v>1.1403254462062249E-2</v>
      </c>
      <c r="N30" s="72">
        <v>6.2433725031920191E-2</v>
      </c>
      <c r="O30" s="72">
        <v>2.0757514489823424E-3</v>
      </c>
      <c r="P30" s="72">
        <f t="shared" si="1"/>
        <v>3.7224627889516686E-2</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9" t="s">
        <v>60</v>
      </c>
      <c r="B31" s="9" t="s">
        <v>33</v>
      </c>
      <c r="C31" s="73">
        <v>499933</v>
      </c>
      <c r="D31" s="73">
        <v>285117</v>
      </c>
      <c r="E31" s="73">
        <v>331653</v>
      </c>
      <c r="F31" s="73">
        <v>29942</v>
      </c>
      <c r="G31" s="73">
        <v>95634</v>
      </c>
      <c r="H31" s="73">
        <v>247771</v>
      </c>
      <c r="I31" s="73" t="s">
        <v>32</v>
      </c>
      <c r="J31" s="73">
        <v>67528</v>
      </c>
      <c r="K31" s="73" t="s">
        <v>32</v>
      </c>
      <c r="L31" s="73">
        <v>426222</v>
      </c>
      <c r="M31" s="73">
        <v>28888</v>
      </c>
      <c r="N31" s="73">
        <v>51822</v>
      </c>
      <c r="O31" s="73">
        <v>30961</v>
      </c>
      <c r="P31" s="73">
        <f t="shared" si="1"/>
        <v>73694.786291268261</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8" t="s">
        <v>18</v>
      </c>
      <c r="B32" s="30" t="s">
        <v>33</v>
      </c>
      <c r="C32" s="74">
        <v>455075</v>
      </c>
      <c r="D32" s="74">
        <v>238225</v>
      </c>
      <c r="E32" s="74">
        <v>258486</v>
      </c>
      <c r="F32" s="74">
        <v>26230</v>
      </c>
      <c r="G32" s="74">
        <v>85179</v>
      </c>
      <c r="H32" s="74">
        <v>197841</v>
      </c>
      <c r="I32" s="74" t="s">
        <v>32</v>
      </c>
      <c r="J32" s="74">
        <v>58652</v>
      </c>
      <c r="K32" s="74" t="s">
        <v>32</v>
      </c>
      <c r="L32" s="74">
        <v>367070</v>
      </c>
      <c r="M32" s="74">
        <v>26309</v>
      </c>
      <c r="N32" s="74">
        <v>42822</v>
      </c>
      <c r="O32" s="74">
        <v>29554</v>
      </c>
      <c r="P32" s="74">
        <f t="shared" si="1"/>
        <v>63940.36304704292</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44</v>
      </c>
      <c r="B33" s="17" t="s">
        <v>33</v>
      </c>
      <c r="C33" s="57">
        <v>434592</v>
      </c>
      <c r="D33" s="57">
        <v>219661</v>
      </c>
      <c r="E33" s="57">
        <v>240581</v>
      </c>
      <c r="F33" s="57">
        <v>20480</v>
      </c>
      <c r="G33" s="57">
        <v>82359</v>
      </c>
      <c r="H33" s="57">
        <v>179752</v>
      </c>
      <c r="I33" s="57" t="s">
        <v>32</v>
      </c>
      <c r="J33" s="57">
        <v>53151</v>
      </c>
      <c r="K33" s="57" t="s">
        <v>32</v>
      </c>
      <c r="L33" s="57">
        <v>344079</v>
      </c>
      <c r="M33" s="57">
        <v>23848</v>
      </c>
      <c r="N33" s="57">
        <v>39348</v>
      </c>
      <c r="O33" s="57">
        <v>28303</v>
      </c>
      <c r="P33" s="57">
        <f t="shared" si="1"/>
        <v>59361.614885494069</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28" t="s">
        <v>19</v>
      </c>
      <c r="B34" s="7" t="s">
        <v>33</v>
      </c>
      <c r="C34" s="75">
        <v>4082</v>
      </c>
      <c r="D34" s="75">
        <v>-935</v>
      </c>
      <c r="E34" s="75">
        <v>435</v>
      </c>
      <c r="F34" s="75">
        <v>78</v>
      </c>
      <c r="G34" s="75">
        <v>82</v>
      </c>
      <c r="H34" s="75">
        <v>965</v>
      </c>
      <c r="I34" s="75" t="s">
        <v>32</v>
      </c>
      <c r="J34" s="75">
        <v>120</v>
      </c>
      <c r="K34" s="75" t="s">
        <v>32</v>
      </c>
      <c r="L34" s="75">
        <v>0</v>
      </c>
      <c r="M34" s="75">
        <v>31</v>
      </c>
      <c r="N34" s="75">
        <v>419</v>
      </c>
      <c r="O34" s="75">
        <v>197</v>
      </c>
      <c r="P34" s="75">
        <f t="shared" si="1"/>
        <v>163.99524419363149</v>
      </c>
      <c r="Q34" s="2"/>
      <c r="R34" s="2"/>
      <c r="S34" s="2"/>
      <c r="T34" s="2"/>
      <c r="U34" s="2"/>
      <c r="V34" s="2"/>
      <c r="W34" s="2"/>
      <c r="X34" s="2"/>
      <c r="Y34" s="2"/>
      <c r="Z34" s="2"/>
      <c r="AA34" s="2"/>
      <c r="AB34" s="2"/>
      <c r="AC34" s="2"/>
      <c r="AD34" s="2"/>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28" t="s">
        <v>47</v>
      </c>
      <c r="B35" s="7" t="s">
        <v>33</v>
      </c>
      <c r="C35" s="75">
        <v>18701</v>
      </c>
      <c r="D35" s="75">
        <v>12795</v>
      </c>
      <c r="E35" s="75">
        <v>14500</v>
      </c>
      <c r="F35" s="75">
        <v>2621</v>
      </c>
      <c r="G35" s="75">
        <v>6812</v>
      </c>
      <c r="H35" s="75">
        <v>28183</v>
      </c>
      <c r="I35" s="75" t="s">
        <v>32</v>
      </c>
      <c r="J35" s="75">
        <v>5736</v>
      </c>
      <c r="K35" s="75" t="s">
        <v>32</v>
      </c>
      <c r="L35" s="75">
        <v>26828</v>
      </c>
      <c r="M35" s="75">
        <v>2414</v>
      </c>
      <c r="N35" s="75">
        <v>7021</v>
      </c>
      <c r="O35" s="75">
        <v>1209</v>
      </c>
      <c r="P35" s="75">
        <f t="shared" si="1"/>
        <v>6010.0913590570826</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c r="A36" s="100" t="s">
        <v>48</v>
      </c>
      <c r="B36" s="17" t="s">
        <v>33</v>
      </c>
      <c r="C36" s="57">
        <v>5118</v>
      </c>
      <c r="D36" s="57">
        <v>6985</v>
      </c>
      <c r="E36" s="57">
        <v>6488</v>
      </c>
      <c r="F36" s="57">
        <v>1704</v>
      </c>
      <c r="G36" s="57">
        <v>3104</v>
      </c>
      <c r="H36" s="57">
        <v>6221</v>
      </c>
      <c r="I36" s="57" t="s">
        <v>32</v>
      </c>
      <c r="J36" s="57">
        <v>2346</v>
      </c>
      <c r="K36" s="57" t="s">
        <v>32</v>
      </c>
      <c r="L36" s="57">
        <v>5472</v>
      </c>
      <c r="M36" s="57">
        <v>1691</v>
      </c>
      <c r="N36" s="57">
        <v>2048</v>
      </c>
      <c r="O36" s="57">
        <v>1061</v>
      </c>
      <c r="P36" s="57">
        <f t="shared" si="1"/>
        <v>2482.9622445496379</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75</v>
      </c>
      <c r="B37" s="17" t="s">
        <v>33</v>
      </c>
      <c r="C37" s="57">
        <v>0</v>
      </c>
      <c r="D37" s="57">
        <v>0</v>
      </c>
      <c r="E37" s="57">
        <v>0</v>
      </c>
      <c r="F37" s="57">
        <v>284</v>
      </c>
      <c r="G37" s="57">
        <v>219</v>
      </c>
      <c r="H37" s="57">
        <v>4600</v>
      </c>
      <c r="I37" s="57" t="s">
        <v>32</v>
      </c>
      <c r="J37" s="57">
        <v>70</v>
      </c>
      <c r="K37" s="57" t="s">
        <v>32</v>
      </c>
      <c r="L37" s="57">
        <v>0</v>
      </c>
      <c r="M37" s="57">
        <v>41</v>
      </c>
      <c r="N37" s="57">
        <v>292</v>
      </c>
      <c r="O37" s="57">
        <v>113</v>
      </c>
      <c r="P37" s="57">
        <f t="shared" si="1"/>
        <v>311.66546816337438</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76</v>
      </c>
      <c r="B38" s="17" t="s">
        <v>33</v>
      </c>
      <c r="C38" s="57">
        <v>0</v>
      </c>
      <c r="D38" s="57">
        <v>0</v>
      </c>
      <c r="E38" s="57">
        <v>0</v>
      </c>
      <c r="F38" s="57">
        <v>1</v>
      </c>
      <c r="G38" s="57">
        <v>23</v>
      </c>
      <c r="H38" s="57">
        <v>163</v>
      </c>
      <c r="I38" s="57" t="s">
        <v>32</v>
      </c>
      <c r="J38" s="57">
        <v>3</v>
      </c>
      <c r="K38" s="57" t="s">
        <v>32</v>
      </c>
      <c r="L38" s="57">
        <v>0</v>
      </c>
      <c r="M38" s="57">
        <v>1</v>
      </c>
      <c r="N38" s="57">
        <v>38</v>
      </c>
      <c r="O38" s="57">
        <v>0</v>
      </c>
      <c r="P38" s="57">
        <f t="shared" si="1"/>
        <v>16.29333468611604</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49</v>
      </c>
      <c r="B39" s="17" t="s">
        <v>33</v>
      </c>
      <c r="C39" s="67">
        <v>3079</v>
      </c>
      <c r="D39" s="67">
        <v>4336</v>
      </c>
      <c r="E39" s="67">
        <v>2669</v>
      </c>
      <c r="F39" s="67">
        <v>464</v>
      </c>
      <c r="G39" s="67">
        <v>1994</v>
      </c>
      <c r="H39" s="67">
        <v>4732</v>
      </c>
      <c r="I39" s="67" t="s">
        <v>32</v>
      </c>
      <c r="J39" s="67">
        <v>3177</v>
      </c>
      <c r="K39" s="67" t="s">
        <v>32</v>
      </c>
      <c r="L39" s="67">
        <v>2021</v>
      </c>
      <c r="M39" s="67">
        <v>353</v>
      </c>
      <c r="N39" s="67">
        <v>3185</v>
      </c>
      <c r="O39" s="67">
        <v>29</v>
      </c>
      <c r="P39" s="67">
        <f t="shared" si="1"/>
        <v>1923.2775547851256</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4" t="s">
        <v>77</v>
      </c>
      <c r="B40" s="17" t="s">
        <v>33</v>
      </c>
      <c r="C40" s="67">
        <v>0</v>
      </c>
      <c r="D40" s="67">
        <v>0</v>
      </c>
      <c r="E40" s="67">
        <v>73</v>
      </c>
      <c r="F40" s="67">
        <v>239</v>
      </c>
      <c r="G40" s="67">
        <v>200</v>
      </c>
      <c r="H40" s="67">
        <v>910</v>
      </c>
      <c r="I40" s="67" t="s">
        <v>32</v>
      </c>
      <c r="J40" s="67">
        <v>239</v>
      </c>
      <c r="K40" s="67" t="s">
        <v>32</v>
      </c>
      <c r="L40" s="67">
        <v>0</v>
      </c>
      <c r="M40" s="67">
        <v>132</v>
      </c>
      <c r="N40" s="67">
        <v>1016</v>
      </c>
      <c r="O40" s="67">
        <v>22</v>
      </c>
      <c r="P40" s="67">
        <f t="shared" si="1"/>
        <v>279.53669761347942</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34" t="s">
        <v>78</v>
      </c>
      <c r="B41" s="9" t="s">
        <v>33</v>
      </c>
      <c r="C41" s="73">
        <v>400874</v>
      </c>
      <c r="D41" s="73">
        <v>227535</v>
      </c>
      <c r="E41" s="73">
        <v>302545</v>
      </c>
      <c r="F41" s="73">
        <v>17221</v>
      </c>
      <c r="G41" s="73">
        <v>55602</v>
      </c>
      <c r="H41" s="73">
        <v>216915</v>
      </c>
      <c r="I41" s="73" t="s">
        <v>32</v>
      </c>
      <c r="J41" s="73">
        <v>38820</v>
      </c>
      <c r="K41" s="73" t="s">
        <v>32</v>
      </c>
      <c r="L41" s="73">
        <v>397807</v>
      </c>
      <c r="M41" s="73">
        <v>16904</v>
      </c>
      <c r="N41" s="73">
        <v>27909</v>
      </c>
      <c r="O41" s="73">
        <v>13177</v>
      </c>
      <c r="P41" s="73">
        <f t="shared" si="1"/>
        <v>47215.560898896998</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35" t="s">
        <v>15</v>
      </c>
      <c r="B42" s="24" t="s">
        <v>33</v>
      </c>
      <c r="C42" s="66">
        <v>74903</v>
      </c>
      <c r="D42" s="66">
        <v>56249</v>
      </c>
      <c r="E42" s="66">
        <v>39060</v>
      </c>
      <c r="F42" s="66">
        <v>4563</v>
      </c>
      <c r="G42" s="66">
        <v>13269</v>
      </c>
      <c r="H42" s="66">
        <v>29702</v>
      </c>
      <c r="I42" s="66" t="s">
        <v>32</v>
      </c>
      <c r="J42" s="66">
        <v>11324</v>
      </c>
      <c r="K42" s="66" t="s">
        <v>32</v>
      </c>
      <c r="L42" s="66">
        <v>83251</v>
      </c>
      <c r="M42" s="66">
        <v>4020</v>
      </c>
      <c r="N42" s="66">
        <v>7163</v>
      </c>
      <c r="O42" s="66">
        <v>2648</v>
      </c>
      <c r="P42" s="66">
        <f t="shared" si="1"/>
        <v>10575.392079103824</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51</v>
      </c>
      <c r="B43" s="17" t="s">
        <v>33</v>
      </c>
      <c r="C43" s="57">
        <v>869</v>
      </c>
      <c r="D43" s="57">
        <v>1519</v>
      </c>
      <c r="E43" s="57">
        <v>1191</v>
      </c>
      <c r="F43" s="57">
        <v>320</v>
      </c>
      <c r="G43" s="57">
        <v>546</v>
      </c>
      <c r="H43" s="57">
        <v>2293</v>
      </c>
      <c r="I43" s="57" t="s">
        <v>32</v>
      </c>
      <c r="J43" s="57">
        <v>481</v>
      </c>
      <c r="K43" s="57" t="s">
        <v>32</v>
      </c>
      <c r="L43" s="57">
        <v>3866</v>
      </c>
      <c r="M43" s="57">
        <v>207</v>
      </c>
      <c r="N43" s="57">
        <v>478</v>
      </c>
      <c r="O43" s="57">
        <v>251</v>
      </c>
      <c r="P43" s="57">
        <f t="shared" si="1"/>
        <v>511.67637398167045</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50</v>
      </c>
      <c r="B44" s="17" t="s">
        <v>33</v>
      </c>
      <c r="C44" s="57">
        <v>10879</v>
      </c>
      <c r="D44" s="57">
        <v>9519</v>
      </c>
      <c r="E44" s="57">
        <v>4283</v>
      </c>
      <c r="F44" s="57">
        <v>1768</v>
      </c>
      <c r="G44" s="57">
        <v>5668</v>
      </c>
      <c r="H44" s="57">
        <v>9150</v>
      </c>
      <c r="I44" s="57" t="s">
        <v>32</v>
      </c>
      <c r="J44" s="57">
        <v>3947</v>
      </c>
      <c r="K44" s="57" t="s">
        <v>32</v>
      </c>
      <c r="L44" s="57">
        <v>11552</v>
      </c>
      <c r="M44" s="57">
        <v>1902</v>
      </c>
      <c r="N44" s="57">
        <v>2467</v>
      </c>
      <c r="O44" s="57">
        <v>788</v>
      </c>
      <c r="P44" s="57">
        <f t="shared" si="1"/>
        <v>3785.0129562481989</v>
      </c>
      <c r="Q44" s="15"/>
      <c r="R44" s="15"/>
      <c r="S44" s="15"/>
      <c r="T44" s="15"/>
      <c r="U44" s="15"/>
      <c r="V44" s="15"/>
      <c r="W44" s="15"/>
      <c r="X44" s="15"/>
      <c r="Y44" s="15"/>
      <c r="Z44" s="15"/>
      <c r="AA44" s="15"/>
      <c r="AB44" s="15"/>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52</v>
      </c>
      <c r="B45" s="17" t="s">
        <v>33</v>
      </c>
      <c r="C45" s="57">
        <v>35664</v>
      </c>
      <c r="D45" s="57">
        <v>8063</v>
      </c>
      <c r="E45" s="57">
        <v>20347</v>
      </c>
      <c r="F45" s="57">
        <v>2130</v>
      </c>
      <c r="G45" s="57">
        <v>6458</v>
      </c>
      <c r="H45" s="57">
        <v>12546</v>
      </c>
      <c r="I45" s="57" t="s">
        <v>32</v>
      </c>
      <c r="J45" s="57">
        <v>3111</v>
      </c>
      <c r="K45" s="57" t="s">
        <v>32</v>
      </c>
      <c r="L45" s="57">
        <v>24715</v>
      </c>
      <c r="M45" s="57">
        <v>1551</v>
      </c>
      <c r="N45" s="57">
        <v>2258</v>
      </c>
      <c r="O45" s="57">
        <v>1443</v>
      </c>
      <c r="P45" s="57">
        <f t="shared" si="1"/>
        <v>4233.051978249533</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c r="A46" s="29" t="s">
        <v>53</v>
      </c>
      <c r="B46" s="30" t="s">
        <v>33</v>
      </c>
      <c r="C46" s="74">
        <v>2146</v>
      </c>
      <c r="D46" s="74">
        <v>2863</v>
      </c>
      <c r="E46" s="74">
        <v>182</v>
      </c>
      <c r="F46" s="74">
        <v>50</v>
      </c>
      <c r="G46" s="74">
        <v>45</v>
      </c>
      <c r="H46" s="74">
        <v>493</v>
      </c>
      <c r="I46" s="74" t="s">
        <v>32</v>
      </c>
      <c r="J46" s="74">
        <v>89</v>
      </c>
      <c r="K46" s="74" t="s">
        <v>32</v>
      </c>
      <c r="L46" s="74">
        <v>0</v>
      </c>
      <c r="M46" s="74">
        <v>86</v>
      </c>
      <c r="N46" s="74">
        <v>124</v>
      </c>
      <c r="O46" s="74">
        <v>77</v>
      </c>
      <c r="P46" s="74">
        <f t="shared" si="1"/>
        <v>98.239937722691366</v>
      </c>
      <c r="Q46" s="2"/>
      <c r="R46" s="2"/>
      <c r="S46" s="2"/>
      <c r="T46" s="2"/>
      <c r="U46" s="2"/>
      <c r="V46" s="2"/>
      <c r="W46" s="2"/>
      <c r="X46" s="2"/>
      <c r="Y46" s="2"/>
      <c r="Z46" s="2"/>
      <c r="AA46" s="2"/>
      <c r="AB46" s="2"/>
      <c r="AC46" s="2"/>
      <c r="AD46" s="2"/>
      <c r="AE46" s="2"/>
      <c r="AF46" s="2"/>
      <c r="AG46" s="2"/>
      <c r="AH46" s="2"/>
      <c r="AI46" s="2"/>
      <c r="AJ46" s="2"/>
      <c r="AK46" s="2"/>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29" t="s">
        <v>81</v>
      </c>
      <c r="B47" s="30" t="s">
        <v>33</v>
      </c>
      <c r="C47" s="74">
        <v>6641</v>
      </c>
      <c r="D47" s="74">
        <v>127</v>
      </c>
      <c r="E47" s="74">
        <v>14252</v>
      </c>
      <c r="F47" s="74">
        <v>51</v>
      </c>
      <c r="G47" s="74">
        <v>83</v>
      </c>
      <c r="H47" s="74">
        <v>9814</v>
      </c>
      <c r="I47" s="74" t="s">
        <v>32</v>
      </c>
      <c r="J47" s="74">
        <v>504</v>
      </c>
      <c r="K47" s="74" t="s">
        <v>32</v>
      </c>
      <c r="L47" s="74">
        <v>802</v>
      </c>
      <c r="M47" s="74">
        <v>40</v>
      </c>
      <c r="N47" s="74">
        <v>98</v>
      </c>
      <c r="O47" s="74">
        <v>48</v>
      </c>
      <c r="P47" s="74">
        <f t="shared" si="1"/>
        <v>693.6830439108295</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9" t="s">
        <v>82</v>
      </c>
      <c r="B48" s="30" t="s">
        <v>33</v>
      </c>
      <c r="C48" s="74">
        <v>105050</v>
      </c>
      <c r="D48" s="74">
        <v>51890</v>
      </c>
      <c r="E48" s="74">
        <v>84444</v>
      </c>
      <c r="F48" s="74">
        <v>5033</v>
      </c>
      <c r="G48" s="74">
        <v>17011</v>
      </c>
      <c r="H48" s="74">
        <v>85978</v>
      </c>
      <c r="I48" s="74" t="s">
        <v>32</v>
      </c>
      <c r="J48" s="74">
        <v>10201</v>
      </c>
      <c r="K48" s="74" t="s">
        <v>32</v>
      </c>
      <c r="L48" s="74">
        <v>109096</v>
      </c>
      <c r="M48" s="74">
        <v>4403</v>
      </c>
      <c r="N48" s="74">
        <v>7291</v>
      </c>
      <c r="O48" s="74">
        <v>2680</v>
      </c>
      <c r="P48" s="74">
        <f t="shared" si="1"/>
        <v>14183.647354228588</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83</v>
      </c>
      <c r="B49" s="17" t="s">
        <v>33</v>
      </c>
      <c r="C49" s="57">
        <v>29871</v>
      </c>
      <c r="D49" s="57">
        <v>16861</v>
      </c>
      <c r="E49" s="57">
        <v>25407</v>
      </c>
      <c r="F49" s="57">
        <v>904</v>
      </c>
      <c r="G49" s="57">
        <v>3282</v>
      </c>
      <c r="H49" s="57">
        <v>20393</v>
      </c>
      <c r="I49" s="57" t="s">
        <v>32</v>
      </c>
      <c r="J49" s="57">
        <v>1626</v>
      </c>
      <c r="K49" s="57" t="s">
        <v>32</v>
      </c>
      <c r="L49" s="57">
        <v>20116</v>
      </c>
      <c r="M49" s="57">
        <v>1437</v>
      </c>
      <c r="N49" s="57">
        <v>1511</v>
      </c>
      <c r="O49" s="57">
        <v>945</v>
      </c>
      <c r="P49" s="57">
        <f t="shared" si="1"/>
        <v>3042.667031989165</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4" customHeight="1">
      <c r="A50" s="100" t="s">
        <v>54</v>
      </c>
      <c r="B50" s="17" t="s">
        <v>33</v>
      </c>
      <c r="C50" s="57">
        <v>33696</v>
      </c>
      <c r="D50" s="57">
        <v>8712</v>
      </c>
      <c r="E50" s="57">
        <v>20023</v>
      </c>
      <c r="F50" s="57">
        <v>2367</v>
      </c>
      <c r="G50" s="57">
        <v>4423</v>
      </c>
      <c r="H50" s="57">
        <v>11527</v>
      </c>
      <c r="I50" s="57" t="s">
        <v>32</v>
      </c>
      <c r="J50" s="57">
        <v>5026</v>
      </c>
      <c r="K50" s="57" t="s">
        <v>32</v>
      </c>
      <c r="L50" s="57">
        <v>25687</v>
      </c>
      <c r="M50" s="57">
        <v>2001</v>
      </c>
      <c r="N50" s="57">
        <v>3647</v>
      </c>
      <c r="O50" s="57">
        <v>1259</v>
      </c>
      <c r="P50" s="57">
        <f t="shared" si="1"/>
        <v>4307.3347184302575</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84</v>
      </c>
      <c r="B51" s="17" t="s">
        <v>33</v>
      </c>
      <c r="C51" s="57">
        <v>16665</v>
      </c>
      <c r="D51" s="57">
        <v>7902</v>
      </c>
      <c r="E51" s="57">
        <v>4763</v>
      </c>
      <c r="F51" s="57">
        <v>483</v>
      </c>
      <c r="G51" s="57">
        <v>1608</v>
      </c>
      <c r="H51" s="57">
        <v>31986</v>
      </c>
      <c r="I51" s="57" t="s">
        <v>32</v>
      </c>
      <c r="J51" s="57">
        <v>762</v>
      </c>
      <c r="K51" s="57" t="s">
        <v>32</v>
      </c>
      <c r="L51" s="57">
        <v>9435</v>
      </c>
      <c r="M51" s="57">
        <v>385</v>
      </c>
      <c r="N51" s="57">
        <v>1013</v>
      </c>
      <c r="O51" s="57">
        <v>226</v>
      </c>
      <c r="P51" s="57">
        <f t="shared" si="1"/>
        <v>2161.0393988096353</v>
      </c>
      <c r="Q51" s="2"/>
      <c r="R51" s="2"/>
      <c r="S51" s="2"/>
      <c r="T51" s="2"/>
      <c r="U51" s="2"/>
      <c r="V51" s="2"/>
      <c r="W51" s="2"/>
      <c r="X51" s="2"/>
      <c r="Y51" s="2"/>
      <c r="Z51" s="2"/>
      <c r="AA51" s="2"/>
      <c r="AB51" s="2"/>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61</v>
      </c>
      <c r="B52" s="30" t="s">
        <v>33</v>
      </c>
      <c r="C52" s="74">
        <v>73617</v>
      </c>
      <c r="D52" s="74">
        <v>20382</v>
      </c>
      <c r="E52" s="74">
        <v>44571</v>
      </c>
      <c r="F52" s="74">
        <v>3609</v>
      </c>
      <c r="G52" s="74">
        <v>3694</v>
      </c>
      <c r="H52" s="74">
        <v>30715</v>
      </c>
      <c r="I52" s="74" t="s">
        <v>32</v>
      </c>
      <c r="J52" s="74">
        <v>5228</v>
      </c>
      <c r="K52" s="74" t="s">
        <v>32</v>
      </c>
      <c r="L52" s="74">
        <v>70911</v>
      </c>
      <c r="M52" s="74">
        <v>5408</v>
      </c>
      <c r="N52" s="74">
        <v>4405</v>
      </c>
      <c r="O52" s="74">
        <v>2932</v>
      </c>
      <c r="P52" s="74">
        <f t="shared" si="1"/>
        <v>6369.9171270385841</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85</v>
      </c>
      <c r="B53" s="30" t="s">
        <v>33</v>
      </c>
      <c r="C53" s="74">
        <v>19209</v>
      </c>
      <c r="D53" s="74">
        <v>7199</v>
      </c>
      <c r="E53" s="74">
        <v>11140</v>
      </c>
      <c r="F53" s="74">
        <v>695</v>
      </c>
      <c r="G53" s="74">
        <v>1568</v>
      </c>
      <c r="H53" s="74">
        <v>7672</v>
      </c>
      <c r="I53" s="74" t="s">
        <v>32</v>
      </c>
      <c r="J53" s="74">
        <v>1091</v>
      </c>
      <c r="K53" s="74" t="s">
        <v>32</v>
      </c>
      <c r="L53" s="74">
        <v>8637</v>
      </c>
      <c r="M53" s="74">
        <v>85</v>
      </c>
      <c r="N53" s="74">
        <v>976</v>
      </c>
      <c r="O53" s="74">
        <v>383</v>
      </c>
      <c r="P53" s="74">
        <f t="shared" si="1"/>
        <v>1397.2857517802722</v>
      </c>
      <c r="Q53" s="15"/>
      <c r="R53" s="15"/>
      <c r="S53" s="15"/>
      <c r="T53" s="15"/>
      <c r="U53" s="15"/>
      <c r="V53" s="15"/>
      <c r="W53" s="15"/>
      <c r="X53" s="15"/>
      <c r="Y53" s="15"/>
      <c r="Z53" s="15"/>
      <c r="AA53" s="15"/>
      <c r="AB53" s="15"/>
      <c r="AC53" s="15"/>
      <c r="AD53" s="15"/>
      <c r="AE53" s="15"/>
      <c r="AF53" s="15"/>
      <c r="AG53" s="15"/>
      <c r="AH53" s="15"/>
      <c r="AI53" s="15"/>
      <c r="AJ53" s="15"/>
      <c r="AK53" s="15"/>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86</v>
      </c>
      <c r="B54" s="30" t="s">
        <v>33</v>
      </c>
      <c r="C54" s="74">
        <v>113261</v>
      </c>
      <c r="D54" s="74">
        <v>78466</v>
      </c>
      <c r="E54" s="74">
        <v>103265</v>
      </c>
      <c r="F54" s="74">
        <v>3219</v>
      </c>
      <c r="G54" s="74">
        <v>19792</v>
      </c>
      <c r="H54" s="74">
        <v>50913</v>
      </c>
      <c r="I54" s="74" t="s">
        <v>32</v>
      </c>
      <c r="J54" s="74">
        <v>10207</v>
      </c>
      <c r="K54" s="74" t="s">
        <v>32</v>
      </c>
      <c r="L54" s="74">
        <v>111923</v>
      </c>
      <c r="M54" s="74">
        <v>2762</v>
      </c>
      <c r="N54" s="74">
        <v>7835</v>
      </c>
      <c r="O54" s="74">
        <v>4406</v>
      </c>
      <c r="P54" s="74">
        <f t="shared" si="1"/>
        <v>13585.305441945893</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32" t="s">
        <v>55</v>
      </c>
      <c r="B55" s="31" t="s">
        <v>33</v>
      </c>
      <c r="C55" s="76">
        <v>6047</v>
      </c>
      <c r="D55" s="76">
        <v>10361</v>
      </c>
      <c r="E55" s="76">
        <v>5631</v>
      </c>
      <c r="F55" s="76">
        <v>0</v>
      </c>
      <c r="G55" s="76">
        <v>138</v>
      </c>
      <c r="H55" s="76">
        <v>1627</v>
      </c>
      <c r="I55" s="76" t="s">
        <v>32</v>
      </c>
      <c r="J55" s="76">
        <v>176</v>
      </c>
      <c r="K55" s="76" t="s">
        <v>32</v>
      </c>
      <c r="L55" s="76">
        <v>13187</v>
      </c>
      <c r="M55" s="76">
        <v>101</v>
      </c>
      <c r="N55" s="76">
        <v>19</v>
      </c>
      <c r="O55" s="76">
        <v>3</v>
      </c>
      <c r="P55" s="76">
        <f t="shared" si="1"/>
        <v>311.73072608017287</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9" t="s">
        <v>8</v>
      </c>
      <c r="B56" s="11"/>
      <c r="C56" s="54"/>
      <c r="D56" s="54"/>
      <c r="E56" s="54"/>
      <c r="F56" s="54"/>
      <c r="G56" s="54"/>
      <c r="H56" s="54"/>
      <c r="I56" s="54"/>
      <c r="J56" s="54"/>
      <c r="K56" s="54"/>
      <c r="L56" s="54"/>
      <c r="M56" s="54"/>
      <c r="N56" s="54"/>
      <c r="O56" s="54"/>
      <c r="P56" s="54"/>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0" t="s">
        <v>87</v>
      </c>
      <c r="B57" s="12" t="s">
        <v>33</v>
      </c>
      <c r="C57" s="77">
        <v>481232</v>
      </c>
      <c r="D57" s="77">
        <v>272322</v>
      </c>
      <c r="E57" s="77">
        <v>317153</v>
      </c>
      <c r="F57" s="77">
        <v>27321</v>
      </c>
      <c r="G57" s="77">
        <v>88822</v>
      </c>
      <c r="H57" s="77">
        <v>219588</v>
      </c>
      <c r="I57" s="77" t="s">
        <v>32</v>
      </c>
      <c r="J57" s="77">
        <v>61792</v>
      </c>
      <c r="K57" s="77" t="s">
        <v>32</v>
      </c>
      <c r="L57" s="77">
        <v>399394</v>
      </c>
      <c r="M57" s="77">
        <v>26474</v>
      </c>
      <c r="N57" s="77">
        <v>44801</v>
      </c>
      <c r="O57" s="77">
        <v>29752</v>
      </c>
      <c r="P57" s="77">
        <f t="shared" si="1"/>
        <v>67684.694932211176</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11" t="s">
        <v>88</v>
      </c>
      <c r="B58" s="52" t="s">
        <v>33</v>
      </c>
      <c r="C58" s="78">
        <v>188739</v>
      </c>
      <c r="D58" s="78">
        <v>111128</v>
      </c>
      <c r="E58" s="78">
        <v>137938</v>
      </c>
      <c r="F58" s="78">
        <v>9698</v>
      </c>
      <c r="G58" s="78">
        <v>30409</v>
      </c>
      <c r="H58" s="78">
        <v>125988</v>
      </c>
      <c r="I58" s="78" t="s">
        <v>32</v>
      </c>
      <c r="J58" s="78">
        <v>22118</v>
      </c>
      <c r="K58" s="78" t="s">
        <v>32</v>
      </c>
      <c r="L58" s="78">
        <v>193149</v>
      </c>
      <c r="M58" s="78">
        <v>8548</v>
      </c>
      <c r="N58" s="78">
        <v>14674</v>
      </c>
      <c r="O58" s="78">
        <v>5453</v>
      </c>
      <c r="P58" s="78">
        <f t="shared" si="1"/>
        <v>25551.042783636116</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11" t="s">
        <v>102</v>
      </c>
      <c r="B59" s="52" t="s">
        <v>33</v>
      </c>
      <c r="C59" s="78">
        <v>83690</v>
      </c>
      <c r="D59" s="78">
        <v>59239</v>
      </c>
      <c r="E59" s="78">
        <v>53494</v>
      </c>
      <c r="F59" s="78">
        <v>4665</v>
      </c>
      <c r="G59" s="78">
        <v>13398</v>
      </c>
      <c r="H59" s="78">
        <v>40010</v>
      </c>
      <c r="I59" s="78" t="s">
        <v>32</v>
      </c>
      <c r="J59" s="78">
        <v>11917</v>
      </c>
      <c r="K59" s="78" t="s">
        <v>32</v>
      </c>
      <c r="L59" s="78">
        <v>84054</v>
      </c>
      <c r="M59" s="78">
        <v>4145</v>
      </c>
      <c r="N59" s="78">
        <v>7383</v>
      </c>
      <c r="O59" s="78">
        <v>2773</v>
      </c>
      <c r="P59" s="78">
        <f t="shared" si="1"/>
        <v>11367.404797145666</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11" t="s">
        <v>103</v>
      </c>
      <c r="B60" s="52" t="s">
        <v>33</v>
      </c>
      <c r="C60" s="78">
        <v>105050</v>
      </c>
      <c r="D60" s="78">
        <v>51890</v>
      </c>
      <c r="E60" s="78">
        <v>84444</v>
      </c>
      <c r="F60" s="78">
        <v>5033</v>
      </c>
      <c r="G60" s="78">
        <v>17011</v>
      </c>
      <c r="H60" s="78">
        <v>85978</v>
      </c>
      <c r="I60" s="78" t="s">
        <v>32</v>
      </c>
      <c r="J60" s="78">
        <v>10201</v>
      </c>
      <c r="K60" s="78" t="s">
        <v>32</v>
      </c>
      <c r="L60" s="78">
        <v>109096</v>
      </c>
      <c r="M60" s="78">
        <v>4403</v>
      </c>
      <c r="N60" s="78">
        <v>7291</v>
      </c>
      <c r="O60" s="78">
        <v>2680</v>
      </c>
      <c r="P60" s="78">
        <f t="shared" si="1"/>
        <v>14183.647354228588</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03" t="s">
        <v>89</v>
      </c>
      <c r="B61" s="52" t="s">
        <v>33</v>
      </c>
      <c r="C61" s="70">
        <v>15248</v>
      </c>
      <c r="D61" s="70">
        <v>11407</v>
      </c>
      <c r="E61" s="70">
        <v>14511</v>
      </c>
      <c r="F61" s="70">
        <v>2122</v>
      </c>
      <c r="G61" s="70">
        <v>7092</v>
      </c>
      <c r="H61" s="70">
        <v>26597</v>
      </c>
      <c r="I61" s="70" t="s">
        <v>32</v>
      </c>
      <c r="J61" s="70">
        <v>4595</v>
      </c>
      <c r="K61" s="70" t="s">
        <v>32</v>
      </c>
      <c r="L61" s="70">
        <v>24237</v>
      </c>
      <c r="M61" s="70">
        <v>2884</v>
      </c>
      <c r="N61" s="70">
        <v>6771</v>
      </c>
      <c r="O61" s="70">
        <v>972</v>
      </c>
      <c r="P61" s="70">
        <f t="shared" si="1"/>
        <v>5718.0959342937995</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99</v>
      </c>
      <c r="B62" s="13" t="s">
        <v>33</v>
      </c>
      <c r="C62" s="79">
        <v>307741</v>
      </c>
      <c r="D62" s="79">
        <v>172601</v>
      </c>
      <c r="E62" s="79">
        <v>193727</v>
      </c>
      <c r="F62" s="79">
        <v>19745</v>
      </c>
      <c r="G62" s="79">
        <v>65505</v>
      </c>
      <c r="H62" s="79">
        <v>120197</v>
      </c>
      <c r="I62" s="79" t="s">
        <v>32</v>
      </c>
      <c r="J62" s="79">
        <v>44268</v>
      </c>
      <c r="K62" s="79" t="s">
        <v>32</v>
      </c>
      <c r="L62" s="79">
        <v>230482</v>
      </c>
      <c r="M62" s="79">
        <v>20810</v>
      </c>
      <c r="N62" s="79">
        <v>36898</v>
      </c>
      <c r="O62" s="79">
        <v>25270</v>
      </c>
      <c r="P62" s="79">
        <f t="shared" si="1"/>
        <v>47851.455679584957</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2" t="s">
        <v>90</v>
      </c>
      <c r="B63" s="52" t="s">
        <v>33</v>
      </c>
      <c r="C63" s="80">
        <v>3271</v>
      </c>
      <c r="D63" s="80">
        <v>0</v>
      </c>
      <c r="E63" s="80">
        <v>-39</v>
      </c>
      <c r="F63" s="80">
        <v>8</v>
      </c>
      <c r="G63" s="80">
        <v>-39</v>
      </c>
      <c r="H63" s="80">
        <v>8856</v>
      </c>
      <c r="I63" s="80" t="s">
        <v>32</v>
      </c>
      <c r="J63" s="80">
        <v>501</v>
      </c>
      <c r="K63" s="80" t="s">
        <v>32</v>
      </c>
      <c r="L63" s="80">
        <v>1240</v>
      </c>
      <c r="M63" s="80">
        <v>-110</v>
      </c>
      <c r="N63" s="80">
        <v>296</v>
      </c>
      <c r="O63" s="80">
        <v>0</v>
      </c>
      <c r="P63" s="80">
        <f t="shared" si="1"/>
        <v>455.01387337415218</v>
      </c>
      <c r="Q63" s="2"/>
      <c r="R63" s="2"/>
      <c r="S63" s="2"/>
      <c r="T63" s="2"/>
      <c r="U63" s="2"/>
      <c r="V63" s="2"/>
      <c r="W63" s="2"/>
      <c r="X63" s="2"/>
      <c r="Y63" s="2"/>
      <c r="Z63" s="2"/>
      <c r="AA63" s="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91</v>
      </c>
      <c r="B64" s="52" t="s">
        <v>33</v>
      </c>
      <c r="C64" s="81">
        <v>138517</v>
      </c>
      <c r="D64" s="81">
        <v>96025</v>
      </c>
      <c r="E64" s="81">
        <v>120036</v>
      </c>
      <c r="F64" s="81">
        <v>3914</v>
      </c>
      <c r="G64" s="81">
        <v>21498</v>
      </c>
      <c r="H64" s="81">
        <v>60213</v>
      </c>
      <c r="I64" s="81" t="s">
        <v>32</v>
      </c>
      <c r="J64" s="81">
        <v>11473</v>
      </c>
      <c r="K64" s="81" t="s">
        <v>32</v>
      </c>
      <c r="L64" s="81">
        <v>133747</v>
      </c>
      <c r="M64" s="81">
        <v>2948</v>
      </c>
      <c r="N64" s="81">
        <v>8830</v>
      </c>
      <c r="O64" s="81">
        <v>4792</v>
      </c>
      <c r="P64" s="81">
        <f t="shared" si="1"/>
        <v>15294.111236385352</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00" t="s">
        <v>104</v>
      </c>
      <c r="B65" s="52" t="s">
        <v>33</v>
      </c>
      <c r="C65" s="57">
        <v>113261</v>
      </c>
      <c r="D65" s="57">
        <v>78466</v>
      </c>
      <c r="E65" s="57">
        <v>103265</v>
      </c>
      <c r="F65" s="57">
        <v>3219</v>
      </c>
      <c r="G65" s="57">
        <v>19792</v>
      </c>
      <c r="H65" s="57">
        <v>50913</v>
      </c>
      <c r="I65" s="57" t="s">
        <v>32</v>
      </c>
      <c r="J65" s="57">
        <v>10207</v>
      </c>
      <c r="K65" s="57" t="s">
        <v>32</v>
      </c>
      <c r="L65" s="57">
        <v>111923</v>
      </c>
      <c r="M65" s="57">
        <v>2762</v>
      </c>
      <c r="N65" s="57">
        <v>7835</v>
      </c>
      <c r="O65" s="57">
        <v>4406</v>
      </c>
      <c r="P65" s="57">
        <f t="shared" si="1"/>
        <v>13585.305441945893</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0" t="s">
        <v>105</v>
      </c>
      <c r="B66" s="52" t="s">
        <v>33</v>
      </c>
      <c r="C66" s="57">
        <v>19209</v>
      </c>
      <c r="D66" s="57">
        <v>7199</v>
      </c>
      <c r="E66" s="57">
        <v>11140</v>
      </c>
      <c r="F66" s="57">
        <v>695</v>
      </c>
      <c r="G66" s="57">
        <v>1568</v>
      </c>
      <c r="H66" s="57">
        <v>7672</v>
      </c>
      <c r="I66" s="57" t="s">
        <v>32</v>
      </c>
      <c r="J66" s="57">
        <v>1091</v>
      </c>
      <c r="K66" s="57" t="s">
        <v>32</v>
      </c>
      <c r="L66" s="57">
        <v>8637</v>
      </c>
      <c r="M66" s="57">
        <v>85</v>
      </c>
      <c r="N66" s="57">
        <v>976</v>
      </c>
      <c r="O66" s="57">
        <v>383</v>
      </c>
      <c r="P66" s="57">
        <f t="shared" si="1"/>
        <v>1397.2857517802722</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100</v>
      </c>
      <c r="B67" s="49" t="s">
        <v>33</v>
      </c>
      <c r="C67" s="79">
        <v>172495</v>
      </c>
      <c r="D67" s="79">
        <v>76576</v>
      </c>
      <c r="E67" s="79">
        <v>73652</v>
      </c>
      <c r="F67" s="79">
        <v>15839</v>
      </c>
      <c r="G67" s="79">
        <v>43968</v>
      </c>
      <c r="H67" s="79">
        <v>68841</v>
      </c>
      <c r="I67" s="79" t="s">
        <v>32</v>
      </c>
      <c r="J67" s="79">
        <v>33295</v>
      </c>
      <c r="K67" s="79" t="s">
        <v>32</v>
      </c>
      <c r="L67" s="79">
        <v>97975</v>
      </c>
      <c r="M67" s="79">
        <v>17752</v>
      </c>
      <c r="N67" s="79">
        <v>28364</v>
      </c>
      <c r="O67" s="79">
        <v>20478</v>
      </c>
      <c r="P67" s="79">
        <f t="shared" si="1"/>
        <v>33012.148218636408</v>
      </c>
      <c r="Q67" s="2"/>
      <c r="R67" s="2"/>
      <c r="S67" s="2"/>
      <c r="T67" s="2"/>
      <c r="U67" s="2"/>
      <c r="V67" s="2"/>
      <c r="W67" s="2"/>
      <c r="X67" s="2"/>
      <c r="Y67" s="2"/>
      <c r="Z67" s="2"/>
      <c r="AA67" s="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92</v>
      </c>
      <c r="B68" s="33" t="s">
        <v>33</v>
      </c>
      <c r="C68" s="80">
        <v>73617</v>
      </c>
      <c r="D68" s="80">
        <v>20382</v>
      </c>
      <c r="E68" s="80">
        <v>44571</v>
      </c>
      <c r="F68" s="80">
        <v>3609</v>
      </c>
      <c r="G68" s="80">
        <v>3694</v>
      </c>
      <c r="H68" s="80">
        <v>30715</v>
      </c>
      <c r="I68" s="80" t="s">
        <v>32</v>
      </c>
      <c r="J68" s="80">
        <v>5228</v>
      </c>
      <c r="K68" s="80" t="s">
        <v>32</v>
      </c>
      <c r="L68" s="80">
        <v>70911</v>
      </c>
      <c r="M68" s="80">
        <v>5408</v>
      </c>
      <c r="N68" s="80">
        <v>4405</v>
      </c>
      <c r="O68" s="80">
        <v>2932</v>
      </c>
      <c r="P68" s="80">
        <f t="shared" si="1"/>
        <v>6369.9171270385841</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101</v>
      </c>
      <c r="B69" s="12" t="s">
        <v>33</v>
      </c>
      <c r="C69" s="82">
        <v>98878</v>
      </c>
      <c r="D69" s="82">
        <v>56194</v>
      </c>
      <c r="E69" s="82">
        <v>29081</v>
      </c>
      <c r="F69" s="82">
        <v>12230</v>
      </c>
      <c r="G69" s="82">
        <v>40274</v>
      </c>
      <c r="H69" s="82">
        <v>38126</v>
      </c>
      <c r="I69" s="82" t="s">
        <v>32</v>
      </c>
      <c r="J69" s="82">
        <v>28067</v>
      </c>
      <c r="K69" s="82" t="s">
        <v>32</v>
      </c>
      <c r="L69" s="82">
        <v>27064</v>
      </c>
      <c r="M69" s="82">
        <v>12344</v>
      </c>
      <c r="N69" s="82">
        <v>23959</v>
      </c>
      <c r="O69" s="82">
        <v>17546</v>
      </c>
      <c r="P69" s="82">
        <f t="shared" si="1"/>
        <v>26642.23109159782</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9" t="s">
        <v>93</v>
      </c>
      <c r="B70" s="9"/>
      <c r="C70" s="5"/>
      <c r="D70" s="5"/>
      <c r="E70" s="5"/>
      <c r="F70" s="5"/>
      <c r="G70" s="5"/>
      <c r="H70" s="5"/>
      <c r="I70" s="5"/>
      <c r="J70" s="5"/>
      <c r="K70" s="5"/>
      <c r="L70" s="5"/>
      <c r="M70" s="5"/>
      <c r="N70" s="5"/>
      <c r="O70" s="5"/>
      <c r="P70" s="5"/>
      <c r="Q70" s="15"/>
      <c r="R70" s="15"/>
      <c r="S70" s="15"/>
      <c r="T70" s="15"/>
      <c r="U70" s="15"/>
      <c r="V70" s="15"/>
      <c r="W70" s="15"/>
      <c r="X70" s="15"/>
      <c r="Y70" s="15"/>
      <c r="Z70" s="15"/>
      <c r="AA70" s="15"/>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38" t="s">
        <v>94</v>
      </c>
      <c r="B71" s="36" t="s">
        <v>12</v>
      </c>
      <c r="C71" s="83">
        <v>1.2</v>
      </c>
      <c r="D71" s="83">
        <v>1.2</v>
      </c>
      <c r="E71" s="83">
        <v>1.05</v>
      </c>
      <c r="F71" s="83">
        <v>1.59</v>
      </c>
      <c r="G71" s="83">
        <v>1.6</v>
      </c>
      <c r="H71" s="83">
        <v>1.01</v>
      </c>
      <c r="I71" s="83" t="s">
        <v>32</v>
      </c>
      <c r="J71" s="83">
        <v>1.59</v>
      </c>
      <c r="K71" s="83" t="s">
        <v>32</v>
      </c>
      <c r="L71" s="83">
        <v>1</v>
      </c>
      <c r="M71" s="83">
        <v>1.57</v>
      </c>
      <c r="N71" s="83">
        <v>1.61</v>
      </c>
      <c r="O71" s="83">
        <v>2.2599999999999998</v>
      </c>
      <c r="P71" s="83">
        <f t="shared" si="1"/>
        <v>1.5974516694309397</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38" t="s">
        <v>95</v>
      </c>
      <c r="B72" s="36" t="s">
        <v>12</v>
      </c>
      <c r="C72" s="83">
        <v>0.69779025501213554</v>
      </c>
      <c r="D72" s="83">
        <v>1.5648350114937464</v>
      </c>
      <c r="E72" s="83">
        <v>0.83092702891033665</v>
      </c>
      <c r="F72" s="83">
        <v>0</v>
      </c>
      <c r="G72" s="83">
        <v>8.8390263673414238E-2</v>
      </c>
      <c r="H72" s="83">
        <v>0.746475217224985</v>
      </c>
      <c r="I72" s="83" t="s">
        <v>32</v>
      </c>
      <c r="J72" s="83">
        <v>0.11859140341791817</v>
      </c>
      <c r="K72" s="83" t="s">
        <v>32</v>
      </c>
      <c r="L72" s="83">
        <v>1.5328898280895558</v>
      </c>
      <c r="M72" s="83">
        <v>5.794364281936995E-2</v>
      </c>
      <c r="N72" s="83">
        <v>0.12879176804089196</v>
      </c>
      <c r="O72" s="83">
        <v>5.1761226136058077E-3</v>
      </c>
      <c r="P72" s="83">
        <f t="shared" si="1"/>
        <v>0.12098881985230701</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38" t="s">
        <v>96</v>
      </c>
      <c r="B73" s="36" t="s">
        <v>12</v>
      </c>
      <c r="C73" s="83">
        <v>0.39219960434883799</v>
      </c>
      <c r="D73" s="83">
        <v>0.40807573387386992</v>
      </c>
      <c r="E73" s="83">
        <v>0.43492572985278399</v>
      </c>
      <c r="F73" s="83">
        <v>0.35496504520332345</v>
      </c>
      <c r="G73" s="83">
        <v>0.34235887505347773</v>
      </c>
      <c r="H73" s="83">
        <v>0.57374719930050821</v>
      </c>
      <c r="I73" s="83" t="s">
        <v>32</v>
      </c>
      <c r="J73" s="83">
        <v>0.35794277576385292</v>
      </c>
      <c r="K73" s="83" t="s">
        <v>32</v>
      </c>
      <c r="L73" s="83">
        <v>0.48360516182015756</v>
      </c>
      <c r="M73" s="83">
        <v>0.32288282843544608</v>
      </c>
      <c r="N73" s="83">
        <v>0.32753733175598759</v>
      </c>
      <c r="O73" s="83">
        <v>0.18328179618176929</v>
      </c>
      <c r="P73" s="83">
        <f t="shared" si="1"/>
        <v>0.34422928367725003</v>
      </c>
      <c r="Q73" s="15"/>
      <c r="R73" s="15"/>
      <c r="S73" s="15"/>
      <c r="T73" s="15"/>
      <c r="U73" s="15"/>
      <c r="V73" s="15"/>
      <c r="W73" s="15"/>
      <c r="X73" s="15"/>
      <c r="Y73" s="15"/>
      <c r="Z73" s="15"/>
      <c r="AA73" s="15"/>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38" t="s">
        <v>106</v>
      </c>
      <c r="B74" s="36" t="s">
        <v>12</v>
      </c>
      <c r="C74" s="83">
        <v>0.12177062343530561</v>
      </c>
      <c r="D74" s="83">
        <v>0.19798107327716091</v>
      </c>
      <c r="E74" s="83">
        <v>0.1443842521816171</v>
      </c>
      <c r="F74" s="83">
        <v>4.2708618331053348E-2</v>
      </c>
      <c r="G74" s="83">
        <v>0.42902248966216744</v>
      </c>
      <c r="H74" s="83">
        <v>0.47348082816353987</v>
      </c>
      <c r="I74" s="83" t="s">
        <v>32</v>
      </c>
      <c r="J74" s="83">
        <v>0.2881030238829953</v>
      </c>
      <c r="K74" s="83" t="s">
        <v>32</v>
      </c>
      <c r="L74" s="83">
        <v>0.21613360393619452</v>
      </c>
      <c r="M74" s="83">
        <v>8.2833418820573435E-2</v>
      </c>
      <c r="N74" s="83">
        <v>9.741608777510874E-2</v>
      </c>
      <c r="O74" s="83">
        <v>0.26119423102844047</v>
      </c>
      <c r="P74" s="83">
        <f t="shared" si="1"/>
        <v>0.25133409972469695</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38" t="s">
        <v>117</v>
      </c>
      <c r="B75" s="36" t="s">
        <v>33</v>
      </c>
      <c r="C75" s="84">
        <v>118147.2602739726</v>
      </c>
      <c r="D75" s="84">
        <v>91161.904761904763</v>
      </c>
      <c r="E75" s="84">
        <v>58453.968253968254</v>
      </c>
      <c r="F75" s="84">
        <v>20840.78947368421</v>
      </c>
      <c r="G75" s="84">
        <v>55655.696202531646</v>
      </c>
      <c r="H75" s="84">
        <v>55968.292682926833</v>
      </c>
      <c r="I75" s="84" t="s">
        <v>32</v>
      </c>
      <c r="J75" s="84">
        <v>35047.368421052626</v>
      </c>
      <c r="K75" s="84" t="s">
        <v>32</v>
      </c>
      <c r="L75" s="84">
        <v>80307.37704918033</v>
      </c>
      <c r="M75" s="84">
        <v>13247.76119402985</v>
      </c>
      <c r="N75" s="84">
        <v>27537.864077669903</v>
      </c>
      <c r="O75" s="84">
        <v>17208.403361344539</v>
      </c>
      <c r="P75" s="84">
        <f t="shared" si="1"/>
        <v>35276.066576010082</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118</v>
      </c>
      <c r="B76" s="36" t="s">
        <v>33</v>
      </c>
      <c r="C76" s="84">
        <v>67724.65753424658</v>
      </c>
      <c r="D76" s="84">
        <v>66897.619047619053</v>
      </c>
      <c r="E76" s="84">
        <v>23080.158730158731</v>
      </c>
      <c r="F76" s="84">
        <v>16092.105263157895</v>
      </c>
      <c r="G76" s="84">
        <v>50979.746835443038</v>
      </c>
      <c r="H76" s="84">
        <v>30996.747967479674</v>
      </c>
      <c r="I76" s="84" t="s">
        <v>32</v>
      </c>
      <c r="J76" s="84">
        <v>29544.210526315783</v>
      </c>
      <c r="K76" s="84" t="s">
        <v>32</v>
      </c>
      <c r="L76" s="84">
        <v>22183.60655737705</v>
      </c>
      <c r="M76" s="84">
        <v>9211.940298507463</v>
      </c>
      <c r="N76" s="84">
        <v>23261.165048543688</v>
      </c>
      <c r="O76" s="84">
        <v>14744.53781512605</v>
      </c>
      <c r="P76" s="84">
        <f t="shared" si="1"/>
        <v>29168.099183250011</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562</v>
      </c>
      <c r="B77" s="36" t="s">
        <v>33</v>
      </c>
      <c r="C77" s="84">
        <v>20481.193490054247</v>
      </c>
      <c r="D77" s="84">
        <v>46705.952380952382</v>
      </c>
      <c r="E77" s="84">
        <v>29088.732394366198</v>
      </c>
      <c r="F77" s="84">
        <v>11100</v>
      </c>
      <c r="G77" s="84">
        <v>18157.798165137614</v>
      </c>
      <c r="H77" s="84">
        <v>22830.941704035875</v>
      </c>
      <c r="I77" s="84" t="s">
        <v>32</v>
      </c>
      <c r="J77" s="84">
        <v>21264.583333333336</v>
      </c>
      <c r="K77" s="84" t="s">
        <v>32</v>
      </c>
      <c r="L77" s="84">
        <v>36221.035598705501</v>
      </c>
      <c r="M77" s="84">
        <v>7672.2222222222226</v>
      </c>
      <c r="N77" s="84">
        <v>12053.846153846154</v>
      </c>
      <c r="O77" s="84">
        <v>7467.7966101694919</v>
      </c>
      <c r="P77" s="84">
        <f t="shared" si="1"/>
        <v>15602.716819600528</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97</v>
      </c>
      <c r="B78" s="36" t="s">
        <v>33</v>
      </c>
      <c r="C78" s="84">
        <v>1591.4664457332228</v>
      </c>
      <c r="D78" s="84">
        <v>899.875</v>
      </c>
      <c r="E78" s="84">
        <v>880.63241106719363</v>
      </c>
      <c r="F78" s="84">
        <v>304.82456140350882</v>
      </c>
      <c r="G78" s="84">
        <v>337.2043010752688</v>
      </c>
      <c r="H78" s="84">
        <v>340.52374611628937</v>
      </c>
      <c r="I78" s="84" t="s">
        <v>32</v>
      </c>
      <c r="J78" s="84">
        <v>264.16464891041164</v>
      </c>
      <c r="K78" s="84" t="s">
        <v>32</v>
      </c>
      <c r="L78" s="84">
        <v>1645.1428571428571</v>
      </c>
      <c r="M78" s="84">
        <v>121.4285714285714</v>
      </c>
      <c r="N78" s="84">
        <v>327.51677852348996</v>
      </c>
      <c r="O78" s="84">
        <v>149.0272373540856</v>
      </c>
      <c r="P78" s="84">
        <f t="shared" ref="P78:P81" si="2">($C78*$C$6+$D78*$D$6+$E78*$E$6+$F78*$F$6+$G78*$G$6+$H78*$H$6+$J78*$J$6+$L78*$L$6+$M78*$M$6+$N78*$N$6+$O78*$O$6)/$P$6</f>
        <v>283.27350361470604</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98</v>
      </c>
      <c r="B79" s="36" t="s">
        <v>33</v>
      </c>
      <c r="C79" s="84">
        <v>3173.8559322033898</v>
      </c>
      <c r="D79" s="84">
        <v>1921.7287324906047</v>
      </c>
      <c r="E79" s="84">
        <v>1705.6768558951967</v>
      </c>
      <c r="F79" s="84">
        <v>874.13793103448279</v>
      </c>
      <c r="G79" s="84">
        <v>648.85085574572133</v>
      </c>
      <c r="H79" s="84">
        <v>1013.0286493860846</v>
      </c>
      <c r="I79" s="84" t="s">
        <v>32</v>
      </c>
      <c r="J79" s="84">
        <v>1187.0020964360585</v>
      </c>
      <c r="K79" s="84" t="s">
        <v>32</v>
      </c>
      <c r="L79" s="84">
        <v>5285.7777777777774</v>
      </c>
      <c r="M79" s="84">
        <v>518.04123711340208</v>
      </c>
      <c r="N79" s="84">
        <v>552.27447956823437</v>
      </c>
      <c r="O79" s="84">
        <v>443.55108877721943</v>
      </c>
      <c r="P79" s="84">
        <f t="shared" si="2"/>
        <v>821.04908185689396</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05" t="s">
        <v>50</v>
      </c>
      <c r="B80" s="36" t="s">
        <v>33</v>
      </c>
      <c r="C80" s="84">
        <v>460.97457627118644</v>
      </c>
      <c r="D80" s="84">
        <v>325.21352921079603</v>
      </c>
      <c r="E80" s="84">
        <v>187.03056768558952</v>
      </c>
      <c r="F80" s="84">
        <v>338.69731800766283</v>
      </c>
      <c r="G80" s="84">
        <v>277.16381418092908</v>
      </c>
      <c r="H80" s="84">
        <v>312.07366984993178</v>
      </c>
      <c r="I80" s="84" t="s">
        <v>32</v>
      </c>
      <c r="J80" s="84">
        <v>413.73165618448633</v>
      </c>
      <c r="K80" s="84" t="s">
        <v>32</v>
      </c>
      <c r="L80" s="84">
        <v>733.46031746031747</v>
      </c>
      <c r="M80" s="84">
        <v>245.10309278350516</v>
      </c>
      <c r="N80" s="84">
        <v>190.20817270624516</v>
      </c>
      <c r="O80" s="84">
        <v>131.99329983249581</v>
      </c>
      <c r="P80" s="84">
        <f t="shared" si="2"/>
        <v>300.15812463563145</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6">
      <c r="A81" s="106" t="s">
        <v>52</v>
      </c>
      <c r="B81" s="37" t="s">
        <v>33</v>
      </c>
      <c r="C81" s="85">
        <v>1511.1864406779659</v>
      </c>
      <c r="D81" s="85">
        <v>275.4697642637513</v>
      </c>
      <c r="E81" s="85">
        <v>888.51528384279482</v>
      </c>
      <c r="F81" s="85">
        <v>408.04597701149424</v>
      </c>
      <c r="G81" s="85">
        <v>315.7946210268949</v>
      </c>
      <c r="H81" s="85">
        <v>427.89904502046386</v>
      </c>
      <c r="I81" s="85" t="s">
        <v>32</v>
      </c>
      <c r="J81" s="85">
        <v>326.10062893081761</v>
      </c>
      <c r="K81" s="85" t="s">
        <v>32</v>
      </c>
      <c r="L81" s="85">
        <v>1569.2063492063492</v>
      </c>
      <c r="M81" s="85">
        <v>199.87113402061857</v>
      </c>
      <c r="N81" s="85">
        <v>174.09406322282189</v>
      </c>
      <c r="O81" s="85">
        <v>241.70854271356785</v>
      </c>
      <c r="P81" s="85">
        <f t="shared" si="2"/>
        <v>312.90409421464898</v>
      </c>
    </row>
    <row r="82" spans="1:16" ht="15.75">
      <c r="A82"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E7883-56C9-43F0-9203-C60C88A1A695}">
  <dimension ref="A1:AMF90"/>
  <sheetViews>
    <sheetView showGridLines="0" zoomScale="90" zoomScaleNormal="90" workbookViewId="0">
      <pane xSplit="2" ySplit="4" topLeftCell="C65" activePane="bottomRight" state="frozen"/>
      <selection activeCell="A103" sqref="A103"/>
      <selection pane="topRight" activeCell="A103" sqref="A103"/>
      <selection pane="bottomLeft" activeCell="A103" sqref="A103"/>
      <selection pane="bottomRight" activeCell="I83" sqref="I83"/>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551</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110</v>
      </c>
      <c r="D5" s="53" t="s">
        <v>110</v>
      </c>
      <c r="E5" s="53" t="s">
        <v>112</v>
      </c>
      <c r="F5" s="53" t="s">
        <v>32</v>
      </c>
      <c r="G5" s="53" t="s">
        <v>108</v>
      </c>
      <c r="H5" s="53" t="s">
        <v>108</v>
      </c>
      <c r="I5" s="53" t="s">
        <v>110</v>
      </c>
      <c r="J5" s="53" t="s">
        <v>108</v>
      </c>
      <c r="K5" s="53" t="s">
        <v>110</v>
      </c>
      <c r="L5" s="53" t="s">
        <v>110</v>
      </c>
      <c r="M5" s="53" t="s">
        <v>112</v>
      </c>
      <c r="N5" s="53" t="s">
        <v>115</v>
      </c>
      <c r="O5" s="53" t="s">
        <v>108</v>
      </c>
      <c r="P5" s="53" t="s">
        <v>32</v>
      </c>
    </row>
    <row r="6" spans="1:1020" ht="12.6" customHeight="1">
      <c r="A6" s="25" t="s">
        <v>0</v>
      </c>
      <c r="B6" s="17" t="s">
        <v>1</v>
      </c>
      <c r="C6" s="57">
        <v>3862</v>
      </c>
      <c r="D6" s="57">
        <v>2470</v>
      </c>
      <c r="E6" s="57">
        <v>43346</v>
      </c>
      <c r="F6" s="57" t="s">
        <v>32</v>
      </c>
      <c r="G6" s="57">
        <v>11303.054300772001</v>
      </c>
      <c r="H6" s="57">
        <v>34350</v>
      </c>
      <c r="I6" s="57">
        <v>15312</v>
      </c>
      <c r="J6" s="57">
        <v>24089.979156943002</v>
      </c>
      <c r="K6" s="57">
        <v>524</v>
      </c>
      <c r="L6" s="57">
        <v>14430</v>
      </c>
      <c r="M6" s="57">
        <v>86261.471104230994</v>
      </c>
      <c r="N6" s="57">
        <v>4064</v>
      </c>
      <c r="O6" s="57">
        <v>70744</v>
      </c>
      <c r="P6" s="57">
        <f>SUM(C6:O6)</f>
        <v>310756.50456194603</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v>2.0099999999999998</v>
      </c>
      <c r="D8" s="58">
        <v>4.0999999999999996</v>
      </c>
      <c r="E8" s="58">
        <v>2.41</v>
      </c>
      <c r="F8" s="58" t="s">
        <v>32</v>
      </c>
      <c r="G8" s="58">
        <v>2.19</v>
      </c>
      <c r="H8" s="58">
        <v>2.13</v>
      </c>
      <c r="I8" s="58">
        <v>1.85</v>
      </c>
      <c r="J8" s="58">
        <v>2.33</v>
      </c>
      <c r="K8" s="58">
        <v>1.75</v>
      </c>
      <c r="L8" s="58">
        <v>1.97</v>
      </c>
      <c r="M8" s="58">
        <v>1.87</v>
      </c>
      <c r="N8" s="58">
        <v>1.73</v>
      </c>
      <c r="O8" s="58">
        <v>1.48</v>
      </c>
      <c r="P8" s="58">
        <f>($C8*$C$6+$D8*$D$6+$E8*$E$6+$G8*$G$6+$H8*$H$6+$I8*$I$6+$J8*$J$6+$K8*$K$6+$L8*$L$6+$M8*$M$6+$N8*$N$6+$O8*$O$6)/$P$6</f>
        <v>1.9536659809425099</v>
      </c>
    </row>
    <row r="9" spans="1:1020" ht="12.6" customHeight="1">
      <c r="A9" s="99" t="s">
        <v>561</v>
      </c>
      <c r="B9" s="22" t="s">
        <v>116</v>
      </c>
      <c r="C9" s="59">
        <v>1.9</v>
      </c>
      <c r="D9" s="59">
        <v>1.22</v>
      </c>
      <c r="E9" s="59">
        <v>1.51</v>
      </c>
      <c r="F9" s="59" t="s">
        <v>32</v>
      </c>
      <c r="G9" s="59">
        <v>1.52</v>
      </c>
      <c r="H9" s="59">
        <v>1.69</v>
      </c>
      <c r="I9" s="59">
        <v>1.47</v>
      </c>
      <c r="J9" s="59">
        <v>1.72</v>
      </c>
      <c r="K9" s="59">
        <v>1.41</v>
      </c>
      <c r="L9" s="59">
        <v>1.74</v>
      </c>
      <c r="M9" s="59">
        <v>1.75</v>
      </c>
      <c r="N9" s="59">
        <v>1.23</v>
      </c>
      <c r="O9" s="59">
        <v>1.19</v>
      </c>
      <c r="P9" s="59">
        <f>($C9*$C$6+$D9*$D$6+$E9*$E$6+$G9*$G$6+$H9*$H$6+$I9*$I$6+$J9*$J$6+$K9*$K$6+$L9*$L$6+$M9*$M$6+$N9*$N$6+$O9*$O$6)/$P$6</f>
        <v>1.5477323694238032</v>
      </c>
    </row>
    <row r="10" spans="1:1020" ht="12.6" customHeight="1">
      <c r="A10" s="27" t="s">
        <v>5</v>
      </c>
      <c r="B10" s="23" t="s">
        <v>6</v>
      </c>
      <c r="C10" s="60">
        <v>65.430000000000007</v>
      </c>
      <c r="D10" s="60">
        <v>195.31</v>
      </c>
      <c r="E10" s="60">
        <v>94.74</v>
      </c>
      <c r="F10" s="60" t="s">
        <v>32</v>
      </c>
      <c r="G10" s="60">
        <v>37.72</v>
      </c>
      <c r="H10" s="60">
        <v>110.12</v>
      </c>
      <c r="I10" s="60">
        <v>68.070000000000007</v>
      </c>
      <c r="J10" s="60">
        <v>43.01</v>
      </c>
      <c r="K10" s="60">
        <v>117.35</v>
      </c>
      <c r="L10" s="60">
        <v>61.34</v>
      </c>
      <c r="M10" s="60">
        <v>25.78</v>
      </c>
      <c r="N10" s="60">
        <v>24.59</v>
      </c>
      <c r="O10" s="60">
        <v>12</v>
      </c>
      <c r="P10" s="60">
        <f t="shared" ref="P10:P16" si="0">($C10*$C$6+$D10*$D$6+$E10*$E$6+$G10*$G$6+$H10*$H$6+$I10*$I$6+$J10*$J$6+$K10*$K$6+$L10*$L$6+$M10*$M$6+$N10*$N$6+$O10*$O$6)/$P$6</f>
        <v>49.068602951133748</v>
      </c>
      <c r="Q10" s="3"/>
      <c r="R10" s="3"/>
      <c r="S10" s="3"/>
      <c r="T10" s="3"/>
      <c r="U10" s="3"/>
      <c r="V10" s="3"/>
      <c r="W10" s="3"/>
      <c r="X10" s="3"/>
      <c r="Y10" s="3"/>
      <c r="Z10" s="3"/>
      <c r="AA10" s="3"/>
    </row>
    <row r="11" spans="1:1020" ht="12.6" customHeight="1">
      <c r="A11" s="101" t="s">
        <v>34</v>
      </c>
      <c r="B11" s="55" t="s">
        <v>6</v>
      </c>
      <c r="C11" s="86">
        <v>5.39</v>
      </c>
      <c r="D11" s="86">
        <v>51.29</v>
      </c>
      <c r="E11" s="86">
        <v>21.65</v>
      </c>
      <c r="F11" s="86" t="s">
        <v>32</v>
      </c>
      <c r="G11" s="86">
        <v>5.21</v>
      </c>
      <c r="H11" s="86">
        <v>21.92</v>
      </c>
      <c r="I11" s="86">
        <v>1.1599999999999999</v>
      </c>
      <c r="J11" s="86">
        <v>6.15</v>
      </c>
      <c r="K11" s="86">
        <v>19.559999999999999</v>
      </c>
      <c r="L11" s="86">
        <v>0.71</v>
      </c>
      <c r="M11" s="86">
        <v>8.2900000000000009</v>
      </c>
      <c r="N11" s="86">
        <v>0.4</v>
      </c>
      <c r="O11" s="86">
        <v>2.68</v>
      </c>
      <c r="P11" s="86">
        <f t="shared" si="0"/>
        <v>9.6233591132447813</v>
      </c>
    </row>
    <row r="12" spans="1:1020" ht="12.6" customHeight="1">
      <c r="A12" s="100" t="s">
        <v>69</v>
      </c>
      <c r="B12" s="17" t="s">
        <v>6</v>
      </c>
      <c r="C12" s="61">
        <v>32.729999999999997</v>
      </c>
      <c r="D12" s="61">
        <v>12.37</v>
      </c>
      <c r="E12" s="61">
        <v>44.88</v>
      </c>
      <c r="F12" s="61" t="s">
        <v>32</v>
      </c>
      <c r="G12" s="61">
        <v>17.899999999999999</v>
      </c>
      <c r="H12" s="61">
        <v>41.43</v>
      </c>
      <c r="I12" s="61">
        <v>66.05</v>
      </c>
      <c r="J12" s="61">
        <v>14.6</v>
      </c>
      <c r="K12" s="61">
        <v>62.53</v>
      </c>
      <c r="L12" s="61">
        <v>41.13</v>
      </c>
      <c r="M12" s="61">
        <v>8.77</v>
      </c>
      <c r="N12" s="61">
        <v>10.89</v>
      </c>
      <c r="O12" s="61">
        <v>4.83</v>
      </c>
      <c r="P12" s="61">
        <f t="shared" si="0"/>
        <v>22.073801219153268</v>
      </c>
    </row>
    <row r="13" spans="1:1020" ht="12.6" customHeight="1">
      <c r="A13" s="100" t="s">
        <v>35</v>
      </c>
      <c r="B13" s="17" t="s">
        <v>6</v>
      </c>
      <c r="C13" s="61">
        <v>56.76</v>
      </c>
      <c r="D13" s="61">
        <v>131.33000000000001</v>
      </c>
      <c r="E13" s="61">
        <v>67.960000000000008</v>
      </c>
      <c r="F13" s="61" t="s">
        <v>32</v>
      </c>
      <c r="G13" s="61">
        <v>30.29</v>
      </c>
      <c r="H13" s="61">
        <v>85.460000000000008</v>
      </c>
      <c r="I13" s="61">
        <v>66.72</v>
      </c>
      <c r="J13" s="61">
        <v>35.69</v>
      </c>
      <c r="K13" s="61">
        <v>94.13</v>
      </c>
      <c r="L13" s="61">
        <v>59.92</v>
      </c>
      <c r="M13" s="61">
        <v>16.350000000000001</v>
      </c>
      <c r="N13" s="61">
        <v>20.58</v>
      </c>
      <c r="O13" s="61">
        <v>8.99</v>
      </c>
      <c r="P13" s="61">
        <f t="shared" si="0"/>
        <v>37.626454062219139</v>
      </c>
    </row>
    <row r="14" spans="1:1020" ht="12.6" customHeight="1">
      <c r="A14" s="18" t="s">
        <v>14</v>
      </c>
      <c r="B14" s="23" t="s">
        <v>7</v>
      </c>
      <c r="C14" s="60">
        <v>149.1</v>
      </c>
      <c r="D14" s="60">
        <v>342.76</v>
      </c>
      <c r="E14" s="60">
        <v>129.77000000000001</v>
      </c>
      <c r="F14" s="60" t="s">
        <v>32</v>
      </c>
      <c r="G14" s="60">
        <v>104.87</v>
      </c>
      <c r="H14" s="60">
        <v>124.69</v>
      </c>
      <c r="I14" s="60">
        <v>147.35</v>
      </c>
      <c r="J14" s="60">
        <v>109.54</v>
      </c>
      <c r="K14" s="60">
        <v>165.21</v>
      </c>
      <c r="L14" s="60">
        <v>141.63999999999999</v>
      </c>
      <c r="M14" s="60">
        <v>34.49</v>
      </c>
      <c r="N14" s="60">
        <v>67.69</v>
      </c>
      <c r="O14" s="60">
        <v>12.34</v>
      </c>
      <c r="P14" s="60">
        <f t="shared" si="0"/>
        <v>76.151618042933464</v>
      </c>
    </row>
    <row r="15" spans="1:1020" ht="12.6" customHeight="1">
      <c r="A15" s="100" t="s">
        <v>38</v>
      </c>
      <c r="B15" s="17" t="s">
        <v>7</v>
      </c>
      <c r="C15" s="61">
        <v>91.820000000000007</v>
      </c>
      <c r="D15" s="61">
        <v>223.54</v>
      </c>
      <c r="E15" s="61">
        <v>81.2</v>
      </c>
      <c r="F15" s="61" t="s">
        <v>32</v>
      </c>
      <c r="G15" s="61">
        <v>73.94</v>
      </c>
      <c r="H15" s="61">
        <v>73.600000000000009</v>
      </c>
      <c r="I15" s="61">
        <v>94.62</v>
      </c>
      <c r="J15" s="61">
        <v>70.510000000000005</v>
      </c>
      <c r="K15" s="61">
        <v>93.98</v>
      </c>
      <c r="L15" s="61">
        <v>105.48</v>
      </c>
      <c r="M15" s="61">
        <v>21.64</v>
      </c>
      <c r="N15" s="61">
        <v>41.78</v>
      </c>
      <c r="O15" s="61">
        <v>9.16</v>
      </c>
      <c r="P15" s="61">
        <f t="shared" si="0"/>
        <v>48.892269146443603</v>
      </c>
    </row>
    <row r="16" spans="1:1020" ht="12.6" customHeight="1">
      <c r="A16" s="100" t="s">
        <v>39</v>
      </c>
      <c r="B16" s="17" t="s">
        <v>7</v>
      </c>
      <c r="C16" s="61">
        <v>51.34</v>
      </c>
      <c r="D16" s="61">
        <v>117.95</v>
      </c>
      <c r="E16" s="61">
        <v>47.58</v>
      </c>
      <c r="F16" s="61" t="s">
        <v>32</v>
      </c>
      <c r="G16" s="61">
        <v>29.19</v>
      </c>
      <c r="H16" s="61">
        <v>48.99</v>
      </c>
      <c r="I16" s="61">
        <v>51.85</v>
      </c>
      <c r="J16" s="61">
        <v>38.229999999999997</v>
      </c>
      <c r="K16" s="61">
        <v>70.239999999999995</v>
      </c>
      <c r="L16" s="61">
        <v>33.28</v>
      </c>
      <c r="M16" s="61">
        <v>12.64</v>
      </c>
      <c r="N16" s="61">
        <v>25.58</v>
      </c>
      <c r="O16" s="61">
        <v>2.77</v>
      </c>
      <c r="P16" s="61">
        <f t="shared" si="0"/>
        <v>26.345202925060462</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1" t="s">
        <v>9</v>
      </c>
      <c r="B17" s="14"/>
      <c r="C17" s="6"/>
      <c r="D17" s="6"/>
      <c r="E17" s="6"/>
      <c r="F17" s="6"/>
      <c r="G17" s="6"/>
      <c r="H17" s="6"/>
      <c r="I17" s="6"/>
      <c r="J17" s="6"/>
      <c r="K17" s="6"/>
      <c r="L17" s="6"/>
      <c r="M17" s="6"/>
      <c r="N17" s="6"/>
      <c r="O17" s="6"/>
      <c r="P17" s="6"/>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277" t="s">
        <v>66</v>
      </c>
      <c r="B18" s="40" t="s">
        <v>33</v>
      </c>
      <c r="C18" s="63">
        <v>1447499</v>
      </c>
      <c r="D18" s="63">
        <v>5062966</v>
      </c>
      <c r="E18" s="63">
        <v>1253328</v>
      </c>
      <c r="F18" s="63" t="s">
        <v>32</v>
      </c>
      <c r="G18" s="63">
        <v>631223</v>
      </c>
      <c r="H18" s="63">
        <v>669150</v>
      </c>
      <c r="I18" s="63">
        <v>1859619</v>
      </c>
      <c r="J18" s="63">
        <v>1286414</v>
      </c>
      <c r="K18" s="63">
        <v>2047379</v>
      </c>
      <c r="L18" s="63">
        <v>4459669</v>
      </c>
      <c r="M18" s="63">
        <v>317834</v>
      </c>
      <c r="N18" s="63">
        <v>239098</v>
      </c>
      <c r="O18" s="63">
        <v>54495</v>
      </c>
      <c r="P18" s="63">
        <f t="shared" ref="P18:P81" si="1">($C18*$C$6+$D18*$D$6+$E18*$E$6+$G18*$G$6+$H18*$H$6+$I18*$I$6+$J18*$J$6+$K18*$K$6+$L18*$L$6+$M18*$M$6+$N18*$N$6+$O18*$O$6)/$P$6</f>
        <v>835626.3150696957</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41" t="s">
        <v>62</v>
      </c>
      <c r="B19" s="42" t="s">
        <v>33</v>
      </c>
      <c r="C19" s="64">
        <v>1224239</v>
      </c>
      <c r="D19" s="64">
        <v>4267730</v>
      </c>
      <c r="E19" s="64">
        <v>1071345</v>
      </c>
      <c r="F19" s="64" t="s">
        <v>32</v>
      </c>
      <c r="G19" s="64">
        <v>360957</v>
      </c>
      <c r="H19" s="64">
        <v>443909</v>
      </c>
      <c r="I19" s="64">
        <v>1553424</v>
      </c>
      <c r="J19" s="64">
        <v>781647</v>
      </c>
      <c r="K19" s="64">
        <v>1737312</v>
      </c>
      <c r="L19" s="64">
        <v>4044798</v>
      </c>
      <c r="M19" s="64">
        <v>267782</v>
      </c>
      <c r="N19" s="64">
        <v>190130</v>
      </c>
      <c r="O19" s="64">
        <v>43537</v>
      </c>
      <c r="P19" s="64">
        <f t="shared" si="1"/>
        <v>675386.11770144454</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0" t="s">
        <v>70</v>
      </c>
      <c r="B20" s="17" t="s">
        <v>33</v>
      </c>
      <c r="C20" s="57">
        <v>691131</v>
      </c>
      <c r="D20" s="57">
        <v>2876632</v>
      </c>
      <c r="E20" s="57">
        <v>575411</v>
      </c>
      <c r="F20" s="57" t="s">
        <v>32</v>
      </c>
      <c r="G20" s="57">
        <v>169248</v>
      </c>
      <c r="H20" s="57">
        <v>34280</v>
      </c>
      <c r="I20" s="57">
        <v>1161254</v>
      </c>
      <c r="J20" s="57">
        <v>526741</v>
      </c>
      <c r="K20" s="57">
        <v>778152</v>
      </c>
      <c r="L20" s="57">
        <v>3351454</v>
      </c>
      <c r="M20" s="57">
        <v>135522</v>
      </c>
      <c r="N20" s="57">
        <v>75264</v>
      </c>
      <c r="O20" s="57">
        <v>12992</v>
      </c>
      <c r="P20" s="57">
        <f t="shared" si="1"/>
        <v>418210.30116035911</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s="97" customFormat="1" ht="12.6" customHeight="1">
      <c r="A21" s="110" t="s">
        <v>71</v>
      </c>
      <c r="B21" s="115" t="s">
        <v>12</v>
      </c>
      <c r="C21" s="95">
        <v>0.2838147638697846</v>
      </c>
      <c r="D21" s="95">
        <v>0.65685320772105893</v>
      </c>
      <c r="E21" s="95">
        <v>0.33913869537682073</v>
      </c>
      <c r="F21" s="95" t="s">
        <v>32</v>
      </c>
      <c r="G21" s="95">
        <v>0.49655355249204669</v>
      </c>
      <c r="H21" s="95">
        <v>0.10025426807119511</v>
      </c>
      <c r="I21" s="95">
        <v>0.7192595857205818</v>
      </c>
      <c r="J21" s="95">
        <v>0.31643803766565914</v>
      </c>
      <c r="K21" s="95">
        <v>0.45342991052407328</v>
      </c>
      <c r="L21" s="95">
        <v>0.55624388653407242</v>
      </c>
      <c r="M21" s="95">
        <v>0.6799844840961986</v>
      </c>
      <c r="N21" s="95">
        <v>0.5888572590483937</v>
      </c>
      <c r="O21" s="95">
        <v>0.43583333333333335</v>
      </c>
      <c r="P21" s="95">
        <f t="shared" si="1"/>
        <v>0.46743281604188835</v>
      </c>
      <c r="Q21" s="96"/>
      <c r="R21" s="96"/>
      <c r="S21" s="96"/>
      <c r="T21" s="96"/>
      <c r="U21" s="96"/>
      <c r="V21" s="96"/>
      <c r="W21" s="96"/>
      <c r="X21" s="96"/>
      <c r="Y21" s="96"/>
      <c r="Z21" s="96"/>
      <c r="AA21" s="96"/>
      <c r="AB21" s="96"/>
      <c r="AC21" s="96"/>
      <c r="AD21" s="96"/>
    </row>
    <row r="22" spans="1:1020" ht="12.6" customHeight="1">
      <c r="A22" s="100" t="s">
        <v>63</v>
      </c>
      <c r="B22" s="17" t="s">
        <v>33</v>
      </c>
      <c r="C22" s="57">
        <v>255406</v>
      </c>
      <c r="D22" s="57">
        <v>667497</v>
      </c>
      <c r="E22" s="57">
        <v>185826</v>
      </c>
      <c r="F22" s="57" t="s">
        <v>32</v>
      </c>
      <c r="G22" s="57">
        <v>53957</v>
      </c>
      <c r="H22" s="57">
        <v>159342</v>
      </c>
      <c r="I22" s="57">
        <v>159746</v>
      </c>
      <c r="J22" s="57">
        <v>97391</v>
      </c>
      <c r="K22" s="57">
        <v>494858</v>
      </c>
      <c r="L22" s="57">
        <v>301116</v>
      </c>
      <c r="M22" s="57">
        <v>52925</v>
      </c>
      <c r="N22" s="57">
        <v>28558</v>
      </c>
      <c r="O22" s="57">
        <v>13658</v>
      </c>
      <c r="P22" s="57">
        <f t="shared" si="1"/>
        <v>102387.05384469127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0" t="s">
        <v>56</v>
      </c>
      <c r="B23" s="17" t="s">
        <v>33</v>
      </c>
      <c r="C23" s="57">
        <v>136033</v>
      </c>
      <c r="D23" s="57">
        <v>460132</v>
      </c>
      <c r="E23" s="57">
        <v>208333</v>
      </c>
      <c r="F23" s="57" t="s">
        <v>32</v>
      </c>
      <c r="G23" s="57">
        <v>24753</v>
      </c>
      <c r="H23" s="57">
        <v>131823</v>
      </c>
      <c r="I23" s="57">
        <v>111370</v>
      </c>
      <c r="J23" s="57">
        <v>67876</v>
      </c>
      <c r="K23" s="57">
        <v>368255</v>
      </c>
      <c r="L23" s="57">
        <v>176619</v>
      </c>
      <c r="M23" s="57">
        <v>53760</v>
      </c>
      <c r="N23" s="57">
        <v>45804</v>
      </c>
      <c r="O23" s="57">
        <v>10315</v>
      </c>
      <c r="P23" s="57">
        <f t="shared" si="1"/>
        <v>87320.738316252871</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107" t="s">
        <v>57</v>
      </c>
      <c r="B24" s="10" t="s">
        <v>33</v>
      </c>
      <c r="C24" s="65">
        <v>127518</v>
      </c>
      <c r="D24" s="65">
        <v>263039</v>
      </c>
      <c r="E24" s="65">
        <v>83401</v>
      </c>
      <c r="F24" s="65" t="s">
        <v>32</v>
      </c>
      <c r="G24" s="65">
        <v>112800</v>
      </c>
      <c r="H24" s="65">
        <v>102129</v>
      </c>
      <c r="I24" s="65">
        <v>121055</v>
      </c>
      <c r="J24" s="65">
        <v>89640</v>
      </c>
      <c r="K24" s="65">
        <v>96000</v>
      </c>
      <c r="L24" s="65">
        <v>215609</v>
      </c>
      <c r="M24" s="65">
        <v>25492</v>
      </c>
      <c r="N24" s="65">
        <v>40504</v>
      </c>
      <c r="O24" s="65">
        <v>6561</v>
      </c>
      <c r="P24" s="65">
        <f t="shared" si="1"/>
        <v>62887.485228000682</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35" t="s">
        <v>10</v>
      </c>
      <c r="B25" s="24" t="s">
        <v>33</v>
      </c>
      <c r="C25" s="66">
        <v>223260</v>
      </c>
      <c r="D25" s="66">
        <v>795236</v>
      </c>
      <c r="E25" s="66">
        <v>181983</v>
      </c>
      <c r="F25" s="66" t="s">
        <v>32</v>
      </c>
      <c r="G25" s="66">
        <v>270267</v>
      </c>
      <c r="H25" s="66">
        <v>225240</v>
      </c>
      <c r="I25" s="66">
        <v>306195</v>
      </c>
      <c r="J25" s="66">
        <v>504766</v>
      </c>
      <c r="K25" s="66">
        <v>310067</v>
      </c>
      <c r="L25" s="66">
        <v>414871</v>
      </c>
      <c r="M25" s="66">
        <v>50052</v>
      </c>
      <c r="N25" s="66">
        <v>48968</v>
      </c>
      <c r="O25" s="66">
        <v>10958</v>
      </c>
      <c r="P25" s="66">
        <f t="shared" si="1"/>
        <v>160240.04568381602</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64</v>
      </c>
      <c r="B26" s="17" t="s">
        <v>33</v>
      </c>
      <c r="C26" s="57">
        <v>4429</v>
      </c>
      <c r="D26" s="57">
        <v>173888</v>
      </c>
      <c r="E26" s="57">
        <v>10627</v>
      </c>
      <c r="F26" s="57" t="s">
        <v>32</v>
      </c>
      <c r="G26" s="57">
        <v>2258</v>
      </c>
      <c r="H26" s="57">
        <v>21496</v>
      </c>
      <c r="I26" s="57">
        <v>17428</v>
      </c>
      <c r="J26" s="57">
        <v>14517</v>
      </c>
      <c r="K26" s="57">
        <v>7832</v>
      </c>
      <c r="L26" s="57">
        <v>21434</v>
      </c>
      <c r="M26" s="57">
        <v>18258</v>
      </c>
      <c r="N26" s="57">
        <v>12043</v>
      </c>
      <c r="O26" s="57">
        <v>720</v>
      </c>
      <c r="P26" s="57">
        <f t="shared" si="1"/>
        <v>13759.855889359722</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99" t="s">
        <v>65</v>
      </c>
      <c r="B27" s="22" t="s">
        <v>33</v>
      </c>
      <c r="C27" s="67">
        <v>57671</v>
      </c>
      <c r="D27" s="67">
        <v>94905</v>
      </c>
      <c r="E27" s="67">
        <v>35876</v>
      </c>
      <c r="F27" s="67" t="s">
        <v>32</v>
      </c>
      <c r="G27" s="67">
        <v>20442</v>
      </c>
      <c r="H27" s="67">
        <v>41557</v>
      </c>
      <c r="I27" s="67">
        <v>38088</v>
      </c>
      <c r="J27" s="67">
        <v>22761</v>
      </c>
      <c r="K27" s="67">
        <v>47525</v>
      </c>
      <c r="L27" s="67">
        <v>44588</v>
      </c>
      <c r="M27" s="67">
        <v>11689</v>
      </c>
      <c r="N27" s="67">
        <v>15361</v>
      </c>
      <c r="O27" s="67">
        <v>929</v>
      </c>
      <c r="P27" s="67">
        <f t="shared" si="1"/>
        <v>21261.160311538621</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99" t="s">
        <v>58</v>
      </c>
      <c r="B28" s="22" t="s">
        <v>33</v>
      </c>
      <c r="C28" s="67">
        <v>161160</v>
      </c>
      <c r="D28" s="67">
        <v>526443</v>
      </c>
      <c r="E28" s="67">
        <v>135480</v>
      </c>
      <c r="F28" s="67" t="s">
        <v>32</v>
      </c>
      <c r="G28" s="67">
        <v>247566</v>
      </c>
      <c r="H28" s="67">
        <v>162188</v>
      </c>
      <c r="I28" s="67">
        <v>250680</v>
      </c>
      <c r="J28" s="67">
        <v>467488</v>
      </c>
      <c r="K28" s="67">
        <v>254710</v>
      </c>
      <c r="L28" s="67">
        <v>348848</v>
      </c>
      <c r="M28" s="67">
        <v>20105</v>
      </c>
      <c r="N28" s="67">
        <v>21564</v>
      </c>
      <c r="O28" s="67">
        <v>9309</v>
      </c>
      <c r="P28" s="67">
        <f t="shared" si="1"/>
        <v>125219.10648515365</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50" t="s">
        <v>67</v>
      </c>
      <c r="B29" s="51" t="s">
        <v>33</v>
      </c>
      <c r="C29" s="68">
        <v>1106181</v>
      </c>
      <c r="D29" s="68">
        <v>1793895</v>
      </c>
      <c r="E29" s="68">
        <v>928487</v>
      </c>
      <c r="F29" s="68" t="s">
        <v>32</v>
      </c>
      <c r="G29" s="68">
        <v>603921</v>
      </c>
      <c r="H29" s="68">
        <v>340474</v>
      </c>
      <c r="I29" s="68">
        <v>1762572</v>
      </c>
      <c r="J29" s="68">
        <v>1264635</v>
      </c>
      <c r="K29" s="68">
        <v>1458644</v>
      </c>
      <c r="L29" s="68">
        <v>3378452</v>
      </c>
      <c r="M29" s="68">
        <v>305658</v>
      </c>
      <c r="N29" s="68">
        <v>223374</v>
      </c>
      <c r="O29" s="68">
        <v>54363</v>
      </c>
      <c r="P29" s="68">
        <f t="shared" si="1"/>
        <v>661481.58357637224</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8" t="s">
        <v>72</v>
      </c>
      <c r="B30" s="49" t="s">
        <v>33</v>
      </c>
      <c r="C30" s="69">
        <v>341319</v>
      </c>
      <c r="D30" s="69">
        <v>3269071</v>
      </c>
      <c r="E30" s="69">
        <v>324841</v>
      </c>
      <c r="F30" s="69" t="s">
        <v>32</v>
      </c>
      <c r="G30" s="69">
        <v>27302</v>
      </c>
      <c r="H30" s="69">
        <v>328676</v>
      </c>
      <c r="I30" s="69">
        <v>97047</v>
      </c>
      <c r="J30" s="69">
        <v>21778</v>
      </c>
      <c r="K30" s="69">
        <v>588735</v>
      </c>
      <c r="L30" s="69">
        <v>1081217</v>
      </c>
      <c r="M30" s="69">
        <v>12176</v>
      </c>
      <c r="N30" s="69">
        <v>15724</v>
      </c>
      <c r="O30" s="69">
        <v>132</v>
      </c>
      <c r="P30" s="69">
        <f t="shared" si="1"/>
        <v>174144.66640062598</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3" t="s">
        <v>73</v>
      </c>
      <c r="B31" s="43" t="s">
        <v>33</v>
      </c>
      <c r="C31" s="70">
        <v>313005</v>
      </c>
      <c r="D31" s="70">
        <v>2957573</v>
      </c>
      <c r="E31" s="70">
        <v>251283</v>
      </c>
      <c r="F31" s="70" t="s">
        <v>32</v>
      </c>
      <c r="G31" s="70">
        <v>19009</v>
      </c>
      <c r="H31" s="70">
        <v>244040</v>
      </c>
      <c r="I31" s="70">
        <v>92350</v>
      </c>
      <c r="J31" s="70">
        <v>21169</v>
      </c>
      <c r="K31" s="70">
        <v>513596</v>
      </c>
      <c r="L31" s="70">
        <v>986955</v>
      </c>
      <c r="M31" s="70">
        <v>7930</v>
      </c>
      <c r="N31" s="70">
        <v>11910</v>
      </c>
      <c r="O31" s="70">
        <v>128</v>
      </c>
      <c r="P31" s="70">
        <f t="shared" si="1"/>
        <v>145387.77626399469</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107</v>
      </c>
      <c r="B32" s="17" t="s">
        <v>33</v>
      </c>
      <c r="C32" s="57">
        <v>28314</v>
      </c>
      <c r="D32" s="57">
        <v>311498</v>
      </c>
      <c r="E32" s="57">
        <v>73558</v>
      </c>
      <c r="F32" s="57" t="s">
        <v>32</v>
      </c>
      <c r="G32" s="57">
        <v>8292</v>
      </c>
      <c r="H32" s="57">
        <v>84636</v>
      </c>
      <c r="I32" s="57">
        <v>4697</v>
      </c>
      <c r="J32" s="57">
        <v>609</v>
      </c>
      <c r="K32" s="57">
        <v>75139</v>
      </c>
      <c r="L32" s="57">
        <v>94262</v>
      </c>
      <c r="M32" s="57">
        <v>4246</v>
      </c>
      <c r="N32" s="57">
        <v>3814</v>
      </c>
      <c r="O32" s="57">
        <v>3</v>
      </c>
      <c r="P32" s="57">
        <f t="shared" si="1"/>
        <v>28756.626113020862</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4" t="s">
        <v>17</v>
      </c>
      <c r="B33" s="45" t="s">
        <v>33</v>
      </c>
      <c r="C33" s="71">
        <v>113746</v>
      </c>
      <c r="D33" s="71">
        <v>274711</v>
      </c>
      <c r="E33" s="71">
        <v>88801</v>
      </c>
      <c r="F33" s="71" t="s">
        <v>32</v>
      </c>
      <c r="G33" s="71">
        <v>49811</v>
      </c>
      <c r="H33" s="71">
        <v>65203</v>
      </c>
      <c r="I33" s="71">
        <v>48476</v>
      </c>
      <c r="J33" s="71">
        <v>11532</v>
      </c>
      <c r="K33" s="71">
        <v>171358</v>
      </c>
      <c r="L33" s="71">
        <v>68782</v>
      </c>
      <c r="M33" s="71">
        <v>9875</v>
      </c>
      <c r="N33" s="71">
        <v>19455</v>
      </c>
      <c r="O33" s="71">
        <v>2874</v>
      </c>
      <c r="P33" s="71">
        <f t="shared" si="1"/>
        <v>35417.866081621811</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46" t="s">
        <v>11</v>
      </c>
      <c r="B34" s="47" t="s">
        <v>12</v>
      </c>
      <c r="C34" s="72">
        <v>0.235799126631521</v>
      </c>
      <c r="D34" s="72">
        <v>0.6456829850328839</v>
      </c>
      <c r="E34" s="72">
        <v>0.25918275184149719</v>
      </c>
      <c r="F34" s="72" t="s">
        <v>32</v>
      </c>
      <c r="G34" s="72">
        <v>4.325254307907031E-2</v>
      </c>
      <c r="H34" s="72">
        <v>0.49118433833968467</v>
      </c>
      <c r="I34" s="72">
        <v>5.2186496266170654E-2</v>
      </c>
      <c r="J34" s="72">
        <v>1.6929231180630808E-2</v>
      </c>
      <c r="K34" s="72">
        <v>0.28755545504764873</v>
      </c>
      <c r="L34" s="72">
        <v>0.24244332931435045</v>
      </c>
      <c r="M34" s="72">
        <v>3.8309306115771123E-2</v>
      </c>
      <c r="N34" s="72">
        <v>6.5763829057541259E-2</v>
      </c>
      <c r="O34" s="72">
        <v>2.4222405725295897E-3</v>
      </c>
      <c r="P34" s="72">
        <f t="shared" si="1"/>
        <v>0.12775397165330113</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9" t="s">
        <v>60</v>
      </c>
      <c r="B35" s="9" t="s">
        <v>33</v>
      </c>
      <c r="C35" s="73">
        <v>524254</v>
      </c>
      <c r="D35" s="73">
        <v>1907464</v>
      </c>
      <c r="E35" s="73">
        <v>554960</v>
      </c>
      <c r="F35" s="73" t="s">
        <v>32</v>
      </c>
      <c r="G35" s="73">
        <v>403411</v>
      </c>
      <c r="H35" s="73">
        <v>398029</v>
      </c>
      <c r="I35" s="73">
        <v>421765</v>
      </c>
      <c r="J35" s="73">
        <v>398803</v>
      </c>
      <c r="K35" s="73">
        <v>607772</v>
      </c>
      <c r="L35" s="73">
        <v>677530</v>
      </c>
      <c r="M35" s="73">
        <v>112372</v>
      </c>
      <c r="N35" s="73">
        <v>213599</v>
      </c>
      <c r="O35" s="73">
        <v>31583</v>
      </c>
      <c r="P35" s="73">
        <f t="shared" si="1"/>
        <v>283114.50498904008</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8" t="s">
        <v>18</v>
      </c>
      <c r="B36" s="30" t="s">
        <v>33</v>
      </c>
      <c r="C36" s="74">
        <v>33348</v>
      </c>
      <c r="D36" s="74">
        <v>296423</v>
      </c>
      <c r="E36" s="74">
        <v>56926</v>
      </c>
      <c r="F36" s="74" t="s">
        <v>32</v>
      </c>
      <c r="G36" s="74">
        <v>30084</v>
      </c>
      <c r="H36" s="74">
        <v>48900</v>
      </c>
      <c r="I36" s="74">
        <v>27586</v>
      </c>
      <c r="J36" s="74">
        <v>52592</v>
      </c>
      <c r="K36" s="74">
        <v>33233</v>
      </c>
      <c r="L36" s="74">
        <v>32602</v>
      </c>
      <c r="M36" s="74">
        <v>24178</v>
      </c>
      <c r="N36" s="74">
        <v>35616</v>
      </c>
      <c r="O36" s="74">
        <v>9596</v>
      </c>
      <c r="P36" s="74">
        <f t="shared" si="1"/>
        <v>33578.238198017927</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16</v>
      </c>
      <c r="B37" s="17" t="s">
        <v>33</v>
      </c>
      <c r="C37" s="57">
        <v>11943</v>
      </c>
      <c r="D37" s="57">
        <v>96295</v>
      </c>
      <c r="E37" s="57">
        <v>33585</v>
      </c>
      <c r="F37" s="57" t="s">
        <v>32</v>
      </c>
      <c r="G37" s="57">
        <v>4435</v>
      </c>
      <c r="H37" s="57">
        <v>37728</v>
      </c>
      <c r="I37" s="57">
        <v>2792</v>
      </c>
      <c r="J37" s="57">
        <v>11420</v>
      </c>
      <c r="K37" s="57">
        <v>29350</v>
      </c>
      <c r="L37" s="57">
        <v>1666</v>
      </c>
      <c r="M37" s="57">
        <v>10072</v>
      </c>
      <c r="N37" s="57">
        <v>793</v>
      </c>
      <c r="O37" s="57">
        <v>2727</v>
      </c>
      <c r="P37" s="57">
        <f t="shared" si="1"/>
        <v>14506.790134973313</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43</v>
      </c>
      <c r="B38" s="17" t="s">
        <v>33</v>
      </c>
      <c r="C38" s="57">
        <v>2247</v>
      </c>
      <c r="D38" s="57">
        <v>175556</v>
      </c>
      <c r="E38" s="57">
        <v>14409</v>
      </c>
      <c r="F38" s="57" t="s">
        <v>32</v>
      </c>
      <c r="G38" s="57">
        <v>25197</v>
      </c>
      <c r="H38" s="57">
        <v>2428</v>
      </c>
      <c r="I38" s="57">
        <v>24587</v>
      </c>
      <c r="J38" s="57">
        <v>38207</v>
      </c>
      <c r="K38" s="57">
        <v>602</v>
      </c>
      <c r="L38" s="57">
        <v>27382</v>
      </c>
      <c r="M38" s="57">
        <v>11150</v>
      </c>
      <c r="N38" s="57">
        <v>32846</v>
      </c>
      <c r="O38" s="57">
        <v>6161</v>
      </c>
      <c r="P38" s="57">
        <f t="shared" si="1"/>
        <v>14991.009215542954</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28" t="s">
        <v>19</v>
      </c>
      <c r="B39" s="7" t="s">
        <v>33</v>
      </c>
      <c r="C39" s="75">
        <v>459676</v>
      </c>
      <c r="D39" s="75">
        <v>1443614</v>
      </c>
      <c r="E39" s="75">
        <v>428923</v>
      </c>
      <c r="F39" s="75" t="s">
        <v>32</v>
      </c>
      <c r="G39" s="75">
        <v>346137</v>
      </c>
      <c r="H39" s="75">
        <v>298758</v>
      </c>
      <c r="I39" s="75">
        <v>371956</v>
      </c>
      <c r="J39" s="75">
        <v>303017</v>
      </c>
      <c r="K39" s="75">
        <v>453316</v>
      </c>
      <c r="L39" s="75">
        <v>584319</v>
      </c>
      <c r="M39" s="75">
        <v>76799</v>
      </c>
      <c r="N39" s="75">
        <v>146917</v>
      </c>
      <c r="O39" s="75">
        <v>17487</v>
      </c>
      <c r="P39" s="75">
        <f t="shared" si="1"/>
        <v>219564.58909273898</v>
      </c>
      <c r="Q39" s="2"/>
      <c r="R39" s="2"/>
      <c r="S39" s="2"/>
      <c r="T39" s="2"/>
      <c r="U39" s="2"/>
      <c r="V39" s="2"/>
      <c r="W39" s="2"/>
      <c r="X39" s="2"/>
      <c r="Y39" s="2"/>
      <c r="Z39" s="2"/>
      <c r="AA39" s="2"/>
      <c r="AB39" s="2"/>
      <c r="AC39" s="2"/>
      <c r="AD39" s="2"/>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0" t="s">
        <v>45</v>
      </c>
      <c r="B40" s="17" t="s">
        <v>33</v>
      </c>
      <c r="C40" s="57">
        <v>410751</v>
      </c>
      <c r="D40" s="57">
        <v>1304579</v>
      </c>
      <c r="E40" s="57">
        <v>379618</v>
      </c>
      <c r="F40" s="57" t="s">
        <v>32</v>
      </c>
      <c r="G40" s="57">
        <v>276735</v>
      </c>
      <c r="H40" s="57">
        <v>253051</v>
      </c>
      <c r="I40" s="57">
        <v>320822</v>
      </c>
      <c r="J40" s="57">
        <v>275680</v>
      </c>
      <c r="K40" s="57">
        <v>397354</v>
      </c>
      <c r="L40" s="57">
        <v>538412</v>
      </c>
      <c r="M40" s="57">
        <v>65383</v>
      </c>
      <c r="N40" s="57">
        <v>133816</v>
      </c>
      <c r="O40" s="57">
        <v>14924</v>
      </c>
      <c r="P40" s="57">
        <f t="shared" si="1"/>
        <v>192609.0042925771</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00" t="s">
        <v>46</v>
      </c>
      <c r="B41" s="17" t="s">
        <v>33</v>
      </c>
      <c r="C41" s="57">
        <v>44215</v>
      </c>
      <c r="D41" s="57">
        <v>131751</v>
      </c>
      <c r="E41" s="57">
        <v>46362</v>
      </c>
      <c r="F41" s="57" t="s">
        <v>32</v>
      </c>
      <c r="G41" s="57">
        <v>68602</v>
      </c>
      <c r="H41" s="57">
        <v>42025</v>
      </c>
      <c r="I41" s="57">
        <v>50100</v>
      </c>
      <c r="J41" s="57">
        <v>26446</v>
      </c>
      <c r="K41" s="57">
        <v>54529</v>
      </c>
      <c r="L41" s="57">
        <v>40759</v>
      </c>
      <c r="M41" s="57">
        <v>11245</v>
      </c>
      <c r="N41" s="57">
        <v>12907</v>
      </c>
      <c r="O41" s="57">
        <v>2169</v>
      </c>
      <c r="P41" s="57">
        <f t="shared" si="1"/>
        <v>25491.372499699562</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28" t="s">
        <v>47</v>
      </c>
      <c r="B42" s="7" t="s">
        <v>33</v>
      </c>
      <c r="C42" s="75">
        <v>26295</v>
      </c>
      <c r="D42" s="75">
        <v>79344</v>
      </c>
      <c r="E42" s="75">
        <v>40139</v>
      </c>
      <c r="F42" s="75" t="s">
        <v>32</v>
      </c>
      <c r="G42" s="75">
        <v>25053</v>
      </c>
      <c r="H42" s="75">
        <v>42312</v>
      </c>
      <c r="I42" s="75">
        <v>21426</v>
      </c>
      <c r="J42" s="75">
        <v>25763</v>
      </c>
      <c r="K42" s="75">
        <v>80477</v>
      </c>
      <c r="L42" s="75">
        <v>28898</v>
      </c>
      <c r="M42" s="75">
        <v>10584</v>
      </c>
      <c r="N42" s="75">
        <v>29413</v>
      </c>
      <c r="O42" s="75">
        <v>4500</v>
      </c>
      <c r="P42" s="75">
        <f t="shared" si="1"/>
        <v>21022.039965964774</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c r="A43" s="100" t="s">
        <v>48</v>
      </c>
      <c r="B43" s="17" t="s">
        <v>33</v>
      </c>
      <c r="C43" s="57">
        <v>18824</v>
      </c>
      <c r="D43" s="57">
        <v>63500</v>
      </c>
      <c r="E43" s="57">
        <v>25799</v>
      </c>
      <c r="F43" s="57" t="s">
        <v>32</v>
      </c>
      <c r="G43" s="57">
        <v>11544</v>
      </c>
      <c r="H43" s="57">
        <v>25335</v>
      </c>
      <c r="I43" s="57">
        <v>18209</v>
      </c>
      <c r="J43" s="57">
        <v>12045</v>
      </c>
      <c r="K43" s="57">
        <v>30907</v>
      </c>
      <c r="L43" s="57">
        <v>21292</v>
      </c>
      <c r="M43" s="57">
        <v>5642</v>
      </c>
      <c r="N43" s="57">
        <v>3348</v>
      </c>
      <c r="O43" s="57">
        <v>2257</v>
      </c>
      <c r="P43" s="57">
        <f t="shared" si="1"/>
        <v>12553.069456301433</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75</v>
      </c>
      <c r="B44" s="17" t="s">
        <v>33</v>
      </c>
      <c r="C44" s="57">
        <v>0</v>
      </c>
      <c r="D44" s="57">
        <v>0</v>
      </c>
      <c r="E44" s="57">
        <v>0</v>
      </c>
      <c r="F44" s="57" t="s">
        <v>32</v>
      </c>
      <c r="G44" s="57">
        <v>83</v>
      </c>
      <c r="H44" s="57">
        <v>378</v>
      </c>
      <c r="I44" s="57">
        <v>16</v>
      </c>
      <c r="J44" s="57">
        <v>98</v>
      </c>
      <c r="K44" s="57">
        <v>125</v>
      </c>
      <c r="L44" s="57">
        <v>0</v>
      </c>
      <c r="M44" s="57">
        <v>199</v>
      </c>
      <c r="N44" s="57">
        <v>866</v>
      </c>
      <c r="O44" s="57">
        <v>59</v>
      </c>
      <c r="P44" s="57">
        <f t="shared" si="1"/>
        <v>133.39420287443482</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76</v>
      </c>
      <c r="B45" s="17" t="s">
        <v>33</v>
      </c>
      <c r="C45" s="57">
        <v>1684</v>
      </c>
      <c r="D45" s="57">
        <v>1867</v>
      </c>
      <c r="E45" s="57">
        <v>0</v>
      </c>
      <c r="F45" s="57" t="s">
        <v>32</v>
      </c>
      <c r="G45" s="57">
        <v>8521</v>
      </c>
      <c r="H45" s="57">
        <v>3234</v>
      </c>
      <c r="I45" s="57">
        <v>0</v>
      </c>
      <c r="J45" s="57">
        <v>3946</v>
      </c>
      <c r="K45" s="57">
        <v>0</v>
      </c>
      <c r="L45" s="57">
        <v>71</v>
      </c>
      <c r="M45" s="57">
        <v>2372</v>
      </c>
      <c r="N45" s="57">
        <v>12719</v>
      </c>
      <c r="O45" s="57">
        <v>2075</v>
      </c>
      <c r="P45" s="57">
        <f t="shared" si="1"/>
        <v>2309.5121948327428</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49</v>
      </c>
      <c r="B46" s="17" t="s">
        <v>33</v>
      </c>
      <c r="C46" s="67">
        <v>4573</v>
      </c>
      <c r="D46" s="67">
        <v>7861</v>
      </c>
      <c r="E46" s="67">
        <v>8591</v>
      </c>
      <c r="F46" s="67" t="s">
        <v>32</v>
      </c>
      <c r="G46" s="67">
        <v>2423</v>
      </c>
      <c r="H46" s="67">
        <v>10048</v>
      </c>
      <c r="I46" s="67">
        <v>3103</v>
      </c>
      <c r="J46" s="67">
        <v>7226</v>
      </c>
      <c r="K46" s="67">
        <v>35541</v>
      </c>
      <c r="L46" s="67">
        <v>3511</v>
      </c>
      <c r="M46" s="67">
        <v>1164</v>
      </c>
      <c r="N46" s="67">
        <v>4038</v>
      </c>
      <c r="O46" s="67">
        <v>48</v>
      </c>
      <c r="P46" s="67">
        <f t="shared" si="1"/>
        <v>3839.3024789810506</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4" t="s">
        <v>77</v>
      </c>
      <c r="B47" s="17" t="s">
        <v>33</v>
      </c>
      <c r="C47" s="67">
        <v>479</v>
      </c>
      <c r="D47" s="67">
        <v>0</v>
      </c>
      <c r="E47" s="67">
        <v>2555</v>
      </c>
      <c r="F47" s="67" t="s">
        <v>32</v>
      </c>
      <c r="G47" s="67">
        <v>1408</v>
      </c>
      <c r="H47" s="67">
        <v>6945</v>
      </c>
      <c r="I47" s="67">
        <v>2084</v>
      </c>
      <c r="J47" s="67">
        <v>2557</v>
      </c>
      <c r="K47" s="67">
        <v>15975</v>
      </c>
      <c r="L47" s="67">
        <v>0</v>
      </c>
      <c r="M47" s="67">
        <v>658</v>
      </c>
      <c r="N47" s="67">
        <v>2391</v>
      </c>
      <c r="O47" s="67">
        <v>48</v>
      </c>
      <c r="P47" s="67">
        <f t="shared" si="1"/>
        <v>1733.9181617643819</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34" t="s">
        <v>78</v>
      </c>
      <c r="B48" s="9" t="s">
        <v>33</v>
      </c>
      <c r="C48" s="73">
        <v>327517</v>
      </c>
      <c r="D48" s="73">
        <v>1380138</v>
      </c>
      <c r="E48" s="73">
        <v>417659</v>
      </c>
      <c r="F48" s="73" t="s">
        <v>32</v>
      </c>
      <c r="G48" s="73">
        <v>268724</v>
      </c>
      <c r="H48" s="73">
        <v>311674</v>
      </c>
      <c r="I48" s="73">
        <v>268907</v>
      </c>
      <c r="J48" s="73">
        <v>269145</v>
      </c>
      <c r="K48" s="73">
        <v>464361</v>
      </c>
      <c r="L48" s="73">
        <v>480845</v>
      </c>
      <c r="M48" s="73">
        <v>65910</v>
      </c>
      <c r="N48" s="73">
        <v>148157</v>
      </c>
      <c r="O48" s="73">
        <v>22102</v>
      </c>
      <c r="P48" s="73">
        <f t="shared" si="1"/>
        <v>200013.09357695497</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35" t="s">
        <v>15</v>
      </c>
      <c r="B49" s="24" t="s">
        <v>33</v>
      </c>
      <c r="C49" s="66">
        <v>29442</v>
      </c>
      <c r="D49" s="66">
        <v>68462</v>
      </c>
      <c r="E49" s="66">
        <v>32776</v>
      </c>
      <c r="F49" s="66" t="s">
        <v>32</v>
      </c>
      <c r="G49" s="66">
        <v>9042</v>
      </c>
      <c r="H49" s="66">
        <v>27650</v>
      </c>
      <c r="I49" s="66">
        <v>35847</v>
      </c>
      <c r="J49" s="66">
        <v>14101</v>
      </c>
      <c r="K49" s="66">
        <v>42845</v>
      </c>
      <c r="L49" s="66">
        <v>22890</v>
      </c>
      <c r="M49" s="66">
        <v>9592</v>
      </c>
      <c r="N49" s="66">
        <v>13241</v>
      </c>
      <c r="O49" s="66">
        <v>2364</v>
      </c>
      <c r="P49" s="66">
        <f t="shared" si="1"/>
        <v>16235.541634191892</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51</v>
      </c>
      <c r="B50" s="17" t="s">
        <v>33</v>
      </c>
      <c r="C50" s="57">
        <v>7700</v>
      </c>
      <c r="D50" s="57">
        <v>21380</v>
      </c>
      <c r="E50" s="57">
        <v>8013</v>
      </c>
      <c r="F50" s="57" t="s">
        <v>32</v>
      </c>
      <c r="G50" s="57">
        <v>2468</v>
      </c>
      <c r="H50" s="57">
        <v>8433</v>
      </c>
      <c r="I50" s="57">
        <v>853</v>
      </c>
      <c r="J50" s="57">
        <v>4448</v>
      </c>
      <c r="K50" s="57">
        <v>9447</v>
      </c>
      <c r="L50" s="57">
        <v>4283</v>
      </c>
      <c r="M50" s="57">
        <v>1351</v>
      </c>
      <c r="N50" s="57">
        <v>3134</v>
      </c>
      <c r="O50" s="57">
        <v>674</v>
      </c>
      <c r="P50" s="57">
        <f t="shared" si="1"/>
        <v>3576.3420248687462</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50</v>
      </c>
      <c r="B51" s="17" t="s">
        <v>33</v>
      </c>
      <c r="C51" s="57">
        <v>15522</v>
      </c>
      <c r="D51" s="57">
        <v>24030</v>
      </c>
      <c r="E51" s="57">
        <v>16618</v>
      </c>
      <c r="F51" s="57" t="s">
        <v>32</v>
      </c>
      <c r="G51" s="57">
        <v>4566</v>
      </c>
      <c r="H51" s="57">
        <v>13546</v>
      </c>
      <c r="I51" s="57">
        <v>32770</v>
      </c>
      <c r="J51" s="57">
        <v>5602</v>
      </c>
      <c r="K51" s="57">
        <v>24285</v>
      </c>
      <c r="L51" s="57">
        <v>15451</v>
      </c>
      <c r="M51" s="57">
        <v>6435</v>
      </c>
      <c r="N51" s="57">
        <v>7623</v>
      </c>
      <c r="O51" s="57">
        <v>1049</v>
      </c>
      <c r="P51" s="57">
        <f t="shared" si="1"/>
        <v>9297.4118427642061</v>
      </c>
      <c r="Q51" s="15"/>
      <c r="R51" s="15"/>
      <c r="S51" s="15"/>
      <c r="T51" s="15"/>
      <c r="U51" s="15"/>
      <c r="V51" s="15"/>
      <c r="W51" s="15"/>
      <c r="X51" s="15"/>
      <c r="Y51" s="15"/>
      <c r="Z51" s="15"/>
      <c r="AA51" s="15"/>
      <c r="AB51" s="15"/>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52</v>
      </c>
      <c r="B52" s="17" t="s">
        <v>33</v>
      </c>
      <c r="C52" s="57">
        <v>5058</v>
      </c>
      <c r="D52" s="57">
        <v>10967</v>
      </c>
      <c r="E52" s="57">
        <v>4950</v>
      </c>
      <c r="F52" s="57" t="s">
        <v>32</v>
      </c>
      <c r="G52" s="57">
        <v>1177</v>
      </c>
      <c r="H52" s="57">
        <v>5645</v>
      </c>
      <c r="I52" s="57">
        <v>804</v>
      </c>
      <c r="J52" s="57">
        <v>2147</v>
      </c>
      <c r="K52" s="57">
        <v>4875</v>
      </c>
      <c r="L52" s="57">
        <v>1846</v>
      </c>
      <c r="M52" s="57">
        <v>880</v>
      </c>
      <c r="N52" s="57">
        <v>1605</v>
      </c>
      <c r="O52" s="57">
        <v>464</v>
      </c>
      <c r="P52" s="57">
        <f t="shared" si="1"/>
        <v>2178.1586702033464</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c r="A53" s="29" t="s">
        <v>53</v>
      </c>
      <c r="B53" s="30" t="s">
        <v>33</v>
      </c>
      <c r="C53" s="74">
        <v>153115</v>
      </c>
      <c r="D53" s="74">
        <v>661380</v>
      </c>
      <c r="E53" s="74">
        <v>151586</v>
      </c>
      <c r="F53" s="74" t="s">
        <v>32</v>
      </c>
      <c r="G53" s="74">
        <v>184980</v>
      </c>
      <c r="H53" s="74">
        <v>87408</v>
      </c>
      <c r="I53" s="74">
        <v>138334</v>
      </c>
      <c r="J53" s="74">
        <v>154019</v>
      </c>
      <c r="K53" s="74">
        <v>162753</v>
      </c>
      <c r="L53" s="74">
        <v>220540</v>
      </c>
      <c r="M53" s="74">
        <v>29803</v>
      </c>
      <c r="N53" s="74">
        <v>87993</v>
      </c>
      <c r="O53" s="74">
        <v>10988</v>
      </c>
      <c r="P53" s="74">
        <f t="shared" si="1"/>
        <v>85889.877141184246</v>
      </c>
      <c r="Q53" s="2"/>
      <c r="R53" s="2"/>
      <c r="S53" s="2"/>
      <c r="T53" s="2"/>
      <c r="U53" s="2"/>
      <c r="V53" s="2"/>
      <c r="W53" s="2"/>
      <c r="X53" s="2"/>
      <c r="Y53" s="2"/>
      <c r="Z53" s="2"/>
      <c r="AA53" s="2"/>
      <c r="AB53" s="2"/>
      <c r="AC53" s="2"/>
      <c r="AD53" s="2"/>
      <c r="AE53" s="2"/>
      <c r="AF53" s="2"/>
      <c r="AG53" s="2"/>
      <c r="AH53" s="2"/>
      <c r="AI53" s="2"/>
      <c r="AJ53" s="2"/>
      <c r="AK53" s="2"/>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c r="A54" s="100" t="s">
        <v>79</v>
      </c>
      <c r="B54" s="17" t="s">
        <v>33</v>
      </c>
      <c r="C54" s="57">
        <v>122869</v>
      </c>
      <c r="D54" s="57">
        <v>576478</v>
      </c>
      <c r="E54" s="57">
        <v>121713</v>
      </c>
      <c r="F54" s="57" t="s">
        <v>32</v>
      </c>
      <c r="G54" s="57">
        <v>171651</v>
      </c>
      <c r="H54" s="57">
        <v>77421</v>
      </c>
      <c r="I54" s="57">
        <v>102512</v>
      </c>
      <c r="J54" s="57">
        <v>143134</v>
      </c>
      <c r="K54" s="57">
        <v>130240</v>
      </c>
      <c r="L54" s="57">
        <v>172078</v>
      </c>
      <c r="M54" s="57">
        <v>26690</v>
      </c>
      <c r="N54" s="57">
        <v>77827</v>
      </c>
      <c r="O54" s="57">
        <v>10517</v>
      </c>
      <c r="P54" s="57">
        <f t="shared" si="1"/>
        <v>73065.233991514149</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29" t="s">
        <v>81</v>
      </c>
      <c r="B55" s="30" t="s">
        <v>33</v>
      </c>
      <c r="C55" s="74">
        <v>3357</v>
      </c>
      <c r="D55" s="74">
        <v>330</v>
      </c>
      <c r="E55" s="74">
        <v>4069</v>
      </c>
      <c r="F55" s="74" t="s">
        <v>32</v>
      </c>
      <c r="G55" s="74">
        <v>1450</v>
      </c>
      <c r="H55" s="74">
        <v>3945</v>
      </c>
      <c r="I55" s="74">
        <v>0</v>
      </c>
      <c r="J55" s="74">
        <v>13564</v>
      </c>
      <c r="K55" s="74">
        <v>405</v>
      </c>
      <c r="L55" s="74">
        <v>7945</v>
      </c>
      <c r="M55" s="74">
        <v>388</v>
      </c>
      <c r="N55" s="74">
        <v>1</v>
      </c>
      <c r="O55" s="74">
        <v>1154</v>
      </c>
      <c r="P55" s="74">
        <f t="shared" si="1"/>
        <v>2892.2388159703773</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29" t="s">
        <v>82</v>
      </c>
      <c r="B56" s="30" t="s">
        <v>33</v>
      </c>
      <c r="C56" s="74">
        <v>73180</v>
      </c>
      <c r="D56" s="74">
        <v>285737</v>
      </c>
      <c r="E56" s="74">
        <v>116011</v>
      </c>
      <c r="F56" s="74" t="s">
        <v>32</v>
      </c>
      <c r="G56" s="74">
        <v>44814</v>
      </c>
      <c r="H56" s="74">
        <v>109711</v>
      </c>
      <c r="I56" s="74">
        <v>49219</v>
      </c>
      <c r="J56" s="74">
        <v>46999</v>
      </c>
      <c r="K56" s="74">
        <v>113053</v>
      </c>
      <c r="L56" s="74">
        <v>119923</v>
      </c>
      <c r="M56" s="74">
        <v>14786</v>
      </c>
      <c r="N56" s="74">
        <v>27623</v>
      </c>
      <c r="O56" s="74">
        <v>3024</v>
      </c>
      <c r="P56" s="74">
        <f t="shared" si="1"/>
        <v>50101.409988267951</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83</v>
      </c>
      <c r="B57" s="17" t="s">
        <v>33</v>
      </c>
      <c r="C57" s="57">
        <v>19816</v>
      </c>
      <c r="D57" s="57">
        <v>96374</v>
      </c>
      <c r="E57" s="57">
        <v>42419</v>
      </c>
      <c r="F57" s="57" t="s">
        <v>32</v>
      </c>
      <c r="G57" s="57">
        <v>12383</v>
      </c>
      <c r="H57" s="57">
        <v>30161</v>
      </c>
      <c r="I57" s="57">
        <v>16242</v>
      </c>
      <c r="J57" s="57">
        <v>6384</v>
      </c>
      <c r="K57" s="57">
        <v>43075</v>
      </c>
      <c r="L57" s="57">
        <v>37137</v>
      </c>
      <c r="M57" s="57">
        <v>4570</v>
      </c>
      <c r="N57" s="57">
        <v>8625</v>
      </c>
      <c r="O57" s="57">
        <v>847</v>
      </c>
      <c r="P57" s="57">
        <f t="shared" si="1"/>
        <v>15379.875816366048</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4" customHeight="1">
      <c r="A58" s="100" t="s">
        <v>54</v>
      </c>
      <c r="B58" s="17" t="s">
        <v>33</v>
      </c>
      <c r="C58" s="57">
        <v>21097</v>
      </c>
      <c r="D58" s="57">
        <v>61260</v>
      </c>
      <c r="E58" s="57">
        <v>32355</v>
      </c>
      <c r="F58" s="57" t="s">
        <v>32</v>
      </c>
      <c r="G58" s="57">
        <v>14447</v>
      </c>
      <c r="H58" s="57">
        <v>21616</v>
      </c>
      <c r="I58" s="57">
        <v>12705</v>
      </c>
      <c r="J58" s="57">
        <v>25640</v>
      </c>
      <c r="K58" s="57">
        <v>28300</v>
      </c>
      <c r="L58" s="57">
        <v>26666</v>
      </c>
      <c r="M58" s="57">
        <v>6398</v>
      </c>
      <c r="N58" s="57">
        <v>11422</v>
      </c>
      <c r="O58" s="57">
        <v>1661</v>
      </c>
      <c r="P58" s="57">
        <f t="shared" si="1"/>
        <v>14380.084386299153</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0" t="s">
        <v>84</v>
      </c>
      <c r="B59" s="17" t="s">
        <v>33</v>
      </c>
      <c r="C59" s="57">
        <v>25153</v>
      </c>
      <c r="D59" s="57">
        <v>85363</v>
      </c>
      <c r="E59" s="57">
        <v>23600</v>
      </c>
      <c r="F59" s="57" t="s">
        <v>32</v>
      </c>
      <c r="G59" s="57">
        <v>9502</v>
      </c>
      <c r="H59" s="57">
        <v>33415</v>
      </c>
      <c r="I59" s="57">
        <v>14383</v>
      </c>
      <c r="J59" s="57">
        <v>6435</v>
      </c>
      <c r="K59" s="57">
        <v>23797</v>
      </c>
      <c r="L59" s="57">
        <v>30164</v>
      </c>
      <c r="M59" s="57">
        <v>2528</v>
      </c>
      <c r="N59" s="57">
        <v>5586</v>
      </c>
      <c r="O59" s="57">
        <v>375</v>
      </c>
      <c r="P59" s="57">
        <f t="shared" si="1"/>
        <v>11830.636130930927</v>
      </c>
      <c r="Q59" s="2"/>
      <c r="R59" s="2"/>
      <c r="S59" s="2"/>
      <c r="T59" s="2"/>
      <c r="U59" s="2"/>
      <c r="V59" s="2"/>
      <c r="W59" s="2"/>
      <c r="X59" s="2"/>
      <c r="Y59" s="2"/>
      <c r="Z59" s="2"/>
      <c r="AA59" s="2"/>
      <c r="AB59" s="2"/>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29" t="s">
        <v>61</v>
      </c>
      <c r="B60" s="30" t="s">
        <v>33</v>
      </c>
      <c r="C60" s="74">
        <v>43026</v>
      </c>
      <c r="D60" s="74">
        <v>109456</v>
      </c>
      <c r="E60" s="74">
        <v>53704</v>
      </c>
      <c r="F60" s="74" t="s">
        <v>32</v>
      </c>
      <c r="G60" s="74">
        <v>10217</v>
      </c>
      <c r="H60" s="74">
        <v>52786</v>
      </c>
      <c r="I60" s="74">
        <v>22038</v>
      </c>
      <c r="J60" s="74">
        <v>15305</v>
      </c>
      <c r="K60" s="74">
        <v>104164</v>
      </c>
      <c r="L60" s="74">
        <v>54695</v>
      </c>
      <c r="M60" s="74">
        <v>7955</v>
      </c>
      <c r="N60" s="74">
        <v>9138</v>
      </c>
      <c r="O60" s="74">
        <v>1827</v>
      </c>
      <c r="P60" s="74">
        <f t="shared" si="1"/>
        <v>22833.403366485989</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85</v>
      </c>
      <c r="B61" s="30" t="s">
        <v>33</v>
      </c>
      <c r="C61" s="74">
        <v>15891</v>
      </c>
      <c r="D61" s="74">
        <v>41319</v>
      </c>
      <c r="E61" s="74">
        <v>20503</v>
      </c>
      <c r="F61" s="74" t="s">
        <v>32</v>
      </c>
      <c r="G61" s="74">
        <v>2882</v>
      </c>
      <c r="H61" s="74">
        <v>15175</v>
      </c>
      <c r="I61" s="74">
        <v>9044</v>
      </c>
      <c r="J61" s="74">
        <v>6873</v>
      </c>
      <c r="K61" s="74">
        <v>18227</v>
      </c>
      <c r="L61" s="74">
        <v>22140</v>
      </c>
      <c r="M61" s="74">
        <v>882</v>
      </c>
      <c r="N61" s="74">
        <v>2438</v>
      </c>
      <c r="O61" s="74">
        <v>830</v>
      </c>
      <c r="P61" s="74">
        <f t="shared" si="1"/>
        <v>7670.8937697529182</v>
      </c>
      <c r="Q61" s="15"/>
      <c r="R61" s="15"/>
      <c r="S61" s="15"/>
      <c r="T61" s="15"/>
      <c r="U61" s="15"/>
      <c r="V61" s="15"/>
      <c r="W61" s="15"/>
      <c r="X61" s="15"/>
      <c r="Y61" s="15"/>
      <c r="Z61" s="15"/>
      <c r="AA61" s="15"/>
      <c r="AB61" s="15"/>
      <c r="AC61" s="15"/>
      <c r="AD61" s="15"/>
      <c r="AE61" s="15"/>
      <c r="AF61" s="15"/>
      <c r="AG61" s="15"/>
      <c r="AH61" s="15"/>
      <c r="AI61" s="15"/>
      <c r="AJ61" s="15"/>
      <c r="AK61" s="15"/>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9" t="s">
        <v>86</v>
      </c>
      <c r="B62" s="30" t="s">
        <v>33</v>
      </c>
      <c r="C62" s="74">
        <v>2966</v>
      </c>
      <c r="D62" s="74">
        <v>136103</v>
      </c>
      <c r="E62" s="74">
        <v>32794</v>
      </c>
      <c r="F62" s="74" t="s">
        <v>32</v>
      </c>
      <c r="G62" s="74">
        <v>14925</v>
      </c>
      <c r="H62" s="74">
        <v>10291</v>
      </c>
      <c r="I62" s="74">
        <v>10262</v>
      </c>
      <c r="J62" s="74">
        <v>17630</v>
      </c>
      <c r="K62" s="74">
        <v>12439</v>
      </c>
      <c r="L62" s="74">
        <v>9646</v>
      </c>
      <c r="M62" s="74">
        <v>1968</v>
      </c>
      <c r="N62" s="74">
        <v>7268</v>
      </c>
      <c r="O62" s="74">
        <v>1910</v>
      </c>
      <c r="P62" s="74">
        <f t="shared" si="1"/>
        <v>10790.700667186238</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32" t="s">
        <v>55</v>
      </c>
      <c r="B63" s="31" t="s">
        <v>33</v>
      </c>
      <c r="C63" s="76">
        <v>6540</v>
      </c>
      <c r="D63" s="76">
        <v>77351</v>
      </c>
      <c r="E63" s="76">
        <v>6215</v>
      </c>
      <c r="F63" s="76" t="s">
        <v>32</v>
      </c>
      <c r="G63" s="76">
        <v>414</v>
      </c>
      <c r="H63" s="76">
        <v>4709</v>
      </c>
      <c r="I63" s="76">
        <v>4164</v>
      </c>
      <c r="J63" s="76">
        <v>655</v>
      </c>
      <c r="K63" s="76">
        <v>10476</v>
      </c>
      <c r="L63" s="76">
        <v>23066</v>
      </c>
      <c r="M63" s="76">
        <v>536</v>
      </c>
      <c r="N63" s="76">
        <v>455</v>
      </c>
      <c r="O63" s="76">
        <v>4</v>
      </c>
      <c r="P63" s="76">
        <f t="shared" si="1"/>
        <v>3598.9000742452595</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9" t="s">
        <v>8</v>
      </c>
      <c r="B64" s="11"/>
      <c r="C64" s="54"/>
      <c r="D64" s="54"/>
      <c r="E64" s="54"/>
      <c r="F64" s="54"/>
      <c r="G64" s="54"/>
      <c r="H64" s="54"/>
      <c r="I64" s="54"/>
      <c r="J64" s="54"/>
      <c r="K64" s="54"/>
      <c r="L64" s="54"/>
      <c r="M64" s="54"/>
      <c r="N64" s="54"/>
      <c r="O64" s="54"/>
      <c r="P64" s="5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20" t="s">
        <v>87</v>
      </c>
      <c r="B65" s="12" t="s">
        <v>33</v>
      </c>
      <c r="C65" s="77">
        <v>497959</v>
      </c>
      <c r="D65" s="77">
        <v>1828120</v>
      </c>
      <c r="E65" s="77">
        <v>514821</v>
      </c>
      <c r="F65" s="77" t="s">
        <v>32</v>
      </c>
      <c r="G65" s="77">
        <v>378358</v>
      </c>
      <c r="H65" s="77">
        <v>355717</v>
      </c>
      <c r="I65" s="77">
        <v>400339</v>
      </c>
      <c r="J65" s="77">
        <v>373040</v>
      </c>
      <c r="K65" s="77">
        <v>527295</v>
      </c>
      <c r="L65" s="77">
        <v>648632</v>
      </c>
      <c r="M65" s="77">
        <v>101788</v>
      </c>
      <c r="N65" s="77">
        <v>184186</v>
      </c>
      <c r="O65" s="77">
        <v>27083</v>
      </c>
      <c r="P65" s="77">
        <f t="shared" si="1"/>
        <v>262092.46502307526</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11" t="s">
        <v>88</v>
      </c>
      <c r="B66" s="52" t="s">
        <v>33</v>
      </c>
      <c r="C66" s="78">
        <v>259094</v>
      </c>
      <c r="D66" s="78">
        <v>1015908</v>
      </c>
      <c r="E66" s="78">
        <v>304443</v>
      </c>
      <c r="F66" s="78" t="s">
        <v>32</v>
      </c>
      <c r="G66" s="78">
        <v>240287</v>
      </c>
      <c r="H66" s="78">
        <v>228714</v>
      </c>
      <c r="I66" s="78">
        <v>223399</v>
      </c>
      <c r="J66" s="78">
        <v>228683</v>
      </c>
      <c r="K66" s="78">
        <v>319055</v>
      </c>
      <c r="L66" s="78">
        <v>371299</v>
      </c>
      <c r="M66" s="78">
        <v>54569</v>
      </c>
      <c r="N66" s="78">
        <v>128859</v>
      </c>
      <c r="O66" s="78">
        <v>17530</v>
      </c>
      <c r="P66" s="78">
        <f t="shared" si="1"/>
        <v>155119.24404270854</v>
      </c>
      <c r="Q66" s="2"/>
      <c r="R66" s="2"/>
      <c r="S66" s="2"/>
      <c r="T66" s="2"/>
      <c r="U66" s="2"/>
      <c r="V66" s="2"/>
      <c r="W66" s="2"/>
      <c r="X66" s="2"/>
      <c r="Y66" s="2"/>
      <c r="Z66" s="2"/>
      <c r="AA66" s="2"/>
      <c r="AB66" s="2"/>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102</v>
      </c>
      <c r="B67" s="52" t="s">
        <v>33</v>
      </c>
      <c r="C67" s="78">
        <v>185914</v>
      </c>
      <c r="D67" s="78">
        <v>730171</v>
      </c>
      <c r="E67" s="78">
        <v>188432</v>
      </c>
      <c r="F67" s="78" t="s">
        <v>32</v>
      </c>
      <c r="G67" s="78">
        <v>195473</v>
      </c>
      <c r="H67" s="78">
        <v>119003</v>
      </c>
      <c r="I67" s="78">
        <v>174180</v>
      </c>
      <c r="J67" s="78">
        <v>181683</v>
      </c>
      <c r="K67" s="78">
        <v>206003</v>
      </c>
      <c r="L67" s="78">
        <v>251376</v>
      </c>
      <c r="M67" s="78">
        <v>39783</v>
      </c>
      <c r="N67" s="78">
        <v>101237</v>
      </c>
      <c r="O67" s="78">
        <v>14506</v>
      </c>
      <c r="P67" s="78">
        <f t="shared" si="1"/>
        <v>105017.77129797735</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1" t="s">
        <v>103</v>
      </c>
      <c r="B68" s="52" t="s">
        <v>33</v>
      </c>
      <c r="C68" s="78">
        <v>73180</v>
      </c>
      <c r="D68" s="78">
        <v>285737</v>
      </c>
      <c r="E68" s="78">
        <v>116011</v>
      </c>
      <c r="F68" s="78" t="s">
        <v>32</v>
      </c>
      <c r="G68" s="78">
        <v>44814</v>
      </c>
      <c r="H68" s="78">
        <v>109711</v>
      </c>
      <c r="I68" s="78">
        <v>49219</v>
      </c>
      <c r="J68" s="78">
        <v>46999</v>
      </c>
      <c r="K68" s="78">
        <v>113053</v>
      </c>
      <c r="L68" s="78">
        <v>119923</v>
      </c>
      <c r="M68" s="78">
        <v>14786</v>
      </c>
      <c r="N68" s="78">
        <v>27623</v>
      </c>
      <c r="O68" s="78">
        <v>3024</v>
      </c>
      <c r="P68" s="78">
        <f t="shared" si="1"/>
        <v>50101.409988267951</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03" t="s">
        <v>89</v>
      </c>
      <c r="B69" s="52" t="s">
        <v>33</v>
      </c>
      <c r="C69" s="70">
        <v>25985</v>
      </c>
      <c r="D69" s="70">
        <v>72110</v>
      </c>
      <c r="E69" s="70">
        <v>39286</v>
      </c>
      <c r="F69" s="70" t="s">
        <v>32</v>
      </c>
      <c r="G69" s="70">
        <v>24968</v>
      </c>
      <c r="H69" s="70">
        <v>40138</v>
      </c>
      <c r="I69" s="70">
        <v>24785</v>
      </c>
      <c r="J69" s="70">
        <v>26642</v>
      </c>
      <c r="K69" s="70">
        <v>114298</v>
      </c>
      <c r="L69" s="70">
        <v>22662</v>
      </c>
      <c r="M69" s="70">
        <v>10706</v>
      </c>
      <c r="N69" s="70">
        <v>28064</v>
      </c>
      <c r="O69" s="70">
        <v>4183</v>
      </c>
      <c r="P69" s="70">
        <f t="shared" si="1"/>
        <v>20543.477309097681</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20" t="s">
        <v>99</v>
      </c>
      <c r="B70" s="13" t="s">
        <v>33</v>
      </c>
      <c r="C70" s="79">
        <v>264851</v>
      </c>
      <c r="D70" s="79">
        <v>884322</v>
      </c>
      <c r="E70" s="79">
        <v>249664</v>
      </c>
      <c r="F70" s="79" t="s">
        <v>32</v>
      </c>
      <c r="G70" s="79">
        <v>163039</v>
      </c>
      <c r="H70" s="79">
        <v>167141</v>
      </c>
      <c r="I70" s="79">
        <v>201726</v>
      </c>
      <c r="J70" s="79">
        <v>171000</v>
      </c>
      <c r="K70" s="79">
        <v>322538</v>
      </c>
      <c r="L70" s="79">
        <v>299995</v>
      </c>
      <c r="M70" s="79">
        <v>57926</v>
      </c>
      <c r="N70" s="79">
        <v>83391</v>
      </c>
      <c r="O70" s="79">
        <v>13736</v>
      </c>
      <c r="P70" s="79">
        <f t="shared" si="1"/>
        <v>127517.11509634813</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12" t="s">
        <v>90</v>
      </c>
      <c r="B71" s="52" t="s">
        <v>33</v>
      </c>
      <c r="C71" s="80">
        <v>4217</v>
      </c>
      <c r="D71" s="80">
        <v>756</v>
      </c>
      <c r="E71" s="80">
        <v>-1405</v>
      </c>
      <c r="F71" s="80" t="s">
        <v>32</v>
      </c>
      <c r="G71" s="80">
        <v>-501</v>
      </c>
      <c r="H71" s="80">
        <v>4862</v>
      </c>
      <c r="I71" s="80">
        <v>8579</v>
      </c>
      <c r="J71" s="80">
        <v>1714</v>
      </c>
      <c r="K71" s="80">
        <v>3431</v>
      </c>
      <c r="L71" s="80">
        <v>1270</v>
      </c>
      <c r="M71" s="80">
        <v>6</v>
      </c>
      <c r="N71" s="80">
        <v>1179</v>
      </c>
      <c r="O71" s="80">
        <v>1</v>
      </c>
      <c r="P71" s="80">
        <f t="shared" si="1"/>
        <v>1019.3019108110005</v>
      </c>
      <c r="Q71" s="2"/>
      <c r="R71" s="2"/>
      <c r="S71" s="2"/>
      <c r="T71" s="2"/>
      <c r="U71" s="2"/>
      <c r="V71" s="2"/>
      <c r="W71" s="2"/>
      <c r="X71" s="2"/>
      <c r="Y71" s="2"/>
      <c r="Z71" s="2"/>
      <c r="AA71" s="2"/>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91</v>
      </c>
      <c r="B72" s="52" t="s">
        <v>33</v>
      </c>
      <c r="C72" s="81">
        <v>25397</v>
      </c>
      <c r="D72" s="81">
        <v>254774</v>
      </c>
      <c r="E72" s="81">
        <v>59512</v>
      </c>
      <c r="F72" s="81" t="s">
        <v>32</v>
      </c>
      <c r="G72" s="81">
        <v>18220</v>
      </c>
      <c r="H72" s="81">
        <v>30174</v>
      </c>
      <c r="I72" s="81">
        <v>23470</v>
      </c>
      <c r="J72" s="81">
        <v>25157</v>
      </c>
      <c r="K72" s="81">
        <v>41142</v>
      </c>
      <c r="L72" s="81">
        <v>54851</v>
      </c>
      <c r="M72" s="81">
        <v>3386</v>
      </c>
      <c r="N72" s="81">
        <v>10160</v>
      </c>
      <c r="O72" s="81">
        <v>2745</v>
      </c>
      <c r="P72" s="81">
        <f t="shared" si="1"/>
        <v>22060.446167760419</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104</v>
      </c>
      <c r="B73" s="52" t="s">
        <v>33</v>
      </c>
      <c r="C73" s="57">
        <v>2966</v>
      </c>
      <c r="D73" s="57">
        <v>136103</v>
      </c>
      <c r="E73" s="57">
        <v>32794</v>
      </c>
      <c r="F73" s="57" t="s">
        <v>32</v>
      </c>
      <c r="G73" s="57">
        <v>14925</v>
      </c>
      <c r="H73" s="57">
        <v>10291</v>
      </c>
      <c r="I73" s="57">
        <v>10262</v>
      </c>
      <c r="J73" s="57">
        <v>17630</v>
      </c>
      <c r="K73" s="57">
        <v>12439</v>
      </c>
      <c r="L73" s="57">
        <v>9646</v>
      </c>
      <c r="M73" s="57">
        <v>1968</v>
      </c>
      <c r="N73" s="57">
        <v>7268</v>
      </c>
      <c r="O73" s="57">
        <v>1910</v>
      </c>
      <c r="P73" s="57">
        <f t="shared" si="1"/>
        <v>10790.700667186238</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100" t="s">
        <v>105</v>
      </c>
      <c r="B74" s="52" t="s">
        <v>33</v>
      </c>
      <c r="C74" s="57">
        <v>15891</v>
      </c>
      <c r="D74" s="57">
        <v>41319</v>
      </c>
      <c r="E74" s="57">
        <v>20503</v>
      </c>
      <c r="F74" s="57" t="s">
        <v>32</v>
      </c>
      <c r="G74" s="57">
        <v>2882</v>
      </c>
      <c r="H74" s="57">
        <v>15175</v>
      </c>
      <c r="I74" s="57">
        <v>9044</v>
      </c>
      <c r="J74" s="57">
        <v>6873</v>
      </c>
      <c r="K74" s="57">
        <v>18227</v>
      </c>
      <c r="L74" s="57">
        <v>22140</v>
      </c>
      <c r="M74" s="57">
        <v>882</v>
      </c>
      <c r="N74" s="57">
        <v>2438</v>
      </c>
      <c r="O74" s="57">
        <v>830</v>
      </c>
      <c r="P74" s="57">
        <f t="shared" si="1"/>
        <v>7670.8937697529182</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0" t="s">
        <v>100</v>
      </c>
      <c r="B75" s="49" t="s">
        <v>33</v>
      </c>
      <c r="C75" s="79">
        <v>243671</v>
      </c>
      <c r="D75" s="79">
        <v>630303</v>
      </c>
      <c r="E75" s="79">
        <v>188747</v>
      </c>
      <c r="F75" s="79" t="s">
        <v>32</v>
      </c>
      <c r="G75" s="79">
        <v>144318</v>
      </c>
      <c r="H75" s="79">
        <v>141829</v>
      </c>
      <c r="I75" s="79">
        <v>186835</v>
      </c>
      <c r="J75" s="79">
        <v>147556</v>
      </c>
      <c r="K75" s="79">
        <v>284827</v>
      </c>
      <c r="L75" s="79">
        <v>246413</v>
      </c>
      <c r="M75" s="79">
        <v>54546</v>
      </c>
      <c r="N75" s="79">
        <v>74410</v>
      </c>
      <c r="O75" s="79">
        <v>10993</v>
      </c>
      <c r="P75" s="79">
        <f t="shared" si="1"/>
        <v>106476.06658645597</v>
      </c>
      <c r="Q75" s="2"/>
      <c r="R75" s="2"/>
      <c r="S75" s="2"/>
      <c r="T75" s="2"/>
      <c r="U75" s="2"/>
      <c r="V75" s="2"/>
      <c r="W75" s="2"/>
      <c r="X75" s="2"/>
      <c r="Y75" s="2"/>
      <c r="Z75" s="2"/>
      <c r="AA75" s="2"/>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112" t="s">
        <v>92</v>
      </c>
      <c r="B76" s="33" t="s">
        <v>33</v>
      </c>
      <c r="C76" s="80">
        <v>43026</v>
      </c>
      <c r="D76" s="80">
        <v>109456</v>
      </c>
      <c r="E76" s="80">
        <v>53704</v>
      </c>
      <c r="F76" s="80" t="s">
        <v>32</v>
      </c>
      <c r="G76" s="80">
        <v>10217</v>
      </c>
      <c r="H76" s="80">
        <v>52786</v>
      </c>
      <c r="I76" s="80">
        <v>22038</v>
      </c>
      <c r="J76" s="80">
        <v>15305</v>
      </c>
      <c r="K76" s="80">
        <v>104164</v>
      </c>
      <c r="L76" s="80">
        <v>54695</v>
      </c>
      <c r="M76" s="80">
        <v>7955</v>
      </c>
      <c r="N76" s="80">
        <v>9138</v>
      </c>
      <c r="O76" s="80">
        <v>1827</v>
      </c>
      <c r="P76" s="80">
        <f t="shared" si="1"/>
        <v>22833.403366485989</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20" t="s">
        <v>101</v>
      </c>
      <c r="B77" s="12" t="s">
        <v>33</v>
      </c>
      <c r="C77" s="82">
        <v>200645</v>
      </c>
      <c r="D77" s="82">
        <v>520847</v>
      </c>
      <c r="E77" s="82">
        <v>135043</v>
      </c>
      <c r="F77" s="82" t="s">
        <v>32</v>
      </c>
      <c r="G77" s="82">
        <v>134101</v>
      </c>
      <c r="H77" s="82">
        <v>89043</v>
      </c>
      <c r="I77" s="82">
        <v>164797</v>
      </c>
      <c r="J77" s="82">
        <v>132251</v>
      </c>
      <c r="K77" s="82">
        <v>180663</v>
      </c>
      <c r="L77" s="82">
        <v>191718</v>
      </c>
      <c r="M77" s="82">
        <v>46591</v>
      </c>
      <c r="N77" s="82">
        <v>65272</v>
      </c>
      <c r="O77" s="82">
        <v>9166</v>
      </c>
      <c r="P77" s="82">
        <f t="shared" si="1"/>
        <v>83642.663219969996</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19" t="s">
        <v>93</v>
      </c>
      <c r="B78" s="9"/>
      <c r="C78" s="5"/>
      <c r="D78" s="5"/>
      <c r="E78" s="5"/>
      <c r="F78" s="5"/>
      <c r="G78" s="5"/>
      <c r="H78" s="5"/>
      <c r="I78" s="5"/>
      <c r="J78" s="5"/>
      <c r="K78" s="5"/>
      <c r="L78" s="5"/>
      <c r="M78" s="5"/>
      <c r="N78" s="5"/>
      <c r="O78" s="5"/>
      <c r="P78" s="5"/>
      <c r="Q78" s="15"/>
      <c r="R78" s="15"/>
      <c r="S78" s="15"/>
      <c r="T78" s="15"/>
      <c r="U78" s="15"/>
      <c r="V78" s="15"/>
      <c r="W78" s="15"/>
      <c r="X78" s="15"/>
      <c r="Y78" s="15"/>
      <c r="Z78" s="15"/>
      <c r="AA78" s="15"/>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94</v>
      </c>
      <c r="B79" s="36" t="s">
        <v>12</v>
      </c>
      <c r="C79" s="83">
        <v>1.52</v>
      </c>
      <c r="D79" s="83">
        <v>1.32</v>
      </c>
      <c r="E79" s="83">
        <v>1.23</v>
      </c>
      <c r="F79" s="83" t="s">
        <v>32</v>
      </c>
      <c r="G79" s="83">
        <v>1.41</v>
      </c>
      <c r="H79" s="83">
        <v>1.1399999999999999</v>
      </c>
      <c r="I79" s="83">
        <v>1.49</v>
      </c>
      <c r="J79" s="83">
        <v>1.39</v>
      </c>
      <c r="K79" s="83">
        <v>1.1399999999999999</v>
      </c>
      <c r="L79" s="83">
        <v>1.35</v>
      </c>
      <c r="M79" s="83">
        <v>1.54</v>
      </c>
      <c r="N79" s="83">
        <v>1.24</v>
      </c>
      <c r="O79" s="83">
        <v>1.23</v>
      </c>
      <c r="P79" s="83">
        <f t="shared" si="1"/>
        <v>1.3477352105087412</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95</v>
      </c>
      <c r="B80" s="36" t="s">
        <v>12</v>
      </c>
      <c r="C80" s="83">
        <v>0.68543594954604692</v>
      </c>
      <c r="D80" s="83">
        <v>1.7882146686213158</v>
      </c>
      <c r="E80" s="83">
        <v>0.63097853428667439</v>
      </c>
      <c r="F80" s="83" t="s">
        <v>32</v>
      </c>
      <c r="G80" s="83">
        <v>7.2159172001120625E-2</v>
      </c>
      <c r="H80" s="83">
        <v>0.92398170455727446</v>
      </c>
      <c r="I80" s="83">
        <v>0.24241205578272415</v>
      </c>
      <c r="J80" s="83">
        <v>5.8379798413038815E-2</v>
      </c>
      <c r="K80" s="83">
        <v>1.1165192159986346</v>
      </c>
      <c r="L80" s="83">
        <v>1.6669189925874763</v>
      </c>
      <c r="M80" s="83">
        <v>0.11962117341926357</v>
      </c>
      <c r="N80" s="83">
        <v>8.5370223578339288E-2</v>
      </c>
      <c r="O80" s="83">
        <v>4.8739061403832665E-3</v>
      </c>
      <c r="P80" s="83">
        <f t="shared" si="1"/>
        <v>0.34668993144639176</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96</v>
      </c>
      <c r="B81" s="36" t="s">
        <v>12</v>
      </c>
      <c r="C81" s="83">
        <v>0.52031191322980408</v>
      </c>
      <c r="D81" s="83">
        <v>0.5557118788700961</v>
      </c>
      <c r="E81" s="83">
        <v>0.59135699592673963</v>
      </c>
      <c r="F81" s="83" t="s">
        <v>32</v>
      </c>
      <c r="G81" s="83">
        <v>0.63507841779478691</v>
      </c>
      <c r="H81" s="83">
        <v>0.64296617816972479</v>
      </c>
      <c r="I81" s="83">
        <v>0.55802457417338802</v>
      </c>
      <c r="J81" s="83">
        <v>0.61302541282436196</v>
      </c>
      <c r="K81" s="83">
        <v>0.6050787509837946</v>
      </c>
      <c r="L81" s="83">
        <v>0.57243398413892621</v>
      </c>
      <c r="M81" s="83">
        <v>0.5361044523912446</v>
      </c>
      <c r="N81" s="83">
        <v>0.69961343424581668</v>
      </c>
      <c r="O81" s="83">
        <v>0.64726950485544432</v>
      </c>
      <c r="P81" s="83">
        <f t="shared" si="1"/>
        <v>0.5954745003608849</v>
      </c>
      <c r="Q81" s="15"/>
      <c r="R81" s="15"/>
      <c r="S81" s="15"/>
      <c r="T81" s="15"/>
      <c r="U81" s="15"/>
      <c r="V81" s="15"/>
      <c r="W81" s="15"/>
      <c r="X81" s="15"/>
      <c r="Y81" s="15"/>
      <c r="Z81" s="15"/>
      <c r="AA81" s="15"/>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106</v>
      </c>
      <c r="B82" s="36" t="s">
        <v>12</v>
      </c>
      <c r="C82" s="83">
        <v>0.15423844852397134</v>
      </c>
      <c r="D82" s="83">
        <v>0.15706919619843387</v>
      </c>
      <c r="E82" s="83">
        <v>0.14519981999923404</v>
      </c>
      <c r="F82" s="83" t="s">
        <v>32</v>
      </c>
      <c r="G82" s="83">
        <v>0.42816405612596498</v>
      </c>
      <c r="H82" s="83">
        <v>0.33660614212060075</v>
      </c>
      <c r="I82" s="83">
        <v>0.164654695397283</v>
      </c>
      <c r="J82" s="83">
        <v>0.39238223464607819</v>
      </c>
      <c r="K82" s="83">
        <v>0.15144582414882637</v>
      </c>
      <c r="L82" s="83">
        <v>9.3027307632023812E-2</v>
      </c>
      <c r="M82" s="83">
        <v>0.1574784321375309</v>
      </c>
      <c r="N82" s="83">
        <v>0.20480305146843553</v>
      </c>
      <c r="O82" s="83">
        <v>0.20108266813469125</v>
      </c>
      <c r="P82" s="83">
        <f t="shared" ref="P82:P89" si="2">($C82*$C$6+$D82*$D$6+$E82*$E$6+$G82*$G$6+$H82*$H$6+$I82*$I$6+$J82*$J$6+$K82*$K$6+$L82*$L$6+$M82*$M$6+$N82*$N$6+$O82*$O$6)/$P$6</f>
        <v>0.2114739035347056</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117</v>
      </c>
      <c r="B83" s="36" t="s">
        <v>33</v>
      </c>
      <c r="C83" s="84">
        <v>128247.89473684211</v>
      </c>
      <c r="D83" s="84">
        <v>516641.80327868852</v>
      </c>
      <c r="E83" s="84">
        <v>124998.01324503311</v>
      </c>
      <c r="F83" s="84" t="s">
        <v>32</v>
      </c>
      <c r="G83" s="84">
        <v>94946.052631578947</v>
      </c>
      <c r="H83" s="84">
        <v>83922.485207100588</v>
      </c>
      <c r="I83" s="84">
        <v>127098.63945578232</v>
      </c>
      <c r="J83" s="84">
        <v>85788.372093023252</v>
      </c>
      <c r="K83" s="84">
        <v>202004.96453900711</v>
      </c>
      <c r="L83" s="84">
        <v>141616.66666666666</v>
      </c>
      <c r="M83" s="84">
        <v>31169.142857142859</v>
      </c>
      <c r="N83" s="84">
        <v>60495.934959349594</v>
      </c>
      <c r="O83" s="84">
        <v>9237.8151260504201</v>
      </c>
      <c r="P83" s="84">
        <f t="shared" si="2"/>
        <v>67241.409616866353</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118</v>
      </c>
      <c r="B84" s="36" t="s">
        <v>33</v>
      </c>
      <c r="C84" s="84">
        <v>105602.63157894737</v>
      </c>
      <c r="D84" s="84">
        <v>426923.7704918033</v>
      </c>
      <c r="E84" s="84">
        <v>89432.45033112583</v>
      </c>
      <c r="F84" s="84" t="s">
        <v>32</v>
      </c>
      <c r="G84" s="84">
        <v>88224.34210526316</v>
      </c>
      <c r="H84" s="84">
        <v>52688.165680473372</v>
      </c>
      <c r="I84" s="84">
        <v>112106.80272108843</v>
      </c>
      <c r="J84" s="84">
        <v>76890.116279069771</v>
      </c>
      <c r="K84" s="84">
        <v>128129.78723404257</v>
      </c>
      <c r="L84" s="84">
        <v>110182.75862068965</v>
      </c>
      <c r="M84" s="84">
        <v>26623.428571428572</v>
      </c>
      <c r="N84" s="84">
        <v>53066.666666666664</v>
      </c>
      <c r="O84" s="84">
        <v>7702.5210084033615</v>
      </c>
      <c r="P84" s="84">
        <f t="shared" si="2"/>
        <v>52867.775634323021</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562</v>
      </c>
      <c r="B85" s="36" t="s">
        <v>33</v>
      </c>
      <c r="C85" s="84">
        <v>26963.636363636364</v>
      </c>
      <c r="D85" s="84">
        <v>47257.986111111109</v>
      </c>
      <c r="E85" s="84">
        <v>36037.362637362639</v>
      </c>
      <c r="F85" s="84" t="s">
        <v>32</v>
      </c>
      <c r="G85" s="84">
        <v>22276.119402985074</v>
      </c>
      <c r="H85" s="84">
        <v>22868.888888888887</v>
      </c>
      <c r="I85" s="84">
        <v>27005.263157894737</v>
      </c>
      <c r="J85" s="84">
        <v>29383.333333333336</v>
      </c>
      <c r="K85" s="84">
        <v>35539.999999999993</v>
      </c>
      <c r="L85" s="84">
        <v>41939.130434782608</v>
      </c>
      <c r="M85" s="84">
        <v>16400</v>
      </c>
      <c r="N85" s="84">
        <v>14536</v>
      </c>
      <c r="O85" s="84">
        <v>6586.2068965517246</v>
      </c>
      <c r="P85" s="84">
        <f t="shared" si="2"/>
        <v>20933.177183028536</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97</v>
      </c>
      <c r="B86" s="36" t="s">
        <v>33</v>
      </c>
      <c r="C86" s="84">
        <v>339.11651728553136</v>
      </c>
      <c r="D86" s="84">
        <v>616.51745747538052</v>
      </c>
      <c r="E86" s="84">
        <v>327.47164989618273</v>
      </c>
      <c r="F86" s="84" t="s">
        <v>32</v>
      </c>
      <c r="G86" s="84">
        <v>151.76408636124276</v>
      </c>
      <c r="H86" s="84">
        <v>153.15906338312476</v>
      </c>
      <c r="I86" s="84">
        <v>473.26007326007328</v>
      </c>
      <c r="J86" s="84">
        <v>233.77551020408166</v>
      </c>
      <c r="K86" s="84">
        <v>284.17524165887124</v>
      </c>
      <c r="L86" s="84">
        <v>813.37252020573112</v>
      </c>
      <c r="M86" s="84">
        <v>106.90909090909091</v>
      </c>
      <c r="N86" s="84">
        <v>241.1473788328388</v>
      </c>
      <c r="O86" s="84">
        <v>122.59970457902511</v>
      </c>
      <c r="P86" s="84">
        <f t="shared" si="2"/>
        <v>217.67169277906797</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38" t="s">
        <v>98</v>
      </c>
      <c r="B87" s="36" t="s">
        <v>33</v>
      </c>
      <c r="C87" s="84">
        <v>449.97707473635944</v>
      </c>
      <c r="D87" s="84">
        <v>350.52992678306282</v>
      </c>
      <c r="E87" s="84">
        <v>345.95735697698967</v>
      </c>
      <c r="F87" s="84" t="s">
        <v>32</v>
      </c>
      <c r="G87" s="84">
        <v>239.71367974549312</v>
      </c>
      <c r="H87" s="84">
        <v>251.08972030512169</v>
      </c>
      <c r="I87" s="84">
        <v>526.61965623622734</v>
      </c>
      <c r="J87" s="84">
        <v>327.85398744478027</v>
      </c>
      <c r="K87" s="84">
        <v>365.10438858116748</v>
      </c>
      <c r="L87" s="84">
        <v>373.16596022171501</v>
      </c>
      <c r="M87" s="84">
        <v>372.07137315748639</v>
      </c>
      <c r="N87" s="84">
        <v>538.47092313948758</v>
      </c>
      <c r="O87" s="84">
        <v>197</v>
      </c>
      <c r="P87" s="84">
        <f t="shared" si="2"/>
        <v>317.58611131779162</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105" t="s">
        <v>50</v>
      </c>
      <c r="B88" s="36" t="s">
        <v>33</v>
      </c>
      <c r="C88" s="84">
        <v>237.23062815222372</v>
      </c>
      <c r="D88" s="84">
        <v>123.03517485023808</v>
      </c>
      <c r="E88" s="84">
        <v>175.40637534304412</v>
      </c>
      <c r="F88" s="84" t="s">
        <v>32</v>
      </c>
      <c r="G88" s="84">
        <v>121.04984093319194</v>
      </c>
      <c r="H88" s="84">
        <v>123.01126044315292</v>
      </c>
      <c r="I88" s="84">
        <v>481.41618921698245</v>
      </c>
      <c r="J88" s="84">
        <v>130.2487793536387</v>
      </c>
      <c r="K88" s="84">
        <v>206.94503621644654</v>
      </c>
      <c r="L88" s="84">
        <v>251.89109879360939</v>
      </c>
      <c r="M88" s="84">
        <v>249.61210240496507</v>
      </c>
      <c r="N88" s="84">
        <v>310.00406669377799</v>
      </c>
      <c r="O88" s="84">
        <v>87.416666666666671</v>
      </c>
      <c r="P88" s="84">
        <f t="shared" si="2"/>
        <v>185.49972845254175</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c r="A89" s="106" t="s">
        <v>52</v>
      </c>
      <c r="B89" s="37" t="s">
        <v>33</v>
      </c>
      <c r="C89" s="85">
        <v>77.303988995873439</v>
      </c>
      <c r="D89" s="85">
        <v>56.151758742511902</v>
      </c>
      <c r="E89" s="85">
        <v>52.248258391386955</v>
      </c>
      <c r="F89" s="85" t="s">
        <v>32</v>
      </c>
      <c r="G89" s="85">
        <v>31.203605514316013</v>
      </c>
      <c r="H89" s="85">
        <v>51.262259353432619</v>
      </c>
      <c r="I89" s="85">
        <v>11.811370647862493</v>
      </c>
      <c r="J89" s="85">
        <v>49.918623575912584</v>
      </c>
      <c r="K89" s="85">
        <v>41.542394546229232</v>
      </c>
      <c r="L89" s="85">
        <v>30.094554939680467</v>
      </c>
      <c r="M89" s="85">
        <v>34.134988363072146</v>
      </c>
      <c r="N89" s="85">
        <v>65.270435136234241</v>
      </c>
      <c r="O89" s="85">
        <v>38.666666666666664</v>
      </c>
      <c r="P89" s="85">
        <f t="shared" si="2"/>
        <v>40.546876116537192</v>
      </c>
    </row>
    <row r="90" spans="1:1020" ht="15.75">
      <c r="A90"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33A62-C0F1-4068-B000-34DA85725BA1}">
  <dimension ref="A1:AMF90"/>
  <sheetViews>
    <sheetView showGridLines="0" zoomScale="90" zoomScaleNormal="90" workbookViewId="0">
      <pane xSplit="2" ySplit="4" topLeftCell="C77" activePane="bottomRight" state="frozen"/>
      <selection activeCell="A103" sqref="A103"/>
      <selection pane="topRight" activeCell="A103" sqref="A103"/>
      <selection pane="bottomLeft" activeCell="A103" sqref="A103"/>
      <selection pane="bottomRight" activeCell="A85" sqref="A85"/>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552</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110</v>
      </c>
      <c r="D5" s="53" t="s">
        <v>113</v>
      </c>
      <c r="E5" s="53" t="s">
        <v>108</v>
      </c>
      <c r="F5" s="53" t="s">
        <v>114</v>
      </c>
      <c r="G5" s="53" t="s">
        <v>108</v>
      </c>
      <c r="H5" s="53" t="s">
        <v>108</v>
      </c>
      <c r="I5" s="53" t="s">
        <v>110</v>
      </c>
      <c r="J5" s="53" t="s">
        <v>108</v>
      </c>
      <c r="K5" s="53" t="s">
        <v>115</v>
      </c>
      <c r="L5" s="53" t="s">
        <v>114</v>
      </c>
      <c r="M5" s="53" t="s">
        <v>108</v>
      </c>
      <c r="N5" s="53" t="s">
        <v>110</v>
      </c>
      <c r="O5" s="53" t="s">
        <v>115</v>
      </c>
      <c r="P5" s="53" t="s">
        <v>32</v>
      </c>
    </row>
    <row r="6" spans="1:1020" ht="12.6" customHeight="1">
      <c r="A6" s="25" t="s">
        <v>0</v>
      </c>
      <c r="B6" s="17" t="s">
        <v>1</v>
      </c>
      <c r="C6" s="57">
        <v>6252</v>
      </c>
      <c r="D6" s="57">
        <v>1313.1428571429001</v>
      </c>
      <c r="E6" s="57">
        <v>18708.567313003001</v>
      </c>
      <c r="F6" s="57">
        <v>4097.9799810771001</v>
      </c>
      <c r="G6" s="57">
        <v>36925.861319140997</v>
      </c>
      <c r="H6" s="57">
        <v>39796</v>
      </c>
      <c r="I6" s="57">
        <v>53386.410256410003</v>
      </c>
      <c r="J6" s="57">
        <v>28145.039891567001</v>
      </c>
      <c r="K6" s="57">
        <v>433</v>
      </c>
      <c r="L6" s="57">
        <v>4890.3333333333003</v>
      </c>
      <c r="M6" s="57">
        <v>38709.642371597001</v>
      </c>
      <c r="N6" s="57">
        <v>12666</v>
      </c>
      <c r="O6" s="57">
        <v>8622.1414963238003</v>
      </c>
      <c r="P6" s="57">
        <f>SUM(C6:O6)</f>
        <v>253946.11881959511</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v>1.57</v>
      </c>
      <c r="D8" s="58">
        <v>0.95000000000000018</v>
      </c>
      <c r="E8" s="58">
        <v>1.36</v>
      </c>
      <c r="F8" s="58">
        <v>1.31</v>
      </c>
      <c r="G8" s="58">
        <v>1.37</v>
      </c>
      <c r="H8" s="58">
        <v>1.53</v>
      </c>
      <c r="I8" s="58">
        <v>0.97</v>
      </c>
      <c r="J8" s="58">
        <v>1.39</v>
      </c>
      <c r="K8" s="58">
        <v>1.28</v>
      </c>
      <c r="L8" s="58">
        <v>1.33</v>
      </c>
      <c r="M8" s="58">
        <v>1.48</v>
      </c>
      <c r="N8" s="58">
        <v>1.17</v>
      </c>
      <c r="O8" s="58">
        <v>1.85</v>
      </c>
      <c r="P8" s="58">
        <f>($C8*$C$6+$D8*$D$6+$E8*$E$6+$F8*$F$6+$G8*$G$6+$H8*$H$6+$I8*$I$6+$J8*$J$6+$K8*$K$6+$L8*$L$6+$M8*$M$6+$N8*$N$6+$O8*$O$6)/$P$6</f>
        <v>1.3364122351205967</v>
      </c>
    </row>
    <row r="9" spans="1:1020" ht="12.6" customHeight="1">
      <c r="A9" s="99" t="s">
        <v>561</v>
      </c>
      <c r="B9" s="22" t="s">
        <v>116</v>
      </c>
      <c r="C9" s="59">
        <v>1.5</v>
      </c>
      <c r="D9" s="59">
        <v>0.73</v>
      </c>
      <c r="E9" s="59">
        <v>1.1499999999999999</v>
      </c>
      <c r="F9" s="59">
        <v>1.05</v>
      </c>
      <c r="G9" s="59">
        <v>1.1499999999999999</v>
      </c>
      <c r="H9" s="59">
        <v>1.39</v>
      </c>
      <c r="I9" s="59">
        <v>0.94</v>
      </c>
      <c r="J9" s="59">
        <v>1.19</v>
      </c>
      <c r="K9" s="59">
        <v>1.1299999999999999</v>
      </c>
      <c r="L9" s="59">
        <v>1.24</v>
      </c>
      <c r="M9" s="59">
        <v>1.46</v>
      </c>
      <c r="N9" s="59">
        <v>1.06</v>
      </c>
      <c r="O9" s="59">
        <v>1.32</v>
      </c>
      <c r="P9" s="59">
        <f>($C9*$C$6+$D9*$D$6+$E9*$E$6+$F9*$F$6+$G9*$G$6+$H9*$H$6+$I9*$I$6+$J9*$J$6+$K9*$K$6+$L9*$L$6+$M9*$M$6+$N9*$N$6+$O9*$O$6)/$P$6</f>
        <v>1.2029634423861144</v>
      </c>
    </row>
    <row r="10" spans="1:1020" ht="12.6" customHeight="1">
      <c r="A10" s="27" t="s">
        <v>5</v>
      </c>
      <c r="B10" s="23" t="s">
        <v>6</v>
      </c>
      <c r="C10" s="60">
        <v>61.69</v>
      </c>
      <c r="D10" s="60">
        <v>99.91</v>
      </c>
      <c r="E10" s="60">
        <v>70.25</v>
      </c>
      <c r="F10" s="60">
        <v>12.89</v>
      </c>
      <c r="G10" s="60">
        <v>71.09</v>
      </c>
      <c r="H10" s="60">
        <v>124.67</v>
      </c>
      <c r="I10" s="60">
        <v>36.659999999999997</v>
      </c>
      <c r="J10" s="60">
        <v>50.85</v>
      </c>
      <c r="K10" s="60">
        <v>96.710000000000008</v>
      </c>
      <c r="L10" s="60">
        <v>23.95</v>
      </c>
      <c r="M10" s="60">
        <v>19.72</v>
      </c>
      <c r="N10" s="60">
        <v>57.72</v>
      </c>
      <c r="O10" s="60">
        <v>27.79</v>
      </c>
      <c r="P10" s="60">
        <f t="shared" ref="P10:P16" si="0">($C10*$C$6+$D10*$D$6+$E10*$E$6+$F10*$F$6+$G10*$G$6+$H10*$H$6+$I10*$I$6+$J10*$J$6+$K10*$K$6+$L10*$L$6+$M10*$M$6+$N10*$N$6+$O10*$O$6)/$P$6</f>
        <v>58.090171410650342</v>
      </c>
      <c r="Q10" s="3"/>
      <c r="R10" s="3"/>
      <c r="S10" s="3"/>
      <c r="T10" s="3"/>
      <c r="U10" s="3"/>
      <c r="V10" s="3"/>
      <c r="W10" s="3"/>
      <c r="X10" s="3"/>
      <c r="Y10" s="3"/>
      <c r="Z10" s="3"/>
      <c r="AA10" s="3"/>
    </row>
    <row r="11" spans="1:1020" ht="12.6" customHeight="1">
      <c r="A11" s="100" t="s">
        <v>34</v>
      </c>
      <c r="B11" s="17" t="s">
        <v>6</v>
      </c>
      <c r="C11" s="61">
        <v>7.76</v>
      </c>
      <c r="D11" s="61">
        <v>17.48</v>
      </c>
      <c r="E11" s="61">
        <v>12.29</v>
      </c>
      <c r="F11" s="61">
        <v>1.6</v>
      </c>
      <c r="G11" s="61">
        <v>4.26</v>
      </c>
      <c r="H11" s="61">
        <v>13.46</v>
      </c>
      <c r="I11" s="61">
        <v>0.54</v>
      </c>
      <c r="J11" s="61">
        <v>3.53</v>
      </c>
      <c r="K11" s="61">
        <v>18.510000000000002</v>
      </c>
      <c r="L11" s="61">
        <v>0.62</v>
      </c>
      <c r="M11" s="61">
        <v>5.47</v>
      </c>
      <c r="N11" s="61">
        <v>1.1499999999999999</v>
      </c>
      <c r="O11" s="61">
        <v>5.05</v>
      </c>
      <c r="P11" s="61">
        <f t="shared" si="0"/>
        <v>5.5523179504153974</v>
      </c>
    </row>
    <row r="12" spans="1:1020" ht="12.6" customHeight="1">
      <c r="A12" s="100" t="s">
        <v>69</v>
      </c>
      <c r="B12" s="17" t="s">
        <v>6</v>
      </c>
      <c r="C12" s="61">
        <v>37.770000000000003</v>
      </c>
      <c r="D12" s="61">
        <v>63.1</v>
      </c>
      <c r="E12" s="61">
        <v>41.12</v>
      </c>
      <c r="F12" s="61">
        <v>8.35</v>
      </c>
      <c r="G12" s="61">
        <v>60.06</v>
      </c>
      <c r="H12" s="61">
        <v>83.63</v>
      </c>
      <c r="I12" s="61">
        <v>35.97</v>
      </c>
      <c r="J12" s="61">
        <v>35.11</v>
      </c>
      <c r="K12" s="61">
        <v>57.83</v>
      </c>
      <c r="L12" s="61">
        <v>17.36</v>
      </c>
      <c r="M12" s="61">
        <v>8.49</v>
      </c>
      <c r="N12" s="61">
        <v>33.68</v>
      </c>
      <c r="O12" s="61">
        <v>10.91</v>
      </c>
      <c r="P12" s="61">
        <f t="shared" si="0"/>
        <v>41.489666967477241</v>
      </c>
    </row>
    <row r="13" spans="1:1020" ht="12" customHeight="1">
      <c r="A13" s="100" t="s">
        <v>35</v>
      </c>
      <c r="B13" s="17" t="s">
        <v>6</v>
      </c>
      <c r="C13" s="61">
        <v>52.29</v>
      </c>
      <c r="D13" s="61">
        <v>53.38</v>
      </c>
      <c r="E13" s="61">
        <v>55.77</v>
      </c>
      <c r="F13" s="61">
        <v>7.22</v>
      </c>
      <c r="G13" s="61">
        <v>62.51</v>
      </c>
      <c r="H13" s="61">
        <v>109.94</v>
      </c>
      <c r="I13" s="61">
        <v>35.92</v>
      </c>
      <c r="J13" s="61">
        <v>46</v>
      </c>
      <c r="K13" s="61">
        <v>75.739999999999995</v>
      </c>
      <c r="L13" s="61">
        <v>22.94</v>
      </c>
      <c r="M13" s="61">
        <v>13.72</v>
      </c>
      <c r="N13" s="61">
        <v>52.67</v>
      </c>
      <c r="O13" s="61">
        <v>22.29</v>
      </c>
      <c r="P13" s="61">
        <f t="shared" si="0"/>
        <v>50.80242279988817</v>
      </c>
    </row>
    <row r="14" spans="1:1020" ht="12.6" customHeight="1">
      <c r="A14" s="18" t="s">
        <v>14</v>
      </c>
      <c r="B14" s="23" t="s">
        <v>7</v>
      </c>
      <c r="C14" s="60">
        <v>120.34</v>
      </c>
      <c r="D14" s="60">
        <v>97.18</v>
      </c>
      <c r="E14" s="60">
        <v>75.820000000000007</v>
      </c>
      <c r="F14" s="60">
        <v>50.8</v>
      </c>
      <c r="G14" s="60">
        <v>62.58</v>
      </c>
      <c r="H14" s="60">
        <v>125.1</v>
      </c>
      <c r="I14" s="60">
        <v>45.1</v>
      </c>
      <c r="J14" s="60">
        <v>53.07</v>
      </c>
      <c r="K14" s="60">
        <v>111.42</v>
      </c>
      <c r="L14" s="60">
        <v>127.77</v>
      </c>
      <c r="M14" s="60">
        <v>18.75</v>
      </c>
      <c r="N14" s="60">
        <v>35.97</v>
      </c>
      <c r="O14" s="60">
        <v>28.06</v>
      </c>
      <c r="P14" s="60">
        <f t="shared" si="0"/>
        <v>62.193287925787921</v>
      </c>
    </row>
    <row r="15" spans="1:1020" ht="12.6" customHeight="1">
      <c r="A15" s="100" t="s">
        <v>38</v>
      </c>
      <c r="B15" s="17" t="s">
        <v>7</v>
      </c>
      <c r="C15" s="61">
        <v>13.28</v>
      </c>
      <c r="D15" s="61">
        <v>0.64</v>
      </c>
      <c r="E15" s="61">
        <v>5.51</v>
      </c>
      <c r="F15" s="61">
        <v>1.67</v>
      </c>
      <c r="G15" s="61">
        <v>0.52</v>
      </c>
      <c r="H15" s="61">
        <v>8.370000000000001</v>
      </c>
      <c r="I15" s="61">
        <v>1.37</v>
      </c>
      <c r="J15" s="61">
        <v>2.9</v>
      </c>
      <c r="K15" s="61">
        <v>12.69</v>
      </c>
      <c r="L15" s="61">
        <v>4.47</v>
      </c>
      <c r="M15" s="61">
        <v>0.96</v>
      </c>
      <c r="N15" s="61">
        <v>0.04</v>
      </c>
      <c r="O15" s="61">
        <v>5.13</v>
      </c>
      <c r="P15" s="61">
        <f t="shared" si="0"/>
        <v>3.1900578588593125</v>
      </c>
    </row>
    <row r="16" spans="1:1020" ht="12.6" customHeight="1">
      <c r="A16" s="100" t="s">
        <v>39</v>
      </c>
      <c r="B16" s="17" t="s">
        <v>7</v>
      </c>
      <c r="C16" s="61">
        <v>105.52</v>
      </c>
      <c r="D16" s="61">
        <v>92.62</v>
      </c>
      <c r="E16" s="61">
        <v>68.600000000000009</v>
      </c>
      <c r="F16" s="61">
        <v>48.12</v>
      </c>
      <c r="G16" s="61">
        <v>60.88</v>
      </c>
      <c r="H16" s="61">
        <v>115.11</v>
      </c>
      <c r="I16" s="61">
        <v>41.51</v>
      </c>
      <c r="J16" s="61">
        <v>49.17</v>
      </c>
      <c r="K16" s="61">
        <v>96.76</v>
      </c>
      <c r="L16" s="61">
        <v>121.18</v>
      </c>
      <c r="M16" s="61">
        <v>17.559999999999999</v>
      </c>
      <c r="N16" s="61">
        <v>35.65</v>
      </c>
      <c r="O16" s="61">
        <v>20.29</v>
      </c>
      <c r="P16" s="61">
        <f t="shared" si="0"/>
        <v>57.616936838655157</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1" t="s">
        <v>9</v>
      </c>
      <c r="B17" s="14"/>
      <c r="C17" s="6"/>
      <c r="D17" s="6"/>
      <c r="E17" s="6"/>
      <c r="F17" s="6"/>
      <c r="G17" s="6"/>
      <c r="H17" s="6"/>
      <c r="I17" s="6"/>
      <c r="J17" s="6"/>
      <c r="K17" s="6"/>
      <c r="L17" s="6"/>
      <c r="M17" s="6"/>
      <c r="N17" s="6"/>
      <c r="O17" s="6"/>
      <c r="P17" s="6"/>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277" t="s">
        <v>66</v>
      </c>
      <c r="B18" s="40" t="s">
        <v>33</v>
      </c>
      <c r="C18" s="63">
        <v>868847</v>
      </c>
      <c r="D18" s="63">
        <v>2088327</v>
      </c>
      <c r="E18" s="63">
        <v>756664</v>
      </c>
      <c r="F18" s="63">
        <v>159807</v>
      </c>
      <c r="G18" s="63">
        <v>333935</v>
      </c>
      <c r="H18" s="63">
        <v>495792</v>
      </c>
      <c r="I18" s="63">
        <v>866573</v>
      </c>
      <c r="J18" s="63">
        <v>586795</v>
      </c>
      <c r="K18" s="63">
        <v>1214401</v>
      </c>
      <c r="L18" s="63">
        <v>1672169</v>
      </c>
      <c r="M18" s="63">
        <v>219245</v>
      </c>
      <c r="N18" s="63">
        <v>147338</v>
      </c>
      <c r="O18" s="63">
        <v>80822</v>
      </c>
      <c r="P18" s="63">
        <f t="shared" ref="P18:P81" si="1">($C18*$C$6+$D18*$D$6+$E18*$E$6+$F18*$F$6+$G18*$G$6+$H18*$H$6+$I18*$I$6+$J18*$J$6+$K18*$K$6+$L18*$L$6+$M18*$M$6+$N18*$N$6+$O18*$O$6)/$P$6</f>
        <v>541762.52877358603</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41" t="s">
        <v>62</v>
      </c>
      <c r="B19" s="42" t="s">
        <v>33</v>
      </c>
      <c r="C19" s="64">
        <v>699148</v>
      </c>
      <c r="D19" s="64">
        <v>1564399</v>
      </c>
      <c r="E19" s="64">
        <v>640813</v>
      </c>
      <c r="F19" s="64">
        <v>126266</v>
      </c>
      <c r="G19" s="64">
        <v>188249</v>
      </c>
      <c r="H19" s="64">
        <v>311212</v>
      </c>
      <c r="I19" s="64">
        <v>753869</v>
      </c>
      <c r="J19" s="64">
        <v>350315</v>
      </c>
      <c r="K19" s="64">
        <v>1013176</v>
      </c>
      <c r="L19" s="64">
        <v>1494476</v>
      </c>
      <c r="M19" s="64">
        <v>182205</v>
      </c>
      <c r="N19" s="64">
        <v>113420</v>
      </c>
      <c r="O19" s="64">
        <v>59700</v>
      </c>
      <c r="P19" s="64">
        <f t="shared" si="1"/>
        <v>413967.03122710861</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0" t="s">
        <v>70</v>
      </c>
      <c r="B20" s="17" t="s">
        <v>33</v>
      </c>
      <c r="C20" s="57">
        <v>397990</v>
      </c>
      <c r="D20" s="57">
        <v>1277808</v>
      </c>
      <c r="E20" s="57">
        <v>452531</v>
      </c>
      <c r="F20" s="57">
        <v>40759</v>
      </c>
      <c r="G20" s="57">
        <v>108021</v>
      </c>
      <c r="H20" s="57">
        <v>40704</v>
      </c>
      <c r="I20" s="57">
        <v>679747</v>
      </c>
      <c r="J20" s="57">
        <v>270727</v>
      </c>
      <c r="K20" s="57">
        <v>584886</v>
      </c>
      <c r="L20" s="57">
        <v>1195498</v>
      </c>
      <c r="M20" s="57">
        <v>111473</v>
      </c>
      <c r="N20" s="57">
        <v>66718</v>
      </c>
      <c r="O20" s="57">
        <v>15353</v>
      </c>
      <c r="P20" s="57">
        <f t="shared" si="1"/>
        <v>290254.71637860005</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s="97" customFormat="1" ht="12.6" customHeight="1">
      <c r="A21" s="110" t="s">
        <v>71</v>
      </c>
      <c r="B21" s="115" t="s">
        <v>12</v>
      </c>
      <c r="C21" s="95">
        <v>0.28902577403144752</v>
      </c>
      <c r="D21" s="95">
        <v>0.2893604243819437</v>
      </c>
      <c r="E21" s="95">
        <v>0.35658362989323839</v>
      </c>
      <c r="F21" s="95">
        <v>0.35686578743211789</v>
      </c>
      <c r="G21" s="95">
        <v>0.43240962160641438</v>
      </c>
      <c r="H21" s="95">
        <v>0.18777572792171329</v>
      </c>
      <c r="I21" s="95">
        <v>0.83196944899072556</v>
      </c>
      <c r="J21" s="95">
        <v>0.27099311701081613</v>
      </c>
      <c r="K21" s="95">
        <v>0.44142281046427467</v>
      </c>
      <c r="L21" s="95">
        <v>0.57118997912317326</v>
      </c>
      <c r="M21" s="95">
        <v>0.74797160243407712</v>
      </c>
      <c r="N21" s="95">
        <v>0.66562716562716562</v>
      </c>
      <c r="O21" s="95">
        <v>0.21194674343288955</v>
      </c>
      <c r="P21" s="95">
        <f t="shared" si="1"/>
        <v>0.5040430671016819</v>
      </c>
      <c r="Q21" s="96"/>
      <c r="R21" s="96"/>
      <c r="S21" s="96"/>
      <c r="T21" s="96"/>
      <c r="U21" s="96"/>
      <c r="V21" s="96"/>
      <c r="W21" s="96"/>
      <c r="X21" s="96"/>
      <c r="Y21" s="96"/>
      <c r="Z21" s="96"/>
      <c r="AA21" s="96"/>
      <c r="AB21" s="96"/>
      <c r="AC21" s="96"/>
      <c r="AD21" s="96"/>
    </row>
    <row r="22" spans="1:1020" ht="12.6" customHeight="1">
      <c r="A22" s="100" t="s">
        <v>63</v>
      </c>
      <c r="B22" s="17" t="s">
        <v>33</v>
      </c>
      <c r="C22" s="57">
        <v>100973</v>
      </c>
      <c r="D22" s="57">
        <v>165114</v>
      </c>
      <c r="E22" s="57">
        <v>79456</v>
      </c>
      <c r="F22" s="57">
        <v>25604</v>
      </c>
      <c r="G22" s="57">
        <v>23506</v>
      </c>
      <c r="H22" s="57">
        <v>65111</v>
      </c>
      <c r="I22" s="57">
        <v>30584</v>
      </c>
      <c r="J22" s="57">
        <v>33629</v>
      </c>
      <c r="K22" s="57">
        <v>197611</v>
      </c>
      <c r="L22" s="57">
        <v>190597</v>
      </c>
      <c r="M22" s="57">
        <v>34561</v>
      </c>
      <c r="N22" s="57">
        <v>9376</v>
      </c>
      <c r="O22" s="57">
        <v>15322</v>
      </c>
      <c r="P22" s="57">
        <f t="shared" si="1"/>
        <v>43648.186215258313</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0" t="s">
        <v>56</v>
      </c>
      <c r="B23" s="17" t="s">
        <v>33</v>
      </c>
      <c r="C23" s="57">
        <v>72846</v>
      </c>
      <c r="D23" s="57">
        <v>92683</v>
      </c>
      <c r="E23" s="57">
        <v>85671</v>
      </c>
      <c r="F23" s="57">
        <v>24674</v>
      </c>
      <c r="G23" s="57">
        <v>9185</v>
      </c>
      <c r="H23" s="57">
        <v>79783</v>
      </c>
      <c r="I23" s="57">
        <v>24325</v>
      </c>
      <c r="J23" s="57">
        <v>20605</v>
      </c>
      <c r="K23" s="57">
        <v>170524</v>
      </c>
      <c r="L23" s="57">
        <v>80456</v>
      </c>
      <c r="M23" s="57">
        <v>29160</v>
      </c>
      <c r="N23" s="57">
        <v>18065</v>
      </c>
      <c r="O23" s="57">
        <v>15451</v>
      </c>
      <c r="P23" s="57">
        <f t="shared" si="1"/>
        <v>37928.890134949695</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107" t="s">
        <v>57</v>
      </c>
      <c r="B24" s="10" t="s">
        <v>33</v>
      </c>
      <c r="C24" s="65">
        <v>125424</v>
      </c>
      <c r="D24" s="65">
        <v>28036</v>
      </c>
      <c r="E24" s="65">
        <v>18196</v>
      </c>
      <c r="F24" s="65">
        <v>35229</v>
      </c>
      <c r="G24" s="65">
        <v>47537</v>
      </c>
      <c r="H24" s="65">
        <v>120152</v>
      </c>
      <c r="I24" s="65">
        <v>19214</v>
      </c>
      <c r="J24" s="65">
        <v>25354</v>
      </c>
      <c r="K24" s="65">
        <v>60155</v>
      </c>
      <c r="L24" s="65">
        <v>27926</v>
      </c>
      <c r="M24" s="65">
        <v>6985</v>
      </c>
      <c r="N24" s="65">
        <v>19261</v>
      </c>
      <c r="O24" s="65">
        <v>13560</v>
      </c>
      <c r="P24" s="65">
        <f t="shared" si="1"/>
        <v>40858.674930261914</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35" t="s">
        <v>10</v>
      </c>
      <c r="B25" s="24" t="s">
        <v>33</v>
      </c>
      <c r="C25" s="66">
        <v>169699</v>
      </c>
      <c r="D25" s="66">
        <v>523928</v>
      </c>
      <c r="E25" s="66">
        <v>115852</v>
      </c>
      <c r="F25" s="66">
        <v>33541</v>
      </c>
      <c r="G25" s="66">
        <v>145686</v>
      </c>
      <c r="H25" s="66">
        <v>184580</v>
      </c>
      <c r="I25" s="66">
        <v>112703</v>
      </c>
      <c r="J25" s="66">
        <v>236480</v>
      </c>
      <c r="K25" s="66">
        <v>201225</v>
      </c>
      <c r="L25" s="66">
        <v>177693</v>
      </c>
      <c r="M25" s="66">
        <v>37040</v>
      </c>
      <c r="N25" s="66">
        <v>33919</v>
      </c>
      <c r="O25" s="66">
        <v>21122</v>
      </c>
      <c r="P25" s="66">
        <f t="shared" si="1"/>
        <v>127795.41086729123</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7" t="s">
        <v>64</v>
      </c>
      <c r="B26" s="10" t="s">
        <v>33</v>
      </c>
      <c r="C26" s="65">
        <v>6967</v>
      </c>
      <c r="D26" s="65">
        <v>22687</v>
      </c>
      <c r="E26" s="65">
        <v>3444</v>
      </c>
      <c r="F26" s="65">
        <v>660</v>
      </c>
      <c r="G26" s="65">
        <v>1297</v>
      </c>
      <c r="H26" s="65">
        <v>10301</v>
      </c>
      <c r="I26" s="65">
        <v>5069</v>
      </c>
      <c r="J26" s="65">
        <v>6237</v>
      </c>
      <c r="K26" s="65">
        <v>5560</v>
      </c>
      <c r="L26" s="65">
        <v>4614</v>
      </c>
      <c r="M26" s="65">
        <v>10960</v>
      </c>
      <c r="N26" s="65">
        <v>3225</v>
      </c>
      <c r="O26" s="65">
        <v>1890</v>
      </c>
      <c r="P26" s="65">
        <f t="shared" si="1"/>
        <v>6106.9905583410464</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8" t="s">
        <v>65</v>
      </c>
      <c r="B27" s="24" t="s">
        <v>33</v>
      </c>
      <c r="C27" s="66">
        <v>101362</v>
      </c>
      <c r="D27" s="66">
        <v>103122</v>
      </c>
      <c r="E27" s="66">
        <v>55070</v>
      </c>
      <c r="F27" s="66">
        <v>22546</v>
      </c>
      <c r="G27" s="66">
        <v>34566</v>
      </c>
      <c r="H27" s="66">
        <v>71272</v>
      </c>
      <c r="I27" s="66">
        <v>35968</v>
      </c>
      <c r="J27" s="66">
        <v>34152</v>
      </c>
      <c r="K27" s="66">
        <v>53465</v>
      </c>
      <c r="L27" s="66">
        <v>46581</v>
      </c>
      <c r="M27" s="66">
        <v>17036</v>
      </c>
      <c r="N27" s="66">
        <v>13305</v>
      </c>
      <c r="O27" s="66">
        <v>4877</v>
      </c>
      <c r="P27" s="66">
        <f t="shared" si="1"/>
        <v>39405.644123116428</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99" t="s">
        <v>58</v>
      </c>
      <c r="B28" s="22" t="s">
        <v>33</v>
      </c>
      <c r="C28" s="67">
        <v>61370</v>
      </c>
      <c r="D28" s="67">
        <v>398119</v>
      </c>
      <c r="E28" s="67">
        <v>57338</v>
      </c>
      <c r="F28" s="67">
        <v>10335</v>
      </c>
      <c r="G28" s="67">
        <v>109822</v>
      </c>
      <c r="H28" s="67">
        <v>103007</v>
      </c>
      <c r="I28" s="67">
        <v>71667</v>
      </c>
      <c r="J28" s="67">
        <v>196092</v>
      </c>
      <c r="K28" s="67">
        <v>142199</v>
      </c>
      <c r="L28" s="67">
        <v>126498</v>
      </c>
      <c r="M28" s="67">
        <v>9044</v>
      </c>
      <c r="N28" s="67">
        <v>17390</v>
      </c>
      <c r="O28" s="67">
        <v>14355</v>
      </c>
      <c r="P28" s="67">
        <f t="shared" si="1"/>
        <v>82283.000007284878</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50" t="s">
        <v>67</v>
      </c>
      <c r="B29" s="51" t="s">
        <v>33</v>
      </c>
      <c r="C29" s="68">
        <v>718227</v>
      </c>
      <c r="D29" s="68">
        <v>983629</v>
      </c>
      <c r="E29" s="68">
        <v>602398</v>
      </c>
      <c r="F29" s="68">
        <v>159807</v>
      </c>
      <c r="G29" s="68">
        <v>326171</v>
      </c>
      <c r="H29" s="68">
        <v>331354</v>
      </c>
      <c r="I29" s="68">
        <v>851432</v>
      </c>
      <c r="J29" s="68">
        <v>584669</v>
      </c>
      <c r="K29" s="68">
        <v>1026288</v>
      </c>
      <c r="L29" s="68">
        <v>1285351</v>
      </c>
      <c r="M29" s="68">
        <v>214456</v>
      </c>
      <c r="N29" s="68">
        <v>141616</v>
      </c>
      <c r="O29" s="68">
        <v>80275</v>
      </c>
      <c r="P29" s="68">
        <f t="shared" si="1"/>
        <v>481856.43924304243</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8" t="s">
        <v>72</v>
      </c>
      <c r="B30" s="49" t="s">
        <v>33</v>
      </c>
      <c r="C30" s="69">
        <v>150620</v>
      </c>
      <c r="D30" s="69">
        <v>1104698</v>
      </c>
      <c r="E30" s="69">
        <v>154266</v>
      </c>
      <c r="F30" s="69">
        <v>0</v>
      </c>
      <c r="G30" s="69">
        <v>7764</v>
      </c>
      <c r="H30" s="69">
        <v>164438</v>
      </c>
      <c r="I30" s="69">
        <v>15141</v>
      </c>
      <c r="J30" s="69">
        <v>2126</v>
      </c>
      <c r="K30" s="69">
        <v>188114</v>
      </c>
      <c r="L30" s="69">
        <v>386818</v>
      </c>
      <c r="M30" s="69">
        <v>4789</v>
      </c>
      <c r="N30" s="69">
        <v>5723</v>
      </c>
      <c r="O30" s="69">
        <v>547</v>
      </c>
      <c r="P30" s="69">
        <f t="shared" si="1"/>
        <v>59906.141112351885</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3" t="s">
        <v>73</v>
      </c>
      <c r="B31" s="43" t="s">
        <v>33</v>
      </c>
      <c r="C31" s="70">
        <v>137173</v>
      </c>
      <c r="D31" s="70">
        <v>991202</v>
      </c>
      <c r="E31" s="70">
        <v>110915</v>
      </c>
      <c r="F31" s="70">
        <v>0</v>
      </c>
      <c r="G31" s="70">
        <v>4743</v>
      </c>
      <c r="H31" s="70">
        <v>112852</v>
      </c>
      <c r="I31" s="70">
        <v>13503</v>
      </c>
      <c r="J31" s="70">
        <v>2097</v>
      </c>
      <c r="K31" s="70">
        <v>156473</v>
      </c>
      <c r="L31" s="70">
        <v>350781</v>
      </c>
      <c r="M31" s="70">
        <v>3343</v>
      </c>
      <c r="N31" s="70">
        <v>1405</v>
      </c>
      <c r="O31" s="70">
        <v>547</v>
      </c>
      <c r="P31" s="70">
        <f t="shared" si="1"/>
        <v>45739.851509553919</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107</v>
      </c>
      <c r="B32" s="17" t="s">
        <v>33</v>
      </c>
      <c r="C32" s="57">
        <v>13448</v>
      </c>
      <c r="D32" s="57">
        <v>113496</v>
      </c>
      <c r="E32" s="57">
        <v>43352</v>
      </c>
      <c r="F32" s="57">
        <v>0</v>
      </c>
      <c r="G32" s="57">
        <v>3021</v>
      </c>
      <c r="H32" s="57">
        <v>51587</v>
      </c>
      <c r="I32" s="57">
        <v>1638</v>
      </c>
      <c r="J32" s="57">
        <v>29</v>
      </c>
      <c r="K32" s="57">
        <v>31641</v>
      </c>
      <c r="L32" s="57">
        <v>36037</v>
      </c>
      <c r="M32" s="57">
        <v>1446</v>
      </c>
      <c r="N32" s="57">
        <v>4318</v>
      </c>
      <c r="O32" s="57">
        <v>0</v>
      </c>
      <c r="P32" s="57">
        <f t="shared" si="1"/>
        <v>14166.544604006931</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4" t="s">
        <v>17</v>
      </c>
      <c r="B33" s="45" t="s">
        <v>33</v>
      </c>
      <c r="C33" s="71">
        <v>40523</v>
      </c>
      <c r="D33" s="71">
        <v>22590</v>
      </c>
      <c r="E33" s="71">
        <v>30081</v>
      </c>
      <c r="F33" s="71">
        <v>1545</v>
      </c>
      <c r="G33" s="71">
        <v>2712</v>
      </c>
      <c r="H33" s="71">
        <v>33805</v>
      </c>
      <c r="I33" s="71">
        <v>8737</v>
      </c>
      <c r="J33" s="71">
        <v>-2094</v>
      </c>
      <c r="K33" s="71">
        <v>65467</v>
      </c>
      <c r="L33" s="71">
        <v>13704</v>
      </c>
      <c r="M33" s="71">
        <v>2244</v>
      </c>
      <c r="N33" s="71">
        <v>5245</v>
      </c>
      <c r="O33" s="71">
        <v>4203</v>
      </c>
      <c r="P33" s="71">
        <f t="shared" si="1"/>
        <v>11774.018738383989</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46" t="s">
        <v>11</v>
      </c>
      <c r="B34" s="47" t="s">
        <v>12</v>
      </c>
      <c r="C34" s="72">
        <v>0.17335618353979471</v>
      </c>
      <c r="D34" s="72">
        <v>0.52898707913080667</v>
      </c>
      <c r="E34" s="72">
        <v>0.20387648943256187</v>
      </c>
      <c r="F34" s="72">
        <v>0</v>
      </c>
      <c r="G34" s="72">
        <v>2.325003368919101E-2</v>
      </c>
      <c r="H34" s="72">
        <v>0.33166731209862199</v>
      </c>
      <c r="I34" s="72">
        <v>1.7472272964885821E-2</v>
      </c>
      <c r="J34" s="72">
        <v>3.6230710895627945E-3</v>
      </c>
      <c r="K34" s="72">
        <v>0.15490270511964335</v>
      </c>
      <c r="L34" s="72">
        <v>0.2313270967228791</v>
      </c>
      <c r="M34" s="72">
        <v>2.1843143515245501E-2</v>
      </c>
      <c r="N34" s="72">
        <v>3.8842661092182602E-2</v>
      </c>
      <c r="O34" s="72">
        <v>6.767959219024523E-3</v>
      </c>
      <c r="P34" s="72">
        <f t="shared" si="1"/>
        <v>9.166993410913292E-2</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9" t="s">
        <v>60</v>
      </c>
      <c r="B35" s="9" t="s">
        <v>33</v>
      </c>
      <c r="C35" s="73">
        <v>235971</v>
      </c>
      <c r="D35" s="73">
        <v>386747</v>
      </c>
      <c r="E35" s="73">
        <v>199081</v>
      </c>
      <c r="F35" s="73">
        <v>48617</v>
      </c>
      <c r="G35" s="73">
        <v>112310</v>
      </c>
      <c r="H35" s="73">
        <v>202474</v>
      </c>
      <c r="I35" s="73">
        <v>69674</v>
      </c>
      <c r="J35" s="73">
        <v>117879</v>
      </c>
      <c r="K35" s="73">
        <v>264632</v>
      </c>
      <c r="L35" s="73">
        <v>190498</v>
      </c>
      <c r="M35" s="73">
        <v>41253</v>
      </c>
      <c r="N35" s="73">
        <v>55235</v>
      </c>
      <c r="O35" s="73">
        <v>53695</v>
      </c>
      <c r="P35" s="73">
        <f t="shared" si="1"/>
        <v>114019.04865965208</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8" t="s">
        <v>18</v>
      </c>
      <c r="B36" s="30" t="s">
        <v>33</v>
      </c>
      <c r="C36" s="74">
        <v>29778</v>
      </c>
      <c r="D36" s="74">
        <v>58337</v>
      </c>
      <c r="E36" s="74">
        <v>38167</v>
      </c>
      <c r="F36" s="74">
        <v>9592</v>
      </c>
      <c r="G36" s="74">
        <v>14170</v>
      </c>
      <c r="H36" s="74">
        <v>22053</v>
      </c>
      <c r="I36" s="74">
        <v>7996</v>
      </c>
      <c r="J36" s="74">
        <v>26972</v>
      </c>
      <c r="K36" s="74">
        <v>29726</v>
      </c>
      <c r="L36" s="74">
        <v>15936</v>
      </c>
      <c r="M36" s="74">
        <v>14596</v>
      </c>
      <c r="N36" s="74">
        <v>11012</v>
      </c>
      <c r="O36" s="74">
        <v>21074</v>
      </c>
      <c r="P36" s="74">
        <f t="shared" si="1"/>
        <v>18035.288950140883</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16</v>
      </c>
      <c r="B37" s="17" t="s">
        <v>33</v>
      </c>
      <c r="C37" s="57">
        <v>15691</v>
      </c>
      <c r="D37" s="57">
        <v>27977</v>
      </c>
      <c r="E37" s="57">
        <v>22057</v>
      </c>
      <c r="F37" s="57">
        <v>2258</v>
      </c>
      <c r="G37" s="57">
        <v>4179</v>
      </c>
      <c r="H37" s="57">
        <v>18329</v>
      </c>
      <c r="I37" s="57">
        <v>1327</v>
      </c>
      <c r="J37" s="57">
        <v>7416</v>
      </c>
      <c r="K37" s="57">
        <v>25121</v>
      </c>
      <c r="L37" s="57">
        <v>1155</v>
      </c>
      <c r="M37" s="57">
        <v>6045</v>
      </c>
      <c r="N37" s="57">
        <v>584</v>
      </c>
      <c r="O37" s="57">
        <v>5024</v>
      </c>
      <c r="P37" s="57">
        <f t="shared" si="1"/>
        <v>7959.5135646985154</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43</v>
      </c>
      <c r="B38" s="17" t="s">
        <v>33</v>
      </c>
      <c r="C38" s="57">
        <v>3553</v>
      </c>
      <c r="D38" s="57">
        <v>25929</v>
      </c>
      <c r="E38" s="57">
        <v>12856</v>
      </c>
      <c r="F38" s="57">
        <v>3685</v>
      </c>
      <c r="G38" s="57">
        <v>8601</v>
      </c>
      <c r="H38" s="57">
        <v>1547</v>
      </c>
      <c r="I38" s="57">
        <v>6579</v>
      </c>
      <c r="J38" s="57">
        <v>16525</v>
      </c>
      <c r="K38" s="57">
        <v>2929</v>
      </c>
      <c r="L38" s="57">
        <v>13479</v>
      </c>
      <c r="M38" s="57">
        <v>7037</v>
      </c>
      <c r="N38" s="57">
        <v>9503</v>
      </c>
      <c r="O38" s="57">
        <v>14691</v>
      </c>
      <c r="P38" s="57">
        <f t="shared" si="1"/>
        <v>8245.7950492210275</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28" t="s">
        <v>19</v>
      </c>
      <c r="B39" s="7" t="s">
        <v>33</v>
      </c>
      <c r="C39" s="75">
        <v>166013</v>
      </c>
      <c r="D39" s="75">
        <v>183960</v>
      </c>
      <c r="E39" s="75">
        <v>109115</v>
      </c>
      <c r="F39" s="75">
        <v>23439</v>
      </c>
      <c r="G39" s="75">
        <v>79414</v>
      </c>
      <c r="H39" s="75">
        <v>122161</v>
      </c>
      <c r="I39" s="75">
        <v>43016</v>
      </c>
      <c r="J39" s="75">
        <v>61040</v>
      </c>
      <c r="K39" s="75">
        <v>140852</v>
      </c>
      <c r="L39" s="75">
        <v>134315</v>
      </c>
      <c r="M39" s="75">
        <v>17616</v>
      </c>
      <c r="N39" s="75">
        <v>17926</v>
      </c>
      <c r="O39" s="75">
        <v>23464</v>
      </c>
      <c r="P39" s="75">
        <f t="shared" si="1"/>
        <v>67157.605312227912</v>
      </c>
      <c r="Q39" s="2"/>
      <c r="R39" s="2"/>
      <c r="S39" s="2"/>
      <c r="T39" s="2"/>
      <c r="U39" s="2"/>
      <c r="V39" s="2"/>
      <c r="W39" s="2"/>
      <c r="X39" s="2"/>
      <c r="Y39" s="2"/>
      <c r="Z39" s="2"/>
      <c r="AA39" s="2"/>
      <c r="AB39" s="2"/>
      <c r="AC39" s="2"/>
      <c r="AD39" s="2"/>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0" t="s">
        <v>45</v>
      </c>
      <c r="B40" s="17" t="s">
        <v>33</v>
      </c>
      <c r="C40" s="57">
        <v>56565</v>
      </c>
      <c r="D40" s="57">
        <v>2189</v>
      </c>
      <c r="E40" s="57">
        <v>20591</v>
      </c>
      <c r="F40" s="57">
        <v>8071</v>
      </c>
      <c r="G40" s="57">
        <v>1446</v>
      </c>
      <c r="H40" s="57">
        <v>26211</v>
      </c>
      <c r="I40" s="57">
        <v>3963</v>
      </c>
      <c r="J40" s="57">
        <v>13820</v>
      </c>
      <c r="K40" s="57">
        <v>46747</v>
      </c>
      <c r="L40" s="57">
        <v>12507</v>
      </c>
      <c r="M40" s="57">
        <v>2002</v>
      </c>
      <c r="N40" s="57">
        <v>60</v>
      </c>
      <c r="O40" s="57">
        <v>10217</v>
      </c>
      <c r="P40" s="57">
        <f t="shared" si="1"/>
        <v>10709.351450756321</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00" t="s">
        <v>46</v>
      </c>
      <c r="B41" s="17" t="s">
        <v>33</v>
      </c>
      <c r="C41" s="57">
        <v>102898</v>
      </c>
      <c r="D41" s="57">
        <v>179201</v>
      </c>
      <c r="E41" s="57">
        <v>83894</v>
      </c>
      <c r="F41" s="57">
        <v>13239</v>
      </c>
      <c r="G41" s="57">
        <v>75154</v>
      </c>
      <c r="H41" s="57">
        <v>90567</v>
      </c>
      <c r="I41" s="57">
        <v>36463</v>
      </c>
      <c r="J41" s="57">
        <v>44217</v>
      </c>
      <c r="K41" s="57">
        <v>91160</v>
      </c>
      <c r="L41" s="57">
        <v>65469</v>
      </c>
      <c r="M41" s="57">
        <v>15339</v>
      </c>
      <c r="N41" s="57">
        <v>17803</v>
      </c>
      <c r="O41" s="57">
        <v>10680</v>
      </c>
      <c r="P41" s="57">
        <f t="shared" si="1"/>
        <v>52546.008501556411</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28" t="s">
        <v>47</v>
      </c>
      <c r="B42" s="7" t="s">
        <v>33</v>
      </c>
      <c r="C42" s="75">
        <v>32826</v>
      </c>
      <c r="D42" s="75">
        <v>70514</v>
      </c>
      <c r="E42" s="75">
        <v>32327</v>
      </c>
      <c r="F42" s="75">
        <v>15558</v>
      </c>
      <c r="G42" s="75">
        <v>17653</v>
      </c>
      <c r="H42" s="75">
        <v>53977</v>
      </c>
      <c r="I42" s="75">
        <v>17088</v>
      </c>
      <c r="J42" s="75">
        <v>22623</v>
      </c>
      <c r="K42" s="75">
        <v>66586</v>
      </c>
      <c r="L42" s="75">
        <v>13207</v>
      </c>
      <c r="M42" s="75">
        <v>8628</v>
      </c>
      <c r="N42" s="75">
        <v>24565</v>
      </c>
      <c r="O42" s="75">
        <v>9158</v>
      </c>
      <c r="P42" s="75">
        <f t="shared" si="1"/>
        <v>24149.971373228385</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c r="A43" s="100" t="s">
        <v>48</v>
      </c>
      <c r="B43" s="17" t="s">
        <v>33</v>
      </c>
      <c r="C43" s="57">
        <v>15488</v>
      </c>
      <c r="D43" s="57">
        <v>27349</v>
      </c>
      <c r="E43" s="57">
        <v>19419</v>
      </c>
      <c r="F43" s="57">
        <v>8198</v>
      </c>
      <c r="G43" s="57">
        <v>9418</v>
      </c>
      <c r="H43" s="57">
        <v>25702</v>
      </c>
      <c r="I43" s="57">
        <v>10257</v>
      </c>
      <c r="J43" s="57">
        <v>12057</v>
      </c>
      <c r="K43" s="57">
        <v>25234</v>
      </c>
      <c r="L43" s="57">
        <v>8586</v>
      </c>
      <c r="M43" s="57">
        <v>4423</v>
      </c>
      <c r="N43" s="57">
        <v>8485</v>
      </c>
      <c r="O43" s="57">
        <v>5377</v>
      </c>
      <c r="P43" s="57">
        <f t="shared" si="1"/>
        <v>12463.803306622713</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75</v>
      </c>
      <c r="B44" s="17" t="s">
        <v>33</v>
      </c>
      <c r="C44" s="57">
        <v>0</v>
      </c>
      <c r="D44" s="57">
        <v>0</v>
      </c>
      <c r="E44" s="57">
        <v>0</v>
      </c>
      <c r="F44" s="57">
        <v>245</v>
      </c>
      <c r="G44" s="57">
        <v>90</v>
      </c>
      <c r="H44" s="57">
        <v>285</v>
      </c>
      <c r="I44" s="57">
        <v>3</v>
      </c>
      <c r="J44" s="57">
        <v>114</v>
      </c>
      <c r="K44" s="57">
        <v>134</v>
      </c>
      <c r="L44" s="57">
        <v>0</v>
      </c>
      <c r="M44" s="57">
        <v>92</v>
      </c>
      <c r="N44" s="57">
        <v>64</v>
      </c>
      <c r="O44" s="57">
        <v>139</v>
      </c>
      <c r="P44" s="57">
        <f t="shared" si="1"/>
        <v>97.132010811291309</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76</v>
      </c>
      <c r="B45" s="17" t="s">
        <v>33</v>
      </c>
      <c r="C45" s="57">
        <v>10447</v>
      </c>
      <c r="D45" s="57">
        <v>22494</v>
      </c>
      <c r="E45" s="57">
        <v>0</v>
      </c>
      <c r="F45" s="57">
        <v>2088</v>
      </c>
      <c r="G45" s="57">
        <v>3546</v>
      </c>
      <c r="H45" s="57">
        <v>11485</v>
      </c>
      <c r="I45" s="57">
        <v>0</v>
      </c>
      <c r="J45" s="57">
        <v>2549</v>
      </c>
      <c r="K45" s="57">
        <v>0</v>
      </c>
      <c r="L45" s="57">
        <v>0</v>
      </c>
      <c r="M45" s="57">
        <v>1637</v>
      </c>
      <c r="N45" s="57">
        <v>4847</v>
      </c>
      <c r="O45" s="57">
        <v>3222</v>
      </c>
      <c r="P45" s="57">
        <f t="shared" si="1"/>
        <v>3605.8328564742073</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49</v>
      </c>
      <c r="B46" s="17" t="s">
        <v>33</v>
      </c>
      <c r="C46" s="67">
        <v>5919</v>
      </c>
      <c r="D46" s="67">
        <v>19705</v>
      </c>
      <c r="E46" s="67">
        <v>10166</v>
      </c>
      <c r="F46" s="67">
        <v>4428</v>
      </c>
      <c r="G46" s="67">
        <v>3545</v>
      </c>
      <c r="H46" s="67">
        <v>13788</v>
      </c>
      <c r="I46" s="67">
        <v>5317</v>
      </c>
      <c r="J46" s="67">
        <v>7209</v>
      </c>
      <c r="K46" s="67">
        <v>32301</v>
      </c>
      <c r="L46" s="67">
        <v>2826</v>
      </c>
      <c r="M46" s="67">
        <v>1578</v>
      </c>
      <c r="N46" s="67">
        <v>8083</v>
      </c>
      <c r="O46" s="67">
        <v>212</v>
      </c>
      <c r="P46" s="67">
        <f t="shared" si="1"/>
        <v>6421.3550149440825</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4" t="s">
        <v>77</v>
      </c>
      <c r="B47" s="17" t="s">
        <v>33</v>
      </c>
      <c r="C47" s="67">
        <v>798</v>
      </c>
      <c r="D47" s="67">
        <v>0</v>
      </c>
      <c r="E47" s="67">
        <v>1869</v>
      </c>
      <c r="F47" s="67">
        <v>1786</v>
      </c>
      <c r="G47" s="67">
        <v>1488</v>
      </c>
      <c r="H47" s="67">
        <v>10859</v>
      </c>
      <c r="I47" s="67">
        <v>2103</v>
      </c>
      <c r="J47" s="67">
        <v>3277</v>
      </c>
      <c r="K47" s="67">
        <v>13457</v>
      </c>
      <c r="L47" s="67">
        <v>0</v>
      </c>
      <c r="M47" s="67">
        <v>712</v>
      </c>
      <c r="N47" s="67">
        <v>2979</v>
      </c>
      <c r="O47" s="67">
        <v>212</v>
      </c>
      <c r="P47" s="67">
        <f t="shared" si="1"/>
        <v>3196.803403927981</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34" t="s">
        <v>78</v>
      </c>
      <c r="B48" s="9" t="s">
        <v>33</v>
      </c>
      <c r="C48" s="73">
        <v>180635</v>
      </c>
      <c r="D48" s="73">
        <v>285052</v>
      </c>
      <c r="E48" s="73">
        <v>165124</v>
      </c>
      <c r="F48" s="73">
        <v>33151</v>
      </c>
      <c r="G48" s="73">
        <v>82213</v>
      </c>
      <c r="H48" s="73">
        <v>159971</v>
      </c>
      <c r="I48" s="73">
        <v>49498</v>
      </c>
      <c r="J48" s="73">
        <v>77440</v>
      </c>
      <c r="K48" s="73">
        <v>214491</v>
      </c>
      <c r="L48" s="73">
        <v>172814</v>
      </c>
      <c r="M48" s="73">
        <v>26920</v>
      </c>
      <c r="N48" s="73">
        <v>28911</v>
      </c>
      <c r="O48" s="73">
        <v>36037</v>
      </c>
      <c r="P48" s="73">
        <f t="shared" si="1"/>
        <v>85095.818662735037</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35" t="s">
        <v>15</v>
      </c>
      <c r="B49" s="24" t="s">
        <v>33</v>
      </c>
      <c r="C49" s="66">
        <v>18971</v>
      </c>
      <c r="D49" s="66">
        <v>12058</v>
      </c>
      <c r="E49" s="66">
        <v>16792</v>
      </c>
      <c r="F49" s="66">
        <v>1351</v>
      </c>
      <c r="G49" s="66">
        <v>2381</v>
      </c>
      <c r="H49" s="66">
        <v>13761</v>
      </c>
      <c r="I49" s="66">
        <v>6362</v>
      </c>
      <c r="J49" s="66">
        <v>4813</v>
      </c>
      <c r="K49" s="66">
        <v>26318</v>
      </c>
      <c r="L49" s="66">
        <v>4811</v>
      </c>
      <c r="M49" s="66">
        <v>3863</v>
      </c>
      <c r="N49" s="66">
        <v>3150</v>
      </c>
      <c r="O49" s="66">
        <v>4761</v>
      </c>
      <c r="P49" s="66">
        <f t="shared" si="1"/>
        <v>7207.0296368987019</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51</v>
      </c>
      <c r="B50" s="17" t="s">
        <v>33</v>
      </c>
      <c r="C50" s="57">
        <v>4282</v>
      </c>
      <c r="D50" s="57">
        <v>2849</v>
      </c>
      <c r="E50" s="57">
        <v>4393</v>
      </c>
      <c r="F50" s="57">
        <v>383</v>
      </c>
      <c r="G50" s="57">
        <v>725</v>
      </c>
      <c r="H50" s="57">
        <v>3153</v>
      </c>
      <c r="I50" s="57">
        <v>215</v>
      </c>
      <c r="J50" s="57">
        <v>1547</v>
      </c>
      <c r="K50" s="57">
        <v>5900</v>
      </c>
      <c r="L50" s="57">
        <v>1278</v>
      </c>
      <c r="M50" s="57">
        <v>624</v>
      </c>
      <c r="N50" s="57">
        <v>1617</v>
      </c>
      <c r="O50" s="57">
        <v>1406</v>
      </c>
      <c r="P50" s="57">
        <f t="shared" si="1"/>
        <v>1524.331147471637</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50</v>
      </c>
      <c r="B51" s="17" t="s">
        <v>33</v>
      </c>
      <c r="C51" s="57">
        <v>11036</v>
      </c>
      <c r="D51" s="57">
        <v>3891</v>
      </c>
      <c r="E51" s="57">
        <v>7841</v>
      </c>
      <c r="F51" s="57">
        <v>548</v>
      </c>
      <c r="G51" s="57">
        <v>945</v>
      </c>
      <c r="H51" s="57">
        <v>8072</v>
      </c>
      <c r="I51" s="57">
        <v>5367</v>
      </c>
      <c r="J51" s="57">
        <v>1920</v>
      </c>
      <c r="K51" s="57">
        <v>14199</v>
      </c>
      <c r="L51" s="57">
        <v>2084</v>
      </c>
      <c r="M51" s="57">
        <v>2597</v>
      </c>
      <c r="N51" s="57">
        <v>1099</v>
      </c>
      <c r="O51" s="57">
        <v>1848</v>
      </c>
      <c r="P51" s="57">
        <f t="shared" si="1"/>
        <v>4199.5518219402647</v>
      </c>
      <c r="Q51" s="15"/>
      <c r="R51" s="15"/>
      <c r="S51" s="15"/>
      <c r="T51" s="15"/>
      <c r="U51" s="15"/>
      <c r="V51" s="15"/>
      <c r="W51" s="15"/>
      <c r="X51" s="15"/>
      <c r="Y51" s="15"/>
      <c r="Z51" s="15"/>
      <c r="AA51" s="15"/>
      <c r="AB51" s="15"/>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52</v>
      </c>
      <c r="B52" s="17" t="s">
        <v>33</v>
      </c>
      <c r="C52" s="57">
        <v>3110</v>
      </c>
      <c r="D52" s="57">
        <v>2675</v>
      </c>
      <c r="E52" s="57">
        <v>2893</v>
      </c>
      <c r="F52" s="57">
        <v>223</v>
      </c>
      <c r="G52" s="57">
        <v>457</v>
      </c>
      <c r="H52" s="57">
        <v>2527</v>
      </c>
      <c r="I52" s="57">
        <v>226</v>
      </c>
      <c r="J52" s="57">
        <v>540</v>
      </c>
      <c r="K52" s="57">
        <v>3606</v>
      </c>
      <c r="L52" s="57">
        <v>641</v>
      </c>
      <c r="M52" s="57">
        <v>290</v>
      </c>
      <c r="N52" s="57">
        <v>224</v>
      </c>
      <c r="O52" s="57">
        <v>1165</v>
      </c>
      <c r="P52" s="57">
        <f t="shared" si="1"/>
        <v>990.37248832187288</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c r="A53" s="29" t="s">
        <v>53</v>
      </c>
      <c r="B53" s="30" t="s">
        <v>33</v>
      </c>
      <c r="C53" s="74">
        <v>76550</v>
      </c>
      <c r="D53" s="74">
        <v>137428</v>
      </c>
      <c r="E53" s="74">
        <v>46063</v>
      </c>
      <c r="F53" s="74">
        <v>16544</v>
      </c>
      <c r="G53" s="74">
        <v>53723</v>
      </c>
      <c r="H53" s="74">
        <v>38108</v>
      </c>
      <c r="I53" s="74">
        <v>20729</v>
      </c>
      <c r="J53" s="74">
        <v>37305</v>
      </c>
      <c r="K53" s="74">
        <v>47647</v>
      </c>
      <c r="L53" s="74">
        <v>57531</v>
      </c>
      <c r="M53" s="74">
        <v>10602</v>
      </c>
      <c r="N53" s="74">
        <v>12115</v>
      </c>
      <c r="O53" s="74">
        <v>16446</v>
      </c>
      <c r="P53" s="74">
        <f t="shared" si="1"/>
        <v>32499.647777097078</v>
      </c>
      <c r="Q53" s="2"/>
      <c r="R53" s="2"/>
      <c r="S53" s="2"/>
      <c r="T53" s="2"/>
      <c r="U53" s="2"/>
      <c r="V53" s="2"/>
      <c r="W53" s="2"/>
      <c r="X53" s="2"/>
      <c r="Y53" s="2"/>
      <c r="Z53" s="2"/>
      <c r="AA53" s="2"/>
      <c r="AB53" s="2"/>
      <c r="AC53" s="2"/>
      <c r="AD53" s="2"/>
      <c r="AE53" s="2"/>
      <c r="AF53" s="2"/>
      <c r="AG53" s="2"/>
      <c r="AH53" s="2"/>
      <c r="AI53" s="2"/>
      <c r="AJ53" s="2"/>
      <c r="AK53" s="2"/>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c r="A54" s="100" t="s">
        <v>79</v>
      </c>
      <c r="B54" s="17" t="s">
        <v>33</v>
      </c>
      <c r="C54" s="57">
        <v>58552</v>
      </c>
      <c r="D54" s="57">
        <v>128056</v>
      </c>
      <c r="E54" s="57">
        <v>39087</v>
      </c>
      <c r="F54" s="57">
        <v>15319</v>
      </c>
      <c r="G54" s="57">
        <v>50062</v>
      </c>
      <c r="H54" s="57">
        <v>31668</v>
      </c>
      <c r="I54" s="57">
        <v>15140</v>
      </c>
      <c r="J54" s="57">
        <v>34676</v>
      </c>
      <c r="K54" s="57">
        <v>32903</v>
      </c>
      <c r="L54" s="57">
        <v>40976</v>
      </c>
      <c r="M54" s="57">
        <v>9775</v>
      </c>
      <c r="N54" s="57">
        <v>10899</v>
      </c>
      <c r="O54" s="57">
        <v>15582</v>
      </c>
      <c r="P54" s="57">
        <f t="shared" si="1"/>
        <v>27906.504462892914</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29" t="s">
        <v>81</v>
      </c>
      <c r="B55" s="30" t="s">
        <v>33</v>
      </c>
      <c r="C55" s="74">
        <v>7086</v>
      </c>
      <c r="D55" s="74">
        <v>60</v>
      </c>
      <c r="E55" s="74">
        <v>1402</v>
      </c>
      <c r="F55" s="74">
        <v>97</v>
      </c>
      <c r="G55" s="74">
        <v>47</v>
      </c>
      <c r="H55" s="74">
        <v>906</v>
      </c>
      <c r="I55" s="74">
        <v>3</v>
      </c>
      <c r="J55" s="74">
        <v>2582</v>
      </c>
      <c r="K55" s="74">
        <v>168</v>
      </c>
      <c r="L55" s="74">
        <v>5630</v>
      </c>
      <c r="M55" s="74">
        <v>26</v>
      </c>
      <c r="N55" s="74">
        <v>208</v>
      </c>
      <c r="O55" s="74">
        <v>1500</v>
      </c>
      <c r="P55" s="74">
        <f t="shared" si="1"/>
        <v>889.19741076431808</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29" t="s">
        <v>82</v>
      </c>
      <c r="B56" s="30" t="s">
        <v>33</v>
      </c>
      <c r="C56" s="74">
        <v>41918</v>
      </c>
      <c r="D56" s="74">
        <v>63119</v>
      </c>
      <c r="E56" s="74">
        <v>53880</v>
      </c>
      <c r="F56" s="74">
        <v>8151</v>
      </c>
      <c r="G56" s="74">
        <v>15219</v>
      </c>
      <c r="H56" s="74">
        <v>59984</v>
      </c>
      <c r="I56" s="74">
        <v>14513</v>
      </c>
      <c r="J56" s="74">
        <v>17295</v>
      </c>
      <c r="K56" s="74">
        <v>65455</v>
      </c>
      <c r="L56" s="74">
        <v>56771</v>
      </c>
      <c r="M56" s="74">
        <v>6720</v>
      </c>
      <c r="N56" s="74">
        <v>6890</v>
      </c>
      <c r="O56" s="74">
        <v>4647</v>
      </c>
      <c r="P56" s="74">
        <f t="shared" si="1"/>
        <v>24770.904206842028</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83</v>
      </c>
      <c r="B57" s="17" t="s">
        <v>33</v>
      </c>
      <c r="C57" s="57">
        <v>12651</v>
      </c>
      <c r="D57" s="57">
        <v>23729</v>
      </c>
      <c r="E57" s="57">
        <v>19088</v>
      </c>
      <c r="F57" s="57">
        <v>1417</v>
      </c>
      <c r="G57" s="57">
        <v>4503</v>
      </c>
      <c r="H57" s="57">
        <v>18867</v>
      </c>
      <c r="I57" s="57">
        <v>5093</v>
      </c>
      <c r="J57" s="57">
        <v>2464</v>
      </c>
      <c r="K57" s="57">
        <v>24376</v>
      </c>
      <c r="L57" s="57">
        <v>16389</v>
      </c>
      <c r="M57" s="57">
        <v>1989</v>
      </c>
      <c r="N57" s="57">
        <v>2086</v>
      </c>
      <c r="O57" s="57">
        <v>1208</v>
      </c>
      <c r="P57" s="57">
        <f t="shared" si="1"/>
        <v>7623.8890053279083</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4" customHeight="1">
      <c r="A58" s="100" t="s">
        <v>54</v>
      </c>
      <c r="B58" s="17" t="s">
        <v>33</v>
      </c>
      <c r="C58" s="57">
        <v>11281</v>
      </c>
      <c r="D58" s="57">
        <v>10549</v>
      </c>
      <c r="E58" s="57">
        <v>14694</v>
      </c>
      <c r="F58" s="57">
        <v>3648</v>
      </c>
      <c r="G58" s="57">
        <v>5725</v>
      </c>
      <c r="H58" s="57">
        <v>13572</v>
      </c>
      <c r="I58" s="57">
        <v>3297</v>
      </c>
      <c r="J58" s="57">
        <v>8592</v>
      </c>
      <c r="K58" s="57">
        <v>16606</v>
      </c>
      <c r="L58" s="57">
        <v>13076</v>
      </c>
      <c r="M58" s="57">
        <v>3186</v>
      </c>
      <c r="N58" s="57">
        <v>3353</v>
      </c>
      <c r="O58" s="57">
        <v>2875</v>
      </c>
      <c r="P58" s="57">
        <f t="shared" si="1"/>
        <v>7109.0135220024822</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0" t="s">
        <v>84</v>
      </c>
      <c r="B59" s="17" t="s">
        <v>33</v>
      </c>
      <c r="C59" s="57">
        <v>13630</v>
      </c>
      <c r="D59" s="57">
        <v>15806</v>
      </c>
      <c r="E59" s="57">
        <v>11019</v>
      </c>
      <c r="F59" s="57">
        <v>1297</v>
      </c>
      <c r="G59" s="57">
        <v>2483</v>
      </c>
      <c r="H59" s="57">
        <v>13537</v>
      </c>
      <c r="I59" s="57">
        <v>3878</v>
      </c>
      <c r="J59" s="57">
        <v>1841</v>
      </c>
      <c r="K59" s="57">
        <v>12750</v>
      </c>
      <c r="L59" s="57">
        <v>11038</v>
      </c>
      <c r="M59" s="57">
        <v>1016</v>
      </c>
      <c r="N59" s="57">
        <v>1037</v>
      </c>
      <c r="O59" s="57">
        <v>391</v>
      </c>
      <c r="P59" s="57">
        <f t="shared" si="1"/>
        <v>5205.9197194295748</v>
      </c>
      <c r="Q59" s="2"/>
      <c r="R59" s="2"/>
      <c r="S59" s="2"/>
      <c r="T59" s="2"/>
      <c r="U59" s="2"/>
      <c r="V59" s="2"/>
      <c r="W59" s="2"/>
      <c r="X59" s="2"/>
      <c r="Y59" s="2"/>
      <c r="Z59" s="2"/>
      <c r="AA59" s="2"/>
      <c r="AB59" s="2"/>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29" t="s">
        <v>61</v>
      </c>
      <c r="B60" s="30" t="s">
        <v>33</v>
      </c>
      <c r="C60" s="74">
        <v>21844</v>
      </c>
      <c r="D60" s="74">
        <v>22153</v>
      </c>
      <c r="E60" s="74">
        <v>24426</v>
      </c>
      <c r="F60" s="74">
        <v>3862</v>
      </c>
      <c r="G60" s="74">
        <v>3627</v>
      </c>
      <c r="H60" s="74">
        <v>30429</v>
      </c>
      <c r="I60" s="74">
        <v>4589</v>
      </c>
      <c r="J60" s="74">
        <v>5979</v>
      </c>
      <c r="K60" s="74">
        <v>53754</v>
      </c>
      <c r="L60" s="74">
        <v>30331</v>
      </c>
      <c r="M60" s="74">
        <v>4820</v>
      </c>
      <c r="N60" s="74">
        <v>4175</v>
      </c>
      <c r="O60" s="74">
        <v>2393</v>
      </c>
      <c r="P60" s="74">
        <f t="shared" si="1"/>
        <v>11137.443742331297</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85</v>
      </c>
      <c r="B61" s="30" t="s">
        <v>33</v>
      </c>
      <c r="C61" s="74">
        <v>9676</v>
      </c>
      <c r="D61" s="74">
        <v>15075</v>
      </c>
      <c r="E61" s="74">
        <v>12044</v>
      </c>
      <c r="F61" s="74">
        <v>814</v>
      </c>
      <c r="G61" s="74">
        <v>2128</v>
      </c>
      <c r="H61" s="74">
        <v>11560</v>
      </c>
      <c r="I61" s="74">
        <v>1860</v>
      </c>
      <c r="J61" s="74">
        <v>3824</v>
      </c>
      <c r="K61" s="74">
        <v>12561</v>
      </c>
      <c r="L61" s="74">
        <v>4618</v>
      </c>
      <c r="M61" s="74">
        <v>479</v>
      </c>
      <c r="N61" s="74">
        <v>752</v>
      </c>
      <c r="O61" s="74">
        <v>2426</v>
      </c>
      <c r="P61" s="74">
        <f t="shared" si="1"/>
        <v>4455.6838004146766</v>
      </c>
      <c r="Q61" s="15"/>
      <c r="R61" s="15"/>
      <c r="S61" s="15"/>
      <c r="T61" s="15"/>
      <c r="U61" s="15"/>
      <c r="V61" s="15"/>
      <c r="W61" s="15"/>
      <c r="X61" s="15"/>
      <c r="Y61" s="15"/>
      <c r="Z61" s="15"/>
      <c r="AA61" s="15"/>
      <c r="AB61" s="15"/>
      <c r="AC61" s="15"/>
      <c r="AD61" s="15"/>
      <c r="AE61" s="15"/>
      <c r="AF61" s="15"/>
      <c r="AG61" s="15"/>
      <c r="AH61" s="15"/>
      <c r="AI61" s="15"/>
      <c r="AJ61" s="15"/>
      <c r="AK61" s="15"/>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9" t="s">
        <v>86</v>
      </c>
      <c r="B62" s="30" t="s">
        <v>33</v>
      </c>
      <c r="C62" s="74">
        <v>1834</v>
      </c>
      <c r="D62" s="74">
        <v>10152</v>
      </c>
      <c r="E62" s="74">
        <v>7287</v>
      </c>
      <c r="F62" s="74">
        <v>2333</v>
      </c>
      <c r="G62" s="74">
        <v>4987</v>
      </c>
      <c r="H62" s="74">
        <v>3051</v>
      </c>
      <c r="I62" s="74">
        <v>723</v>
      </c>
      <c r="J62" s="74">
        <v>5580</v>
      </c>
      <c r="K62" s="74">
        <v>5266</v>
      </c>
      <c r="L62" s="74">
        <v>3243</v>
      </c>
      <c r="M62" s="74">
        <v>187</v>
      </c>
      <c r="N62" s="74">
        <v>1584</v>
      </c>
      <c r="O62" s="74">
        <v>3843</v>
      </c>
      <c r="P62" s="74">
        <f t="shared" si="1"/>
        <v>2955.2636779115724</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32" t="s">
        <v>55</v>
      </c>
      <c r="B63" s="31" t="s">
        <v>33</v>
      </c>
      <c r="C63" s="76">
        <v>2756</v>
      </c>
      <c r="D63" s="76">
        <v>25008</v>
      </c>
      <c r="E63" s="76">
        <v>3229</v>
      </c>
      <c r="F63" s="76">
        <v>0</v>
      </c>
      <c r="G63" s="76">
        <v>100</v>
      </c>
      <c r="H63" s="76">
        <v>2170</v>
      </c>
      <c r="I63" s="76">
        <v>719</v>
      </c>
      <c r="J63" s="76">
        <v>64</v>
      </c>
      <c r="K63" s="76">
        <v>3321</v>
      </c>
      <c r="L63" s="76">
        <v>9878</v>
      </c>
      <c r="M63" s="76">
        <v>222</v>
      </c>
      <c r="N63" s="76">
        <v>38</v>
      </c>
      <c r="O63" s="76">
        <v>21</v>
      </c>
      <c r="P63" s="76">
        <f t="shared" si="1"/>
        <v>1180.2353614309554</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9" t="s">
        <v>8</v>
      </c>
      <c r="B64" s="11"/>
      <c r="C64" s="54"/>
      <c r="D64" s="54"/>
      <c r="E64" s="54"/>
      <c r="F64" s="54"/>
      <c r="G64" s="54"/>
      <c r="H64" s="54"/>
      <c r="I64" s="54"/>
      <c r="J64" s="54"/>
      <c r="K64" s="54"/>
      <c r="L64" s="54"/>
      <c r="M64" s="54"/>
      <c r="N64" s="54"/>
      <c r="O64" s="54"/>
      <c r="P64" s="5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20" t="s">
        <v>87</v>
      </c>
      <c r="B65" s="12" t="s">
        <v>33</v>
      </c>
      <c r="C65" s="77">
        <v>203145</v>
      </c>
      <c r="D65" s="77">
        <v>316233</v>
      </c>
      <c r="E65" s="77">
        <v>166754</v>
      </c>
      <c r="F65" s="77">
        <v>33059</v>
      </c>
      <c r="G65" s="77">
        <v>94657</v>
      </c>
      <c r="H65" s="77">
        <v>148497</v>
      </c>
      <c r="I65" s="77">
        <v>52586</v>
      </c>
      <c r="J65" s="77">
        <v>95256</v>
      </c>
      <c r="K65" s="77">
        <v>198046</v>
      </c>
      <c r="L65" s="77">
        <v>177291</v>
      </c>
      <c r="M65" s="77">
        <v>32625</v>
      </c>
      <c r="N65" s="77">
        <v>30670</v>
      </c>
      <c r="O65" s="77">
        <v>44537</v>
      </c>
      <c r="P65" s="77">
        <f t="shared" si="1"/>
        <v>89869.077286423708</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11" t="s">
        <v>88</v>
      </c>
      <c r="B66" s="52" t="s">
        <v>33</v>
      </c>
      <c r="C66" s="78">
        <v>144525</v>
      </c>
      <c r="D66" s="78">
        <v>212664</v>
      </c>
      <c r="E66" s="78">
        <v>118138</v>
      </c>
      <c r="F66" s="78">
        <v>26142</v>
      </c>
      <c r="G66" s="78">
        <v>71371</v>
      </c>
      <c r="H66" s="78">
        <v>112760</v>
      </c>
      <c r="I66" s="78">
        <v>41608</v>
      </c>
      <c r="J66" s="78">
        <v>61994</v>
      </c>
      <c r="K66" s="78">
        <v>139588</v>
      </c>
      <c r="L66" s="78">
        <v>124743</v>
      </c>
      <c r="M66" s="78">
        <v>21213</v>
      </c>
      <c r="N66" s="78">
        <v>22364</v>
      </c>
      <c r="O66" s="78">
        <v>27354</v>
      </c>
      <c r="P66" s="78">
        <f t="shared" si="1"/>
        <v>65367.587651800197</v>
      </c>
      <c r="Q66" s="2"/>
      <c r="R66" s="2"/>
      <c r="S66" s="2"/>
      <c r="T66" s="2"/>
      <c r="U66" s="2"/>
      <c r="V66" s="2"/>
      <c r="W66" s="2"/>
      <c r="X66" s="2"/>
      <c r="Y66" s="2"/>
      <c r="Z66" s="2"/>
      <c r="AA66" s="2"/>
      <c r="AB66" s="2"/>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102</v>
      </c>
      <c r="B67" s="52" t="s">
        <v>33</v>
      </c>
      <c r="C67" s="78">
        <v>102607</v>
      </c>
      <c r="D67" s="78">
        <v>149545</v>
      </c>
      <c r="E67" s="78">
        <v>64258</v>
      </c>
      <c r="F67" s="78">
        <v>17992</v>
      </c>
      <c r="G67" s="78">
        <v>56152</v>
      </c>
      <c r="H67" s="78">
        <v>52776</v>
      </c>
      <c r="I67" s="78">
        <v>27095</v>
      </c>
      <c r="J67" s="78">
        <v>44700</v>
      </c>
      <c r="K67" s="78">
        <v>74134</v>
      </c>
      <c r="L67" s="78">
        <v>67972</v>
      </c>
      <c r="M67" s="78">
        <v>14493</v>
      </c>
      <c r="N67" s="78">
        <v>15474</v>
      </c>
      <c r="O67" s="78">
        <v>22707</v>
      </c>
      <c r="P67" s="78">
        <f t="shared" si="1"/>
        <v>40596.812118001202</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1" t="s">
        <v>103</v>
      </c>
      <c r="B68" s="52" t="s">
        <v>33</v>
      </c>
      <c r="C68" s="78">
        <v>41918</v>
      </c>
      <c r="D68" s="78">
        <v>63119</v>
      </c>
      <c r="E68" s="78">
        <v>53880</v>
      </c>
      <c r="F68" s="78">
        <v>8151</v>
      </c>
      <c r="G68" s="78">
        <v>15219</v>
      </c>
      <c r="H68" s="78">
        <v>59984</v>
      </c>
      <c r="I68" s="78">
        <v>14513</v>
      </c>
      <c r="J68" s="78">
        <v>17295</v>
      </c>
      <c r="K68" s="78">
        <v>65455</v>
      </c>
      <c r="L68" s="78">
        <v>56771</v>
      </c>
      <c r="M68" s="78">
        <v>6720</v>
      </c>
      <c r="N68" s="78">
        <v>6890</v>
      </c>
      <c r="O68" s="78">
        <v>4647</v>
      </c>
      <c r="P68" s="78">
        <f t="shared" si="1"/>
        <v>24770.904206842028</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03" t="s">
        <v>89</v>
      </c>
      <c r="B69" s="52" t="s">
        <v>33</v>
      </c>
      <c r="C69" s="70">
        <v>30634</v>
      </c>
      <c r="D69" s="70">
        <v>68973</v>
      </c>
      <c r="E69" s="70">
        <v>30716</v>
      </c>
      <c r="F69" s="70">
        <v>14811</v>
      </c>
      <c r="G69" s="70">
        <v>17590</v>
      </c>
      <c r="H69" s="70">
        <v>52527</v>
      </c>
      <c r="I69" s="70">
        <v>14732</v>
      </c>
      <c r="J69" s="70">
        <v>22348</v>
      </c>
      <c r="K69" s="70">
        <v>74686</v>
      </c>
      <c r="L69" s="70">
        <v>9927</v>
      </c>
      <c r="M69" s="70">
        <v>8509</v>
      </c>
      <c r="N69" s="70">
        <v>24391</v>
      </c>
      <c r="O69" s="70">
        <v>8328</v>
      </c>
      <c r="P69" s="70">
        <f t="shared" si="1"/>
        <v>23090.781607323974</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20" t="s">
        <v>99</v>
      </c>
      <c r="B70" s="13" t="s">
        <v>33</v>
      </c>
      <c r="C70" s="79">
        <v>89253</v>
      </c>
      <c r="D70" s="79">
        <v>172542</v>
      </c>
      <c r="E70" s="79">
        <v>79333</v>
      </c>
      <c r="F70" s="79">
        <v>21728</v>
      </c>
      <c r="G70" s="79">
        <v>40876</v>
      </c>
      <c r="H70" s="79">
        <v>88264</v>
      </c>
      <c r="I70" s="79">
        <v>25710</v>
      </c>
      <c r="J70" s="79">
        <v>55610</v>
      </c>
      <c r="K70" s="79">
        <v>133144</v>
      </c>
      <c r="L70" s="79">
        <v>62475</v>
      </c>
      <c r="M70" s="79">
        <v>19922</v>
      </c>
      <c r="N70" s="79">
        <v>32697</v>
      </c>
      <c r="O70" s="79">
        <v>25511</v>
      </c>
      <c r="P70" s="79">
        <f t="shared" si="1"/>
        <v>47592.472726458938</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12" t="s">
        <v>90</v>
      </c>
      <c r="B71" s="52" t="s">
        <v>33</v>
      </c>
      <c r="C71" s="80">
        <v>1577</v>
      </c>
      <c r="D71" s="80">
        <v>418</v>
      </c>
      <c r="E71" s="80">
        <v>-1491</v>
      </c>
      <c r="F71" s="80">
        <v>1</v>
      </c>
      <c r="G71" s="80">
        <v>26</v>
      </c>
      <c r="H71" s="80">
        <v>1731</v>
      </c>
      <c r="I71" s="80">
        <v>1598</v>
      </c>
      <c r="J71" s="80">
        <v>529</v>
      </c>
      <c r="K71" s="80">
        <v>659</v>
      </c>
      <c r="L71" s="80">
        <v>804</v>
      </c>
      <c r="M71" s="80">
        <v>22</v>
      </c>
      <c r="N71" s="80">
        <v>466</v>
      </c>
      <c r="O71" s="80">
        <v>0</v>
      </c>
      <c r="P71" s="80">
        <f t="shared" si="1"/>
        <v>643.98000571771445</v>
      </c>
      <c r="Q71" s="2"/>
      <c r="R71" s="2"/>
      <c r="S71" s="2"/>
      <c r="T71" s="2"/>
      <c r="U71" s="2"/>
      <c r="V71" s="2"/>
      <c r="W71" s="2"/>
      <c r="X71" s="2"/>
      <c r="Y71" s="2"/>
      <c r="Z71" s="2"/>
      <c r="AA71" s="2"/>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91</v>
      </c>
      <c r="B72" s="52" t="s">
        <v>33</v>
      </c>
      <c r="C72" s="81">
        <v>14266</v>
      </c>
      <c r="D72" s="81">
        <v>50235</v>
      </c>
      <c r="E72" s="81">
        <v>22560</v>
      </c>
      <c r="F72" s="81">
        <v>3147</v>
      </c>
      <c r="G72" s="81">
        <v>7215</v>
      </c>
      <c r="H72" s="81">
        <v>16782</v>
      </c>
      <c r="I72" s="81">
        <v>3302</v>
      </c>
      <c r="J72" s="81">
        <v>9467</v>
      </c>
      <c r="K72" s="81">
        <v>21148</v>
      </c>
      <c r="L72" s="81">
        <v>17740</v>
      </c>
      <c r="M72" s="81">
        <v>887</v>
      </c>
      <c r="N72" s="81">
        <v>2373</v>
      </c>
      <c r="O72" s="81">
        <v>6290</v>
      </c>
      <c r="P72" s="81">
        <f t="shared" si="1"/>
        <v>8591.0456675527548</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104</v>
      </c>
      <c r="B73" s="52" t="s">
        <v>33</v>
      </c>
      <c r="C73" s="57">
        <v>1834</v>
      </c>
      <c r="D73" s="57">
        <v>10152</v>
      </c>
      <c r="E73" s="57">
        <v>7287</v>
      </c>
      <c r="F73" s="57">
        <v>2333</v>
      </c>
      <c r="G73" s="57">
        <v>4987</v>
      </c>
      <c r="H73" s="57">
        <v>3051</v>
      </c>
      <c r="I73" s="57">
        <v>723</v>
      </c>
      <c r="J73" s="57">
        <v>5580</v>
      </c>
      <c r="K73" s="57">
        <v>5266</v>
      </c>
      <c r="L73" s="57">
        <v>3243</v>
      </c>
      <c r="M73" s="57">
        <v>187</v>
      </c>
      <c r="N73" s="57">
        <v>1584</v>
      </c>
      <c r="O73" s="57">
        <v>3843</v>
      </c>
      <c r="P73" s="57">
        <f t="shared" si="1"/>
        <v>2955.2636779115724</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100" t="s">
        <v>105</v>
      </c>
      <c r="B74" s="52" t="s">
        <v>33</v>
      </c>
      <c r="C74" s="57">
        <v>9676</v>
      </c>
      <c r="D74" s="57">
        <v>15075</v>
      </c>
      <c r="E74" s="57">
        <v>12044</v>
      </c>
      <c r="F74" s="57">
        <v>814</v>
      </c>
      <c r="G74" s="57">
        <v>2128</v>
      </c>
      <c r="H74" s="57">
        <v>11560</v>
      </c>
      <c r="I74" s="57">
        <v>1860</v>
      </c>
      <c r="J74" s="57">
        <v>3824</v>
      </c>
      <c r="K74" s="57">
        <v>12561</v>
      </c>
      <c r="L74" s="57">
        <v>4618</v>
      </c>
      <c r="M74" s="57">
        <v>479</v>
      </c>
      <c r="N74" s="57">
        <v>752</v>
      </c>
      <c r="O74" s="57">
        <v>2426</v>
      </c>
      <c r="P74" s="57">
        <f t="shared" si="1"/>
        <v>4455.6838004146766</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0" t="s">
        <v>100</v>
      </c>
      <c r="B75" s="49" t="s">
        <v>33</v>
      </c>
      <c r="C75" s="79">
        <v>76565</v>
      </c>
      <c r="D75" s="79">
        <v>122725</v>
      </c>
      <c r="E75" s="79">
        <v>55281</v>
      </c>
      <c r="F75" s="79">
        <v>18582</v>
      </c>
      <c r="G75" s="79">
        <v>33687</v>
      </c>
      <c r="H75" s="79">
        <v>73213</v>
      </c>
      <c r="I75" s="79">
        <v>24006</v>
      </c>
      <c r="J75" s="79">
        <v>46672</v>
      </c>
      <c r="K75" s="79">
        <v>112655</v>
      </c>
      <c r="L75" s="79">
        <v>45539</v>
      </c>
      <c r="M75" s="79">
        <v>19057</v>
      </c>
      <c r="N75" s="79">
        <v>30790</v>
      </c>
      <c r="O75" s="79">
        <v>19221</v>
      </c>
      <c r="P75" s="79">
        <f t="shared" si="1"/>
        <v>39645.358012614866</v>
      </c>
      <c r="Q75" s="2"/>
      <c r="R75" s="2"/>
      <c r="S75" s="2"/>
      <c r="T75" s="2"/>
      <c r="U75" s="2"/>
      <c r="V75" s="2"/>
      <c r="W75" s="2"/>
      <c r="X75" s="2"/>
      <c r="Y75" s="2"/>
      <c r="Z75" s="2"/>
      <c r="AA75" s="2"/>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112" t="s">
        <v>92</v>
      </c>
      <c r="B76" s="33" t="s">
        <v>33</v>
      </c>
      <c r="C76" s="80">
        <v>21844</v>
      </c>
      <c r="D76" s="80">
        <v>22153</v>
      </c>
      <c r="E76" s="80">
        <v>24426</v>
      </c>
      <c r="F76" s="80">
        <v>3862</v>
      </c>
      <c r="G76" s="80">
        <v>3627</v>
      </c>
      <c r="H76" s="80">
        <v>30429</v>
      </c>
      <c r="I76" s="80">
        <v>4589</v>
      </c>
      <c r="J76" s="80">
        <v>5979</v>
      </c>
      <c r="K76" s="80">
        <v>53754</v>
      </c>
      <c r="L76" s="80">
        <v>30331</v>
      </c>
      <c r="M76" s="80">
        <v>4820</v>
      </c>
      <c r="N76" s="80">
        <v>4175</v>
      </c>
      <c r="O76" s="80">
        <v>2393</v>
      </c>
      <c r="P76" s="80">
        <f t="shared" si="1"/>
        <v>11137.443742331297</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20" t="s">
        <v>101</v>
      </c>
      <c r="B77" s="12" t="s">
        <v>33</v>
      </c>
      <c r="C77" s="82">
        <v>54721</v>
      </c>
      <c r="D77" s="82">
        <v>100572</v>
      </c>
      <c r="E77" s="82">
        <v>30855</v>
      </c>
      <c r="F77" s="82">
        <v>14720</v>
      </c>
      <c r="G77" s="82">
        <v>30060</v>
      </c>
      <c r="H77" s="82">
        <v>42784</v>
      </c>
      <c r="I77" s="82">
        <v>19417</v>
      </c>
      <c r="J77" s="82">
        <v>40693</v>
      </c>
      <c r="K77" s="82">
        <v>58901</v>
      </c>
      <c r="L77" s="82">
        <v>15208</v>
      </c>
      <c r="M77" s="82">
        <v>14237</v>
      </c>
      <c r="N77" s="82">
        <v>26615</v>
      </c>
      <c r="O77" s="82">
        <v>16828</v>
      </c>
      <c r="P77" s="82">
        <f t="shared" si="1"/>
        <v>28507.914270283567</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19" t="s">
        <v>93</v>
      </c>
      <c r="B78" s="9"/>
      <c r="C78" s="5"/>
      <c r="D78" s="5"/>
      <c r="E78" s="5"/>
      <c r="F78" s="5"/>
      <c r="G78" s="5"/>
      <c r="H78" s="5"/>
      <c r="I78" s="5"/>
      <c r="J78" s="5"/>
      <c r="K78" s="5"/>
      <c r="L78" s="5"/>
      <c r="M78" s="5"/>
      <c r="N78" s="5"/>
      <c r="O78" s="5"/>
      <c r="P78" s="5"/>
      <c r="Q78" s="15"/>
      <c r="R78" s="15"/>
      <c r="S78" s="15"/>
      <c r="T78" s="15"/>
      <c r="U78" s="15"/>
      <c r="V78" s="15"/>
      <c r="W78" s="15"/>
      <c r="X78" s="15"/>
      <c r="Y78" s="15"/>
      <c r="Z78" s="15"/>
      <c r="AA78" s="15"/>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94</v>
      </c>
      <c r="B79" s="36" t="s">
        <v>12</v>
      </c>
      <c r="C79" s="83">
        <v>1.1200000000000001</v>
      </c>
      <c r="D79" s="83">
        <v>1.1100000000000001</v>
      </c>
      <c r="E79" s="83">
        <v>1.01</v>
      </c>
      <c r="F79" s="83">
        <v>1</v>
      </c>
      <c r="G79" s="83">
        <v>1.1499999999999999</v>
      </c>
      <c r="H79" s="83">
        <v>0.93</v>
      </c>
      <c r="I79" s="83">
        <v>1.06</v>
      </c>
      <c r="J79" s="83">
        <v>1.23</v>
      </c>
      <c r="K79" s="83">
        <v>0.92</v>
      </c>
      <c r="L79" s="83">
        <v>1.03</v>
      </c>
      <c r="M79" s="83">
        <v>1.21</v>
      </c>
      <c r="N79" s="83">
        <v>1.06</v>
      </c>
      <c r="O79" s="83">
        <v>1.24</v>
      </c>
      <c r="P79" s="83">
        <f t="shared" si="1"/>
        <v>1.0967994444929794</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95</v>
      </c>
      <c r="B80" s="36" t="s">
        <v>12</v>
      </c>
      <c r="C80" s="83">
        <v>0.74144084274779098</v>
      </c>
      <c r="D80" s="83">
        <v>3.4933039878823524</v>
      </c>
      <c r="E80" s="83">
        <v>0.92511124170934433</v>
      </c>
      <c r="F80" s="83">
        <v>0</v>
      </c>
      <c r="G80" s="83">
        <v>8.2022460039933659E-2</v>
      </c>
      <c r="H80" s="83">
        <v>1.1073489700128623</v>
      </c>
      <c r="I80" s="83">
        <v>0.28792834594759059</v>
      </c>
      <c r="J80" s="83">
        <v>2.2318804064835811E-2</v>
      </c>
      <c r="K80" s="83">
        <v>0.94985003484039066</v>
      </c>
      <c r="L80" s="83">
        <v>2.1818253605653983</v>
      </c>
      <c r="M80" s="83">
        <v>0.14678927203065134</v>
      </c>
      <c r="N80" s="83">
        <v>0.18659928268666448</v>
      </c>
      <c r="O80" s="83">
        <v>1.2281922895569975E-2</v>
      </c>
      <c r="P80" s="83">
        <f t="shared" si="1"/>
        <v>0.42867084312297377</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96</v>
      </c>
      <c r="B81" s="36" t="s">
        <v>12</v>
      </c>
      <c r="C81" s="83">
        <v>0.71143764306283686</v>
      </c>
      <c r="D81" s="83">
        <v>0.67249148570832262</v>
      </c>
      <c r="E81" s="83">
        <v>0.70845676865322571</v>
      </c>
      <c r="F81" s="83">
        <v>0.79076802081127684</v>
      </c>
      <c r="G81" s="83">
        <v>0.7539960066344803</v>
      </c>
      <c r="H81" s="83">
        <v>0.75934193956780272</v>
      </c>
      <c r="I81" s="83">
        <v>0.79123721142509418</v>
      </c>
      <c r="J81" s="83">
        <v>0.6508146468463929</v>
      </c>
      <c r="K81" s="83">
        <v>0.70482615150015648</v>
      </c>
      <c r="L81" s="83">
        <v>0.70360593600351962</v>
      </c>
      <c r="M81" s="83">
        <v>0.65020689655172415</v>
      </c>
      <c r="N81" s="83">
        <v>0.72918161069448972</v>
      </c>
      <c r="O81" s="83">
        <v>0.61418595774300022</v>
      </c>
      <c r="P81" s="83">
        <f t="shared" si="1"/>
        <v>0.72413682739714014</v>
      </c>
      <c r="Q81" s="15"/>
      <c r="R81" s="15"/>
      <c r="S81" s="15"/>
      <c r="T81" s="15"/>
      <c r="U81" s="15"/>
      <c r="V81" s="15"/>
      <c r="W81" s="15"/>
      <c r="X81" s="15"/>
      <c r="Y81" s="15"/>
      <c r="Z81" s="15"/>
      <c r="AA81" s="15"/>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106</v>
      </c>
      <c r="B82" s="36" t="s">
        <v>12</v>
      </c>
      <c r="C82" s="83">
        <v>0.19531517056512826</v>
      </c>
      <c r="D82" s="83">
        <v>0.25088408089346159</v>
      </c>
      <c r="E82" s="83">
        <v>0.15310890963492382</v>
      </c>
      <c r="F82" s="83">
        <v>0.20988442308534669</v>
      </c>
      <c r="G82" s="83">
        <v>0.436270531690299</v>
      </c>
      <c r="H82" s="83">
        <v>0.37229321973730917</v>
      </c>
      <c r="I82" s="83">
        <v>0.13005597912697486</v>
      </c>
      <c r="J82" s="83">
        <v>0.40300275223885684</v>
      </c>
      <c r="K82" s="83">
        <v>0.16569897422679988</v>
      </c>
      <c r="L82" s="83">
        <v>0.10626497680557408</v>
      </c>
      <c r="M82" s="83">
        <v>0.16894341946224542</v>
      </c>
      <c r="N82" s="83">
        <v>0.23021216522553584</v>
      </c>
      <c r="O82" s="83">
        <v>0.26133973423077878</v>
      </c>
      <c r="P82" s="83">
        <f t="shared" ref="P82:P89" si="2">($C82*$C$6+$D82*$D$6+$E82*$E$6+$F82*$F$6+$G82*$G$6+$H82*$H$6+$I82*$I$6+$J82*$J$6+$K82*$K$6+$L82*$L$6+$M82*$M$6+$N82*$N$6+$O82*$O$6)/$P$6</f>
        <v>0.26299530796496356</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117</v>
      </c>
      <c r="B83" s="36" t="s">
        <v>33</v>
      </c>
      <c r="C83" s="84">
        <v>51043.333333333336</v>
      </c>
      <c r="D83" s="84">
        <v>168116.43835616438</v>
      </c>
      <c r="E83" s="84">
        <v>48070.434782608696</v>
      </c>
      <c r="F83" s="84">
        <v>17697.142857142855</v>
      </c>
      <c r="G83" s="84">
        <v>29293.043478260872</v>
      </c>
      <c r="H83" s="84">
        <v>52671.223021582737</v>
      </c>
      <c r="I83" s="84">
        <v>25538.297872340427</v>
      </c>
      <c r="J83" s="84">
        <v>39220.168067226892</v>
      </c>
      <c r="K83" s="84">
        <v>99694.69026548673</v>
      </c>
      <c r="L83" s="84">
        <v>36725</v>
      </c>
      <c r="M83" s="84">
        <v>13052.739726027397</v>
      </c>
      <c r="N83" s="84">
        <v>29047.169811320753</v>
      </c>
      <c r="O83" s="84">
        <v>14561.363636363636</v>
      </c>
      <c r="P83" s="84">
        <f t="shared" si="2"/>
        <v>32992.25530878162</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118</v>
      </c>
      <c r="B84" s="36" t="s">
        <v>33</v>
      </c>
      <c r="C84" s="84">
        <v>36480.666666666664</v>
      </c>
      <c r="D84" s="84">
        <v>137769.86301369863</v>
      </c>
      <c r="E84" s="84">
        <v>26830.434782608696</v>
      </c>
      <c r="F84" s="84">
        <v>14019.047619047618</v>
      </c>
      <c r="G84" s="84">
        <v>26139.130434782612</v>
      </c>
      <c r="H84" s="84">
        <v>30779.856115107916</v>
      </c>
      <c r="I84" s="84">
        <v>20656.382978723406</v>
      </c>
      <c r="J84" s="84">
        <v>34195.798319327732</v>
      </c>
      <c r="K84" s="84">
        <v>52124.778761061949</v>
      </c>
      <c r="L84" s="84">
        <v>12264.516129032258</v>
      </c>
      <c r="M84" s="84">
        <v>9751.3698630136987</v>
      </c>
      <c r="N84" s="84">
        <v>25108.490566037734</v>
      </c>
      <c r="O84" s="84">
        <v>12748.484848484848</v>
      </c>
      <c r="P84" s="84">
        <f t="shared" si="2"/>
        <v>24066.907444635657</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562</v>
      </c>
      <c r="B85" s="36" t="s">
        <v>33</v>
      </c>
      <c r="C85" s="84">
        <v>30566.666666666668</v>
      </c>
      <c r="D85" s="84">
        <v>44139.130434782608</v>
      </c>
      <c r="E85" s="84">
        <v>34700</v>
      </c>
      <c r="F85" s="84">
        <v>8973.076923076922</v>
      </c>
      <c r="G85" s="84">
        <v>22668.18181818182</v>
      </c>
      <c r="H85" s="84">
        <v>21792.857142857141</v>
      </c>
      <c r="I85" s="84">
        <v>24100</v>
      </c>
      <c r="J85" s="84">
        <v>27900</v>
      </c>
      <c r="K85" s="84">
        <v>35106.666666666672</v>
      </c>
      <c r="L85" s="84">
        <v>32430</v>
      </c>
      <c r="M85" s="84">
        <v>9350</v>
      </c>
      <c r="N85" s="84">
        <v>14400</v>
      </c>
      <c r="O85" s="84">
        <v>7250.9433962264147</v>
      </c>
      <c r="P85" s="84">
        <f t="shared" si="2"/>
        <v>21625.970417310444</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97</v>
      </c>
      <c r="B86" s="36" t="s">
        <v>33</v>
      </c>
      <c r="C86" s="84">
        <v>220.6110351117191</v>
      </c>
      <c r="D86" s="84">
        <v>212.32394366197184</v>
      </c>
      <c r="E86" s="84">
        <v>266.46017699115043</v>
      </c>
      <c r="F86" s="84">
        <v>98.190591073582624</v>
      </c>
      <c r="G86" s="84">
        <v>52.738537794299873</v>
      </c>
      <c r="H86" s="84">
        <v>114.16156428994667</v>
      </c>
      <c r="I86" s="84">
        <v>301.94805194805195</v>
      </c>
      <c r="J86" s="84">
        <v>103.15619099001889</v>
      </c>
      <c r="K86" s="84">
        <v>232.5249907441688</v>
      </c>
      <c r="L86" s="84">
        <v>449.65920155793577</v>
      </c>
      <c r="M86" s="84">
        <v>96.378269617706238</v>
      </c>
      <c r="N86" s="84">
        <v>38.963730569948183</v>
      </c>
      <c r="O86" s="84">
        <v>110.77625570776256</v>
      </c>
      <c r="P86" s="84">
        <f t="shared" si="2"/>
        <v>157.66521154041936</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38" t="s">
        <v>98</v>
      </c>
      <c r="B87" s="36" t="s">
        <v>33</v>
      </c>
      <c r="C87" s="84">
        <v>307.52147835953963</v>
      </c>
      <c r="D87" s="84">
        <v>120.68861975778201</v>
      </c>
      <c r="E87" s="84">
        <v>239.03202846975088</v>
      </c>
      <c r="F87" s="84">
        <v>104.80993017843289</v>
      </c>
      <c r="G87" s="84">
        <v>33.492755661837109</v>
      </c>
      <c r="H87" s="84">
        <v>110.37940162027753</v>
      </c>
      <c r="I87" s="84">
        <v>173.54064375340974</v>
      </c>
      <c r="J87" s="84">
        <v>94.650934119960667</v>
      </c>
      <c r="K87" s="84">
        <v>272.13318167717915</v>
      </c>
      <c r="L87" s="84">
        <v>200.87682672233822</v>
      </c>
      <c r="M87" s="84">
        <v>195.89249492900609</v>
      </c>
      <c r="N87" s="84">
        <v>54.573804573804573</v>
      </c>
      <c r="O87" s="84">
        <v>171.32061892767183</v>
      </c>
      <c r="P87" s="84">
        <f t="shared" si="2"/>
        <v>139.36867644168441</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105" t="s">
        <v>50</v>
      </c>
      <c r="B88" s="36" t="s">
        <v>33</v>
      </c>
      <c r="C88" s="84">
        <v>178.89447236180905</v>
      </c>
      <c r="D88" s="84">
        <v>38.945050545490943</v>
      </c>
      <c r="E88" s="84">
        <v>111.61565836298932</v>
      </c>
      <c r="F88" s="84">
        <v>42.513576415826222</v>
      </c>
      <c r="G88" s="84">
        <v>13.293008862005907</v>
      </c>
      <c r="H88" s="84">
        <v>64.746931900216566</v>
      </c>
      <c r="I88" s="84">
        <v>146.39934533551556</v>
      </c>
      <c r="J88" s="84">
        <v>37.75811209439528</v>
      </c>
      <c r="K88" s="84">
        <v>146.82039085926996</v>
      </c>
      <c r="L88" s="84">
        <v>87.014613778705638</v>
      </c>
      <c r="M88" s="84">
        <v>131.69371196754565</v>
      </c>
      <c r="N88" s="84">
        <v>19.040194040194041</v>
      </c>
      <c r="O88" s="84">
        <v>66.498740554156171</v>
      </c>
      <c r="P88" s="84">
        <f t="shared" si="2"/>
        <v>85.76380778216145</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c r="A89" s="106" t="s">
        <v>52</v>
      </c>
      <c r="B89" s="37" t="s">
        <v>33</v>
      </c>
      <c r="C89" s="85">
        <v>50.413357108121254</v>
      </c>
      <c r="D89" s="85">
        <v>26.774096687018318</v>
      </c>
      <c r="E89" s="85">
        <v>41.181494661921711</v>
      </c>
      <c r="F89" s="85">
        <v>17.300232738557021</v>
      </c>
      <c r="G89" s="85">
        <v>6.428470952313968</v>
      </c>
      <c r="H89" s="85">
        <v>20.269511510387421</v>
      </c>
      <c r="I89" s="85">
        <v>6.1647572285870167</v>
      </c>
      <c r="J89" s="85">
        <v>10.619469026548673</v>
      </c>
      <c r="K89" s="85">
        <v>37.286733533243712</v>
      </c>
      <c r="L89" s="85">
        <v>26.764091858037578</v>
      </c>
      <c r="M89" s="85">
        <v>14.705882352941178</v>
      </c>
      <c r="N89" s="85">
        <v>3.8808038808038807</v>
      </c>
      <c r="O89" s="85">
        <v>41.921554516012954</v>
      </c>
      <c r="P89" s="85">
        <f t="shared" si="2"/>
        <v>15.714376844127914</v>
      </c>
    </row>
    <row r="90" spans="1:1020" ht="15.75">
      <c r="A90"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AA3AF-F034-4506-BD6D-ACAE199132DD}">
  <dimension ref="A1:AMF89"/>
  <sheetViews>
    <sheetView showGridLines="0" zoomScale="90" zoomScaleNormal="90" workbookViewId="0">
      <pane xSplit="2" ySplit="4" topLeftCell="C65" activePane="bottomRight" state="frozen"/>
      <selection activeCell="A103" sqref="A103"/>
      <selection pane="topRight" activeCell="A103" sqref="A103"/>
      <selection pane="bottomLeft" activeCell="A103" sqref="A103"/>
      <selection pane="bottomRight" activeCell="D81" sqref="D81"/>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553</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32</v>
      </c>
      <c r="D5" s="53" t="s">
        <v>32</v>
      </c>
      <c r="E5" s="53" t="s">
        <v>114</v>
      </c>
      <c r="F5" s="53" t="s">
        <v>110</v>
      </c>
      <c r="G5" s="53" t="s">
        <v>108</v>
      </c>
      <c r="H5" s="53" t="s">
        <v>108</v>
      </c>
      <c r="I5" s="53" t="s">
        <v>114</v>
      </c>
      <c r="J5" s="53" t="s">
        <v>108</v>
      </c>
      <c r="K5" s="53" t="s">
        <v>32</v>
      </c>
      <c r="L5" s="53" t="s">
        <v>113</v>
      </c>
      <c r="M5" s="53" t="s">
        <v>113</v>
      </c>
      <c r="N5" s="53" t="s">
        <v>115</v>
      </c>
      <c r="O5" s="53" t="s">
        <v>110</v>
      </c>
      <c r="P5" s="53" t="s">
        <v>32</v>
      </c>
    </row>
    <row r="6" spans="1:1020" ht="12.6" customHeight="1">
      <c r="A6" s="25" t="s">
        <v>0</v>
      </c>
      <c r="B6" s="17" t="s">
        <v>1</v>
      </c>
      <c r="C6" s="57" t="s">
        <v>32</v>
      </c>
      <c r="D6" s="57" t="s">
        <v>32</v>
      </c>
      <c r="E6" s="57">
        <v>2011.4326869971001</v>
      </c>
      <c r="F6" s="57">
        <v>37345.588150791002</v>
      </c>
      <c r="G6" s="57">
        <v>29391.640288138002</v>
      </c>
      <c r="H6" s="57">
        <v>12968</v>
      </c>
      <c r="I6" s="57">
        <v>15050</v>
      </c>
      <c r="J6" s="57">
        <v>26292.686941734999</v>
      </c>
      <c r="K6" s="57" t="s">
        <v>32</v>
      </c>
      <c r="L6" s="57">
        <v>1109.6666666666999</v>
      </c>
      <c r="M6" s="57">
        <v>3062.9654715403999</v>
      </c>
      <c r="N6" s="57">
        <v>11823.594139194</v>
      </c>
      <c r="O6" s="57">
        <v>40723.858503675998</v>
      </c>
      <c r="P6" s="57">
        <f>SUM(C6:O6)</f>
        <v>179779.43284873819</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t="s">
        <v>32</v>
      </c>
      <c r="D8" s="58" t="s">
        <v>32</v>
      </c>
      <c r="E8" s="58">
        <v>1.64</v>
      </c>
      <c r="F8" s="58">
        <v>1.52</v>
      </c>
      <c r="G8" s="58">
        <v>1.7</v>
      </c>
      <c r="H8" s="58">
        <v>1.83</v>
      </c>
      <c r="I8" s="58">
        <v>1.01</v>
      </c>
      <c r="J8" s="58">
        <v>1.44</v>
      </c>
      <c r="K8" s="58" t="s">
        <v>32</v>
      </c>
      <c r="L8" s="58">
        <v>1.88</v>
      </c>
      <c r="M8" s="58">
        <v>1.21</v>
      </c>
      <c r="N8" s="58">
        <v>1.1399999999999999</v>
      </c>
      <c r="O8" s="58">
        <v>1.6</v>
      </c>
      <c r="P8" s="58">
        <f>($E8*$E$6+$F8*$F$6+$G8*$G$6+$H8*$H$6+$I8*$I$6+$J8*$J$6+$L8*$L$6+$M8*$M$6+$N8*$N$6+$O8*$O$6)/$P$6</f>
        <v>1.5088081515336387</v>
      </c>
    </row>
    <row r="9" spans="1:1020" ht="12.6" customHeight="1">
      <c r="A9" s="99" t="s">
        <v>561</v>
      </c>
      <c r="B9" s="22" t="s">
        <v>116</v>
      </c>
      <c r="C9" s="59" t="s">
        <v>32</v>
      </c>
      <c r="D9" s="59" t="s">
        <v>32</v>
      </c>
      <c r="E9" s="59">
        <v>1.22</v>
      </c>
      <c r="F9" s="59">
        <v>1.26</v>
      </c>
      <c r="G9" s="59">
        <v>1.25</v>
      </c>
      <c r="H9" s="59">
        <v>1.49</v>
      </c>
      <c r="I9" s="59">
        <v>0.98</v>
      </c>
      <c r="J9" s="59">
        <v>1.26</v>
      </c>
      <c r="K9" s="59" t="s">
        <v>32</v>
      </c>
      <c r="L9" s="59">
        <v>1.26</v>
      </c>
      <c r="M9" s="59">
        <v>1.2</v>
      </c>
      <c r="N9" s="59">
        <v>1.03</v>
      </c>
      <c r="O9" s="59">
        <v>1.1200000000000001</v>
      </c>
      <c r="P9" s="59">
        <f>($E9*$E$6+$F9*$F$6+$G9*$G$6+$H9*$H$6+$I9*$I$6+$J9*$J$6+$L9*$L$6+$M9*$M$6+$N9*$N$6+$O9*$O$6)/$P$6</f>
        <v>1.2032066376036821</v>
      </c>
    </row>
    <row r="10" spans="1:1020" ht="12.6" customHeight="1">
      <c r="A10" s="27" t="s">
        <v>5</v>
      </c>
      <c r="B10" s="23" t="s">
        <v>6</v>
      </c>
      <c r="C10" s="60" t="s">
        <v>32</v>
      </c>
      <c r="D10" s="60" t="s">
        <v>32</v>
      </c>
      <c r="E10" s="60">
        <v>111.97</v>
      </c>
      <c r="F10" s="60">
        <v>19.3</v>
      </c>
      <c r="G10" s="60">
        <v>98.36</v>
      </c>
      <c r="H10" s="60">
        <v>107.74</v>
      </c>
      <c r="I10" s="60">
        <v>44.56</v>
      </c>
      <c r="J10" s="60">
        <v>58.9</v>
      </c>
      <c r="K10" s="60" t="s">
        <v>32</v>
      </c>
      <c r="L10" s="60">
        <v>35.54</v>
      </c>
      <c r="M10" s="60">
        <v>15.5</v>
      </c>
      <c r="N10" s="60">
        <v>40.54</v>
      </c>
      <c r="O10" s="60">
        <v>25.53</v>
      </c>
      <c r="P10" s="60">
        <f>($E10*$E$6+$F10*$F$6+$G10*$G$6+$H10*$H$6+$I10*$I$6+$J10*$J$6+$L10*$L$6+$M10*$M$6+$N10*$N$6+$O10*$O$6)/$P$6</f>
        <v>50.391267107005703</v>
      </c>
      <c r="Q10" s="3"/>
      <c r="R10" s="3"/>
      <c r="S10" s="3"/>
      <c r="T10" s="3"/>
      <c r="U10" s="3"/>
      <c r="V10" s="3"/>
      <c r="W10" s="3"/>
      <c r="X10" s="3"/>
      <c r="Y10" s="3"/>
      <c r="Z10" s="3"/>
      <c r="AA10" s="3"/>
    </row>
    <row r="11" spans="1:1020" ht="12.6" customHeight="1">
      <c r="A11" s="100" t="s">
        <v>69</v>
      </c>
      <c r="B11" s="17" t="s">
        <v>6</v>
      </c>
      <c r="C11" s="61" t="s">
        <v>32</v>
      </c>
      <c r="D11" s="61" t="s">
        <v>32</v>
      </c>
      <c r="E11" s="61">
        <v>88.47</v>
      </c>
      <c r="F11" s="61">
        <v>11.99</v>
      </c>
      <c r="G11" s="61">
        <v>71.010000000000005</v>
      </c>
      <c r="H11" s="61">
        <v>67.87</v>
      </c>
      <c r="I11" s="61">
        <v>44.19</v>
      </c>
      <c r="J11" s="61">
        <v>36.22</v>
      </c>
      <c r="K11" s="61" t="s">
        <v>32</v>
      </c>
      <c r="L11" s="61">
        <v>30.11</v>
      </c>
      <c r="M11" s="61">
        <v>8.68</v>
      </c>
      <c r="N11" s="61">
        <v>25.49</v>
      </c>
      <c r="O11" s="61">
        <v>14.55</v>
      </c>
      <c r="P11" s="61">
        <f t="shared" ref="P11:P15" si="0">($E11*$E$6+$F11*$F$6+$G11*$G$6+$H11*$H$6+$I11*$I$6+$J11*$J$6+$L11*$L$6+$M11*$M$6+$N11*$N$6+$O11*$O$6)/$P$6</f>
        <v>34.287895291594531</v>
      </c>
    </row>
    <row r="12" spans="1:1020" ht="12.6" customHeight="1">
      <c r="A12" s="100" t="s">
        <v>35</v>
      </c>
      <c r="B12" s="17" t="s">
        <v>6</v>
      </c>
      <c r="C12" s="61" t="s">
        <v>32</v>
      </c>
      <c r="D12" s="61" t="s">
        <v>32</v>
      </c>
      <c r="E12" s="61">
        <v>103.98</v>
      </c>
      <c r="F12" s="61">
        <v>13.58</v>
      </c>
      <c r="G12" s="61">
        <v>75.08</v>
      </c>
      <c r="H12" s="61">
        <v>93.320000000000007</v>
      </c>
      <c r="I12" s="61">
        <v>44.04</v>
      </c>
      <c r="J12" s="61">
        <v>53.17</v>
      </c>
      <c r="K12" s="61" t="s">
        <v>32</v>
      </c>
      <c r="L12" s="61">
        <v>35.15</v>
      </c>
      <c r="M12" s="61">
        <v>13.45</v>
      </c>
      <c r="N12" s="61">
        <v>35.86</v>
      </c>
      <c r="O12" s="61">
        <v>21.58</v>
      </c>
      <c r="P12" s="61">
        <f t="shared" si="0"/>
        <v>42.146093335652154</v>
      </c>
    </row>
    <row r="13" spans="1:1020" ht="12.6" customHeight="1">
      <c r="A13" s="18" t="s">
        <v>14</v>
      </c>
      <c r="B13" s="23" t="s">
        <v>7</v>
      </c>
      <c r="C13" s="60" t="s">
        <v>32</v>
      </c>
      <c r="D13" s="60" t="s">
        <v>32</v>
      </c>
      <c r="E13" s="60">
        <v>45.11</v>
      </c>
      <c r="F13" s="60">
        <v>31.44</v>
      </c>
      <c r="G13" s="60">
        <v>68</v>
      </c>
      <c r="H13" s="60">
        <v>61.59</v>
      </c>
      <c r="I13" s="60">
        <v>40.57</v>
      </c>
      <c r="J13" s="60">
        <v>38.32</v>
      </c>
      <c r="K13" s="60" t="s">
        <v>32</v>
      </c>
      <c r="L13" s="60">
        <v>101.21</v>
      </c>
      <c r="M13" s="60">
        <v>10.76</v>
      </c>
      <c r="N13" s="60">
        <v>19.18</v>
      </c>
      <c r="O13" s="60">
        <v>32.950000000000003</v>
      </c>
      <c r="P13" s="60">
        <f t="shared" si="0"/>
        <v>41.129401573350506</v>
      </c>
    </row>
    <row r="14" spans="1:1020" ht="12.6" customHeight="1">
      <c r="A14" s="100" t="s">
        <v>39</v>
      </c>
      <c r="B14" s="17" t="s">
        <v>7</v>
      </c>
      <c r="C14" s="61" t="s">
        <v>32</v>
      </c>
      <c r="D14" s="61" t="s">
        <v>32</v>
      </c>
      <c r="E14" s="61">
        <v>5.51</v>
      </c>
      <c r="F14" s="61">
        <v>0.8</v>
      </c>
      <c r="G14" s="61">
        <v>5.32</v>
      </c>
      <c r="H14" s="61">
        <v>10.81</v>
      </c>
      <c r="I14" s="61">
        <v>15.47</v>
      </c>
      <c r="J14" s="61">
        <v>6.67</v>
      </c>
      <c r="K14" s="61" t="s">
        <v>32</v>
      </c>
      <c r="L14" s="61">
        <v>3.21</v>
      </c>
      <c r="M14" s="61">
        <v>0.81</v>
      </c>
      <c r="N14" s="61">
        <v>1.18</v>
      </c>
      <c r="O14" s="61">
        <v>0.4</v>
      </c>
      <c r="P14" s="61">
        <f t="shared" si="0"/>
        <v>4.3497033948030346</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c r="A15" s="100" t="s">
        <v>40</v>
      </c>
      <c r="B15" s="17" t="s">
        <v>7</v>
      </c>
      <c r="C15" s="61" t="s">
        <v>32</v>
      </c>
      <c r="D15" s="61" t="s">
        <v>32</v>
      </c>
      <c r="E15" s="61">
        <v>38.380000000000003</v>
      </c>
      <c r="F15" s="61">
        <v>30.61</v>
      </c>
      <c r="G15" s="61">
        <v>62.03</v>
      </c>
      <c r="H15" s="61">
        <v>49.77</v>
      </c>
      <c r="I15" s="61">
        <v>24.78</v>
      </c>
      <c r="J15" s="61">
        <v>30.13</v>
      </c>
      <c r="K15" s="61" t="s">
        <v>32</v>
      </c>
      <c r="L15" s="61">
        <v>89.09</v>
      </c>
      <c r="M15" s="61">
        <v>8.89</v>
      </c>
      <c r="N15" s="61">
        <v>17.93</v>
      </c>
      <c r="O15" s="61">
        <v>31.27</v>
      </c>
      <c r="P15" s="61">
        <f t="shared" si="0"/>
        <v>35.96400136934097</v>
      </c>
      <c r="Q15" s="2"/>
      <c r="R15" s="2"/>
      <c r="S15" s="2"/>
      <c r="T15" s="2"/>
      <c r="U15" s="2"/>
      <c r="V15" s="2"/>
      <c r="W15" s="2"/>
      <c r="X15" s="2"/>
      <c r="Y15" s="2"/>
      <c r="Z15" s="2"/>
      <c r="AA15" s="2"/>
      <c r="AB15" s="2"/>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ht="12.6" customHeight="1">
      <c r="A16" s="21" t="s">
        <v>9</v>
      </c>
      <c r="B16" s="14"/>
      <c r="C16" s="6"/>
      <c r="D16" s="6"/>
      <c r="E16" s="6"/>
      <c r="F16" s="6"/>
      <c r="G16" s="6"/>
      <c r="H16" s="6"/>
      <c r="I16" s="6"/>
      <c r="J16" s="6"/>
      <c r="K16" s="6"/>
      <c r="L16" s="6"/>
      <c r="M16" s="6"/>
      <c r="N16" s="6"/>
      <c r="O16" s="6"/>
      <c r="P16" s="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77" t="s">
        <v>66</v>
      </c>
      <c r="B17" s="40" t="s">
        <v>33</v>
      </c>
      <c r="C17" s="63" t="s">
        <v>32</v>
      </c>
      <c r="D17" s="63" t="s">
        <v>32</v>
      </c>
      <c r="E17" s="63">
        <v>439819</v>
      </c>
      <c r="F17" s="63">
        <v>114152</v>
      </c>
      <c r="G17" s="63">
        <v>425229</v>
      </c>
      <c r="H17" s="63">
        <v>365875</v>
      </c>
      <c r="I17" s="63">
        <v>708666</v>
      </c>
      <c r="J17" s="63">
        <v>410157</v>
      </c>
      <c r="K17" s="63" t="s">
        <v>32</v>
      </c>
      <c r="L17" s="63">
        <v>1914204</v>
      </c>
      <c r="M17" s="63">
        <v>127180</v>
      </c>
      <c r="N17" s="63">
        <v>70174</v>
      </c>
      <c r="O17" s="63">
        <v>72828</v>
      </c>
      <c r="P17" s="63">
        <f t="shared" ref="P17:P80" si="1">($E17*$E$6+$F17*$F$6+$G17*$G$6+$H17*$H$6+$I17*$I$6+$J17*$J$6+$L17*$L$6+$M17*$M$6+$N17*$N$6+$O17*$O$6)/$P$6</f>
        <v>278949.37249408162</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41" t="s">
        <v>62</v>
      </c>
      <c r="B18" s="42" t="s">
        <v>33</v>
      </c>
      <c r="C18" s="64" t="s">
        <v>32</v>
      </c>
      <c r="D18" s="64" t="s">
        <v>32</v>
      </c>
      <c r="E18" s="64">
        <v>344605</v>
      </c>
      <c r="F18" s="64">
        <v>103037</v>
      </c>
      <c r="G18" s="64">
        <v>210520</v>
      </c>
      <c r="H18" s="64">
        <v>246665</v>
      </c>
      <c r="I18" s="64">
        <v>632788</v>
      </c>
      <c r="J18" s="64">
        <v>260617</v>
      </c>
      <c r="K18" s="64" t="s">
        <v>32</v>
      </c>
      <c r="L18" s="64">
        <v>1637338</v>
      </c>
      <c r="M18" s="64">
        <v>113556</v>
      </c>
      <c r="N18" s="64">
        <v>55498</v>
      </c>
      <c r="O18" s="64">
        <v>57472</v>
      </c>
      <c r="P18" s="64">
        <f t="shared" si="1"/>
        <v>197267.12851853776</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70</v>
      </c>
      <c r="B19" s="17" t="s">
        <v>33</v>
      </c>
      <c r="C19" s="57" t="s">
        <v>32</v>
      </c>
      <c r="D19" s="57" t="s">
        <v>32</v>
      </c>
      <c r="E19" s="57">
        <v>206889</v>
      </c>
      <c r="F19" s="57">
        <v>46422</v>
      </c>
      <c r="G19" s="57">
        <v>119681</v>
      </c>
      <c r="H19" s="57">
        <v>27159</v>
      </c>
      <c r="I19" s="57">
        <v>572161</v>
      </c>
      <c r="J19" s="57">
        <v>194189</v>
      </c>
      <c r="K19" s="57" t="s">
        <v>32</v>
      </c>
      <c r="L19" s="57">
        <v>1148844</v>
      </c>
      <c r="M19" s="57">
        <v>62433</v>
      </c>
      <c r="N19" s="57">
        <v>24528</v>
      </c>
      <c r="O19" s="57">
        <v>16981</v>
      </c>
      <c r="P19" s="57">
        <f t="shared" si="1"/>
        <v>123395.636865849</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s="97" customFormat="1" ht="12.6" customHeight="1">
      <c r="A20" s="119" t="s">
        <v>71</v>
      </c>
      <c r="B20" s="120" t="s">
        <v>12</v>
      </c>
      <c r="C20" s="98" t="s">
        <v>32</v>
      </c>
      <c r="D20" s="98" t="s">
        <v>32</v>
      </c>
      <c r="E20" s="121">
        <v>0.16343663481289628</v>
      </c>
      <c r="F20" s="121">
        <v>0.37668393782383425</v>
      </c>
      <c r="G20" s="121">
        <v>0.47224481496543314</v>
      </c>
      <c r="H20" s="121">
        <v>0.29431965843697788</v>
      </c>
      <c r="I20" s="121">
        <v>0.81710053859964094</v>
      </c>
      <c r="J20" s="121">
        <v>0.37317487266553478</v>
      </c>
      <c r="K20" s="98" t="s">
        <v>32</v>
      </c>
      <c r="L20" s="121">
        <v>0.43584693303320199</v>
      </c>
      <c r="M20" s="121">
        <v>0.63806451612903226</v>
      </c>
      <c r="N20" s="121">
        <v>0.66896891958559446</v>
      </c>
      <c r="O20" s="121">
        <v>0.29612220916568749</v>
      </c>
      <c r="P20" s="121">
        <f t="shared" si="1"/>
        <v>0.42612780775686709</v>
      </c>
      <c r="Q20" s="96"/>
      <c r="R20" s="96"/>
      <c r="S20" s="96"/>
      <c r="T20" s="96"/>
      <c r="U20" s="96"/>
      <c r="V20" s="96"/>
      <c r="W20" s="96"/>
      <c r="X20" s="96"/>
      <c r="Y20" s="96"/>
      <c r="Z20" s="96"/>
      <c r="AA20" s="96"/>
      <c r="AB20" s="96"/>
      <c r="AC20" s="96"/>
      <c r="AD20" s="96"/>
    </row>
    <row r="21" spans="1:1020" ht="12.6" customHeight="1">
      <c r="A21" s="116" t="s">
        <v>63</v>
      </c>
      <c r="B21" s="117" t="s">
        <v>33</v>
      </c>
      <c r="C21" s="87" t="s">
        <v>32</v>
      </c>
      <c r="D21" s="87" t="s">
        <v>32</v>
      </c>
      <c r="E21" s="118">
        <v>51562</v>
      </c>
      <c r="F21" s="118">
        <v>16375</v>
      </c>
      <c r="G21" s="118">
        <v>26166</v>
      </c>
      <c r="H21" s="118">
        <v>82180</v>
      </c>
      <c r="I21" s="118">
        <v>22300</v>
      </c>
      <c r="J21" s="118">
        <v>28959</v>
      </c>
      <c r="K21" s="87" t="s">
        <v>32</v>
      </c>
      <c r="L21" s="118">
        <v>215483</v>
      </c>
      <c r="M21" s="118">
        <v>28846</v>
      </c>
      <c r="N21" s="118">
        <v>7583</v>
      </c>
      <c r="O21" s="118">
        <v>13745</v>
      </c>
      <c r="P21" s="118">
        <f t="shared" si="1"/>
        <v>25719.964734829533</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56</v>
      </c>
      <c r="B22" s="17" t="s">
        <v>33</v>
      </c>
      <c r="C22" s="57" t="s">
        <v>32</v>
      </c>
      <c r="D22" s="57" t="s">
        <v>32</v>
      </c>
      <c r="E22" s="57">
        <v>70852</v>
      </c>
      <c r="F22" s="57">
        <v>17790</v>
      </c>
      <c r="G22" s="57">
        <v>12555</v>
      </c>
      <c r="H22" s="57">
        <v>80219</v>
      </c>
      <c r="I22" s="57">
        <v>18315</v>
      </c>
      <c r="J22" s="57">
        <v>11626</v>
      </c>
      <c r="K22" s="57" t="s">
        <v>32</v>
      </c>
      <c r="L22" s="57">
        <v>134410</v>
      </c>
      <c r="M22" s="57">
        <v>16125</v>
      </c>
      <c r="N22" s="57">
        <v>13671</v>
      </c>
      <c r="O22" s="57">
        <v>10181</v>
      </c>
      <c r="P22" s="57">
        <f t="shared" si="1"/>
        <v>19870.427464011515</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7" t="s">
        <v>57</v>
      </c>
      <c r="B23" s="10" t="s">
        <v>33</v>
      </c>
      <c r="C23" s="65" t="s">
        <v>32</v>
      </c>
      <c r="D23" s="65" t="s">
        <v>32</v>
      </c>
      <c r="E23" s="65">
        <v>14549</v>
      </c>
      <c r="F23" s="65">
        <v>22448</v>
      </c>
      <c r="G23" s="65">
        <v>52118</v>
      </c>
      <c r="H23" s="65">
        <v>52230</v>
      </c>
      <c r="I23" s="65">
        <v>20012</v>
      </c>
      <c r="J23" s="65">
        <v>25843</v>
      </c>
      <c r="K23" s="65" t="s">
        <v>32</v>
      </c>
      <c r="L23" s="65">
        <v>138600</v>
      </c>
      <c r="M23" s="65">
        <v>6153</v>
      </c>
      <c r="N23" s="65">
        <v>9715</v>
      </c>
      <c r="O23" s="65">
        <v>16543</v>
      </c>
      <c r="P23" s="65">
        <f t="shared" si="1"/>
        <v>27915.428975693922</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35" t="s">
        <v>10</v>
      </c>
      <c r="B24" s="24" t="s">
        <v>33</v>
      </c>
      <c r="C24" s="66" t="s">
        <v>32</v>
      </c>
      <c r="D24" s="66" t="s">
        <v>32</v>
      </c>
      <c r="E24" s="66">
        <v>95214</v>
      </c>
      <c r="F24" s="66">
        <v>11115</v>
      </c>
      <c r="G24" s="66">
        <v>214709</v>
      </c>
      <c r="H24" s="66">
        <v>119211</v>
      </c>
      <c r="I24" s="66">
        <v>75878</v>
      </c>
      <c r="J24" s="66">
        <v>149539</v>
      </c>
      <c r="K24" s="66" t="s">
        <v>32</v>
      </c>
      <c r="L24" s="66">
        <v>276866</v>
      </c>
      <c r="M24" s="66">
        <v>13624</v>
      </c>
      <c r="N24" s="66">
        <v>14676</v>
      </c>
      <c r="O24" s="66">
        <v>15357</v>
      </c>
      <c r="P24" s="66">
        <f t="shared" si="1"/>
        <v>81682.396379915794</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100" t="s">
        <v>64</v>
      </c>
      <c r="B25" s="17" t="s">
        <v>33</v>
      </c>
      <c r="C25" s="57" t="s">
        <v>32</v>
      </c>
      <c r="D25" s="57" t="s">
        <v>32</v>
      </c>
      <c r="E25" s="57">
        <v>1593</v>
      </c>
      <c r="F25" s="57">
        <v>470</v>
      </c>
      <c r="G25" s="57">
        <v>2147</v>
      </c>
      <c r="H25" s="57">
        <v>7061</v>
      </c>
      <c r="I25" s="57">
        <v>3104</v>
      </c>
      <c r="J25" s="57">
        <v>3831</v>
      </c>
      <c r="K25" s="57" t="s">
        <v>32</v>
      </c>
      <c r="L25" s="57">
        <v>3900</v>
      </c>
      <c r="M25" s="57">
        <v>4945</v>
      </c>
      <c r="N25" s="57">
        <v>1002</v>
      </c>
      <c r="O25" s="57">
        <v>900</v>
      </c>
      <c r="P25" s="57">
        <f t="shared" si="1"/>
        <v>2174.0128674233301</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65</v>
      </c>
      <c r="B26" s="17" t="s">
        <v>33</v>
      </c>
      <c r="C26" s="67" t="s">
        <v>32</v>
      </c>
      <c r="D26" s="67" t="s">
        <v>32</v>
      </c>
      <c r="E26" s="57">
        <v>17294</v>
      </c>
      <c r="F26" s="57">
        <v>4412</v>
      </c>
      <c r="G26" s="57">
        <v>10141</v>
      </c>
      <c r="H26" s="57">
        <v>14095</v>
      </c>
      <c r="I26" s="57">
        <v>19504</v>
      </c>
      <c r="J26" s="57">
        <v>7856</v>
      </c>
      <c r="K26" s="67" t="s">
        <v>32</v>
      </c>
      <c r="L26" s="57">
        <v>114793</v>
      </c>
      <c r="M26" s="57">
        <v>3115</v>
      </c>
      <c r="N26" s="57">
        <v>2545</v>
      </c>
      <c r="O26" s="57">
        <v>2258</v>
      </c>
      <c r="P26" s="57">
        <f t="shared" si="1"/>
        <v>8006.8013591615163</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7" t="s">
        <v>58</v>
      </c>
      <c r="B27" s="10" t="s">
        <v>33</v>
      </c>
      <c r="C27" s="67" t="s">
        <v>32</v>
      </c>
      <c r="D27" s="67" t="s">
        <v>32</v>
      </c>
      <c r="E27" s="65">
        <v>76327</v>
      </c>
      <c r="F27" s="65">
        <v>6233</v>
      </c>
      <c r="G27" s="65">
        <v>202421</v>
      </c>
      <c r="H27" s="65">
        <v>98055</v>
      </c>
      <c r="I27" s="65">
        <v>53270</v>
      </c>
      <c r="J27" s="65">
        <v>137853</v>
      </c>
      <c r="K27" s="67" t="s">
        <v>32</v>
      </c>
      <c r="L27" s="65">
        <v>158173</v>
      </c>
      <c r="M27" s="65">
        <v>5565</v>
      </c>
      <c r="N27" s="65">
        <v>11130</v>
      </c>
      <c r="O27" s="65">
        <v>12198</v>
      </c>
      <c r="P27" s="65">
        <f t="shared" si="1"/>
        <v>71501.584686368486</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35" t="s">
        <v>67</v>
      </c>
      <c r="B28" s="24" t="s">
        <v>33</v>
      </c>
      <c r="C28" s="91" t="s">
        <v>32</v>
      </c>
      <c r="D28" s="91" t="s">
        <v>32</v>
      </c>
      <c r="E28" s="66">
        <v>332832</v>
      </c>
      <c r="F28" s="66">
        <v>114070</v>
      </c>
      <c r="G28" s="66">
        <v>415136</v>
      </c>
      <c r="H28" s="66">
        <v>213883</v>
      </c>
      <c r="I28" s="66">
        <v>699230</v>
      </c>
      <c r="J28" s="66">
        <v>403559</v>
      </c>
      <c r="K28" s="91" t="s">
        <v>32</v>
      </c>
      <c r="L28" s="66">
        <v>1483029</v>
      </c>
      <c r="M28" s="66">
        <v>124324</v>
      </c>
      <c r="N28" s="66">
        <v>65911</v>
      </c>
      <c r="O28" s="66">
        <v>72413</v>
      </c>
      <c r="P28" s="66">
        <f t="shared" si="1"/>
        <v>260282.35813495511</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8" t="s">
        <v>72</v>
      </c>
      <c r="B29" s="49" t="s">
        <v>33</v>
      </c>
      <c r="C29" s="69" t="s">
        <v>32</v>
      </c>
      <c r="D29" s="69" t="s">
        <v>32</v>
      </c>
      <c r="E29" s="69">
        <v>106988</v>
      </c>
      <c r="F29" s="69">
        <v>82</v>
      </c>
      <c r="G29" s="69">
        <v>10093</v>
      </c>
      <c r="H29" s="69">
        <v>151992</v>
      </c>
      <c r="I29" s="69">
        <v>9436</v>
      </c>
      <c r="J29" s="69">
        <v>6598</v>
      </c>
      <c r="K29" s="69" t="s">
        <v>32</v>
      </c>
      <c r="L29" s="69">
        <v>431175</v>
      </c>
      <c r="M29" s="69">
        <v>2856</v>
      </c>
      <c r="N29" s="69">
        <v>4263</v>
      </c>
      <c r="O29" s="69">
        <v>416</v>
      </c>
      <c r="P29" s="69">
        <f t="shared" si="1"/>
        <v>18667.252068693779</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3" t="s">
        <v>73</v>
      </c>
      <c r="B30" s="43" t="s">
        <v>33</v>
      </c>
      <c r="C30" s="70" t="s">
        <v>32</v>
      </c>
      <c r="D30" s="70" t="s">
        <v>32</v>
      </c>
      <c r="E30" s="70">
        <v>79440</v>
      </c>
      <c r="F30" s="70">
        <v>61</v>
      </c>
      <c r="G30" s="70">
        <v>6343</v>
      </c>
      <c r="H30" s="70">
        <v>109487</v>
      </c>
      <c r="I30" s="70">
        <v>7572</v>
      </c>
      <c r="J30" s="70">
        <v>6562</v>
      </c>
      <c r="K30" s="70" t="s">
        <v>32</v>
      </c>
      <c r="L30" s="70">
        <v>379949</v>
      </c>
      <c r="M30" s="70">
        <v>1754</v>
      </c>
      <c r="N30" s="70">
        <v>499</v>
      </c>
      <c r="O30" s="70">
        <v>416</v>
      </c>
      <c r="P30" s="70">
        <f t="shared" si="1"/>
        <v>13931.773708966655</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0" t="s">
        <v>107</v>
      </c>
      <c r="B31" s="17" t="s">
        <v>33</v>
      </c>
      <c r="C31" s="57" t="s">
        <v>32</v>
      </c>
      <c r="D31" s="57" t="s">
        <v>32</v>
      </c>
      <c r="E31" s="57">
        <v>27548</v>
      </c>
      <c r="F31" s="57">
        <v>21</v>
      </c>
      <c r="G31" s="57">
        <v>3750</v>
      </c>
      <c r="H31" s="57">
        <v>42505</v>
      </c>
      <c r="I31" s="57">
        <v>1864</v>
      </c>
      <c r="J31" s="57">
        <v>35</v>
      </c>
      <c r="K31" s="57" t="s">
        <v>32</v>
      </c>
      <c r="L31" s="57">
        <v>51226</v>
      </c>
      <c r="M31" s="57">
        <v>1102</v>
      </c>
      <c r="N31" s="57">
        <v>3764</v>
      </c>
      <c r="O31" s="57">
        <v>0</v>
      </c>
      <c r="P31" s="57">
        <f t="shared" si="1"/>
        <v>4735.332110033678</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44" t="s">
        <v>17</v>
      </c>
      <c r="B32" s="45" t="s">
        <v>33</v>
      </c>
      <c r="C32" s="71" t="s">
        <v>32</v>
      </c>
      <c r="D32" s="71" t="s">
        <v>32</v>
      </c>
      <c r="E32" s="71">
        <v>20240</v>
      </c>
      <c r="F32" s="71">
        <v>1136</v>
      </c>
      <c r="G32" s="71">
        <v>6257</v>
      </c>
      <c r="H32" s="71">
        <v>36354</v>
      </c>
      <c r="I32" s="71">
        <v>3040</v>
      </c>
      <c r="J32" s="71">
        <v>2407</v>
      </c>
      <c r="K32" s="71" t="s">
        <v>32</v>
      </c>
      <c r="L32" s="71">
        <v>31723</v>
      </c>
      <c r="M32" s="71">
        <v>1277</v>
      </c>
      <c r="N32" s="71">
        <v>1566</v>
      </c>
      <c r="O32" s="71">
        <v>1867</v>
      </c>
      <c r="P32" s="71">
        <f t="shared" si="1"/>
        <v>5457.6721471997216</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6" t="s">
        <v>11</v>
      </c>
      <c r="B33" s="47" t="s">
        <v>12</v>
      </c>
      <c r="C33" s="72" t="s">
        <v>32</v>
      </c>
      <c r="D33" s="72" t="s">
        <v>32</v>
      </c>
      <c r="E33" s="72">
        <v>0.24325461155611741</v>
      </c>
      <c r="F33" s="72">
        <v>7.1834045833625343E-4</v>
      </c>
      <c r="G33" s="72">
        <v>2.3735446077290119E-2</v>
      </c>
      <c r="H33" s="72">
        <v>0.41542056713358388</v>
      </c>
      <c r="I33" s="72">
        <v>1.3315158339753847E-2</v>
      </c>
      <c r="J33" s="72">
        <v>1.6086522965596102E-2</v>
      </c>
      <c r="K33" s="72" t="s">
        <v>32</v>
      </c>
      <c r="L33" s="72">
        <v>0.22525028680328743</v>
      </c>
      <c r="M33" s="72">
        <v>2.2456361063060228E-2</v>
      </c>
      <c r="N33" s="72">
        <v>6.0748995354404763E-2</v>
      </c>
      <c r="O33" s="72">
        <v>5.7120887570714565E-3</v>
      </c>
      <c r="P33" s="72">
        <f t="shared" si="1"/>
        <v>4.724617936310125E-2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19" t="s">
        <v>60</v>
      </c>
      <c r="B34" s="9" t="s">
        <v>33</v>
      </c>
      <c r="C34" s="73" t="s">
        <v>32</v>
      </c>
      <c r="D34" s="73" t="s">
        <v>32</v>
      </c>
      <c r="E34" s="73">
        <v>160791</v>
      </c>
      <c r="F34" s="73">
        <v>62216</v>
      </c>
      <c r="G34" s="73">
        <v>152467</v>
      </c>
      <c r="H34" s="73">
        <v>199385</v>
      </c>
      <c r="I34" s="73">
        <v>56972</v>
      </c>
      <c r="J34" s="73">
        <v>98313</v>
      </c>
      <c r="K34" s="73" t="s">
        <v>32</v>
      </c>
      <c r="L34" s="73">
        <v>475584</v>
      </c>
      <c r="M34" s="73">
        <v>22333</v>
      </c>
      <c r="N34" s="73">
        <v>32104</v>
      </c>
      <c r="O34" s="73">
        <v>52236</v>
      </c>
      <c r="P34" s="73">
        <f t="shared" si="1"/>
        <v>90439.243343689537</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8" t="s">
        <v>18</v>
      </c>
      <c r="B35" s="30" t="s">
        <v>33</v>
      </c>
      <c r="C35" s="74" t="s">
        <v>32</v>
      </c>
      <c r="D35" s="74" t="s">
        <v>32</v>
      </c>
      <c r="E35" s="74">
        <v>26167</v>
      </c>
      <c r="F35" s="74">
        <v>9818</v>
      </c>
      <c r="G35" s="74">
        <v>16871</v>
      </c>
      <c r="H35" s="74">
        <v>17156</v>
      </c>
      <c r="I35" s="74">
        <v>3860</v>
      </c>
      <c r="J35" s="74">
        <v>17666</v>
      </c>
      <c r="K35" s="74" t="s">
        <v>32</v>
      </c>
      <c r="L35" s="74">
        <v>16709</v>
      </c>
      <c r="M35" s="74">
        <v>6729</v>
      </c>
      <c r="N35" s="74">
        <v>3604</v>
      </c>
      <c r="O35" s="74">
        <v>15148</v>
      </c>
      <c r="P35" s="74">
        <f t="shared" si="1"/>
        <v>13120.891761107869</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00" t="s">
        <v>16</v>
      </c>
      <c r="B36" s="17" t="s">
        <v>33</v>
      </c>
      <c r="C36" s="57" t="s">
        <v>32</v>
      </c>
      <c r="D36" s="57" t="s">
        <v>32</v>
      </c>
      <c r="E36" s="57">
        <v>6357</v>
      </c>
      <c r="F36" s="57">
        <v>2087</v>
      </c>
      <c r="G36" s="57">
        <v>9078</v>
      </c>
      <c r="H36" s="57">
        <v>13242</v>
      </c>
      <c r="I36" s="57">
        <v>243</v>
      </c>
      <c r="J36" s="57">
        <v>3812</v>
      </c>
      <c r="K36" s="57" t="s">
        <v>32</v>
      </c>
      <c r="L36" s="57">
        <v>468</v>
      </c>
      <c r="M36" s="57">
        <v>1822</v>
      </c>
      <c r="N36" s="57">
        <v>146</v>
      </c>
      <c r="O36" s="57">
        <v>3532</v>
      </c>
      <c r="P36" s="57">
        <f t="shared" si="1"/>
        <v>4365.4288304954625</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43</v>
      </c>
      <c r="B37" s="17" t="s">
        <v>33</v>
      </c>
      <c r="C37" s="57" t="s">
        <v>32</v>
      </c>
      <c r="D37" s="57" t="s">
        <v>32</v>
      </c>
      <c r="E37" s="57">
        <v>19029</v>
      </c>
      <c r="F37" s="57">
        <v>3787</v>
      </c>
      <c r="G37" s="57">
        <v>5116</v>
      </c>
      <c r="H37" s="57">
        <v>1455</v>
      </c>
      <c r="I37" s="57">
        <v>3587</v>
      </c>
      <c r="J37" s="57">
        <v>11608</v>
      </c>
      <c r="K37" s="57" t="s">
        <v>32</v>
      </c>
      <c r="L37" s="57">
        <v>14295</v>
      </c>
      <c r="M37" s="57">
        <v>4477</v>
      </c>
      <c r="N37" s="57">
        <v>2233</v>
      </c>
      <c r="O37" s="57">
        <v>11090</v>
      </c>
      <c r="P37" s="57">
        <f t="shared" si="1"/>
        <v>6762.3668922086827</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28" t="s">
        <v>19</v>
      </c>
      <c r="B38" s="7" t="s">
        <v>33</v>
      </c>
      <c r="C38" s="75" t="s">
        <v>32</v>
      </c>
      <c r="D38" s="75" t="s">
        <v>32</v>
      </c>
      <c r="E38" s="75">
        <v>54870</v>
      </c>
      <c r="F38" s="75">
        <v>41520</v>
      </c>
      <c r="G38" s="75">
        <v>113260</v>
      </c>
      <c r="H38" s="75">
        <v>126521</v>
      </c>
      <c r="I38" s="75">
        <v>33818</v>
      </c>
      <c r="J38" s="75">
        <v>58587</v>
      </c>
      <c r="K38" s="75" t="s">
        <v>32</v>
      </c>
      <c r="L38" s="75">
        <v>389942</v>
      </c>
      <c r="M38" s="75">
        <v>5796</v>
      </c>
      <c r="N38" s="75">
        <v>11473</v>
      </c>
      <c r="O38" s="75">
        <v>28969</v>
      </c>
      <c r="P38" s="75">
        <f t="shared" si="1"/>
        <v>58103.355665792362</v>
      </c>
      <c r="Q38" s="2"/>
      <c r="R38" s="2"/>
      <c r="S38" s="2"/>
      <c r="T38" s="2"/>
      <c r="U38" s="2"/>
      <c r="V38" s="2"/>
      <c r="W38" s="2"/>
      <c r="X38" s="2"/>
      <c r="Y38" s="2"/>
      <c r="Z38" s="2"/>
      <c r="AA38" s="2"/>
      <c r="AB38" s="2"/>
      <c r="AC38" s="2"/>
      <c r="AD38" s="2"/>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46</v>
      </c>
      <c r="B39" s="17" t="s">
        <v>33</v>
      </c>
      <c r="C39" s="57" t="s">
        <v>32</v>
      </c>
      <c r="D39" s="57" t="s">
        <v>32</v>
      </c>
      <c r="E39" s="57">
        <v>1855</v>
      </c>
      <c r="F39" s="57">
        <v>283</v>
      </c>
      <c r="G39" s="57">
        <v>6931</v>
      </c>
      <c r="H39" s="57">
        <v>8459</v>
      </c>
      <c r="I39" s="57">
        <v>11980</v>
      </c>
      <c r="J39" s="57">
        <v>3704</v>
      </c>
      <c r="K39" s="57" t="s">
        <v>32</v>
      </c>
      <c r="L39" s="57">
        <v>2506</v>
      </c>
      <c r="M39" s="57">
        <v>493</v>
      </c>
      <c r="N39" s="57">
        <v>558</v>
      </c>
      <c r="O39" s="57">
        <v>254</v>
      </c>
      <c r="P39" s="57">
        <f t="shared" si="1"/>
        <v>3485.5443398316547</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0" t="s">
        <v>40</v>
      </c>
      <c r="B40" s="17" t="s">
        <v>33</v>
      </c>
      <c r="C40" s="57" t="s">
        <v>32</v>
      </c>
      <c r="D40" s="57" t="s">
        <v>32</v>
      </c>
      <c r="E40" s="57">
        <v>22980</v>
      </c>
      <c r="F40" s="57">
        <v>12403</v>
      </c>
      <c r="G40" s="57">
        <v>55671</v>
      </c>
      <c r="H40" s="57">
        <v>33926</v>
      </c>
      <c r="I40" s="57">
        <v>20072</v>
      </c>
      <c r="J40" s="57">
        <v>10822</v>
      </c>
      <c r="K40" s="57" t="s">
        <v>32</v>
      </c>
      <c r="L40" s="57">
        <v>49514</v>
      </c>
      <c r="M40" s="57">
        <v>2629</v>
      </c>
      <c r="N40" s="57">
        <v>6043</v>
      </c>
      <c r="O40" s="57">
        <v>14164</v>
      </c>
      <c r="P40" s="57">
        <f t="shared" si="1"/>
        <v>21601.563130975966</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28" t="s">
        <v>47</v>
      </c>
      <c r="B41" s="7" t="s">
        <v>33</v>
      </c>
      <c r="C41" s="75" t="s">
        <v>32</v>
      </c>
      <c r="D41" s="75" t="s">
        <v>32</v>
      </c>
      <c r="E41" s="75">
        <v>63177</v>
      </c>
      <c r="F41" s="75">
        <v>10797</v>
      </c>
      <c r="G41" s="75">
        <v>21704</v>
      </c>
      <c r="H41" s="75">
        <v>51682</v>
      </c>
      <c r="I41" s="75">
        <v>18921</v>
      </c>
      <c r="J41" s="75">
        <v>19631</v>
      </c>
      <c r="K41" s="75" t="s">
        <v>32</v>
      </c>
      <c r="L41" s="75">
        <v>16114</v>
      </c>
      <c r="M41" s="75">
        <v>9500</v>
      </c>
      <c r="N41" s="75">
        <v>15413</v>
      </c>
      <c r="O41" s="75">
        <v>8119</v>
      </c>
      <c r="P41" s="75">
        <f t="shared" si="1"/>
        <v>17795.089660196085</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c r="A42" s="100" t="s">
        <v>48</v>
      </c>
      <c r="B42" s="17" t="s">
        <v>33</v>
      </c>
      <c r="C42" s="57" t="s">
        <v>32</v>
      </c>
      <c r="D42" s="57" t="s">
        <v>32</v>
      </c>
      <c r="E42" s="57">
        <v>29633</v>
      </c>
      <c r="F42" s="57">
        <v>5749</v>
      </c>
      <c r="G42" s="57">
        <v>11995</v>
      </c>
      <c r="H42" s="57">
        <v>21674</v>
      </c>
      <c r="I42" s="57">
        <v>10922</v>
      </c>
      <c r="J42" s="57">
        <v>11220</v>
      </c>
      <c r="K42" s="57" t="s">
        <v>32</v>
      </c>
      <c r="L42" s="57">
        <v>12385</v>
      </c>
      <c r="M42" s="57">
        <v>3368</v>
      </c>
      <c r="N42" s="57">
        <v>5600</v>
      </c>
      <c r="O42" s="57">
        <v>5628</v>
      </c>
      <c r="P42" s="57">
        <f t="shared" si="1"/>
        <v>9382.4473763211863</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75</v>
      </c>
      <c r="B43" s="17" t="s">
        <v>33</v>
      </c>
      <c r="C43" s="57" t="s">
        <v>32</v>
      </c>
      <c r="D43" s="57" t="s">
        <v>32</v>
      </c>
      <c r="E43" s="57">
        <v>0</v>
      </c>
      <c r="F43" s="57">
        <v>202</v>
      </c>
      <c r="G43" s="57">
        <v>169</v>
      </c>
      <c r="H43" s="57">
        <v>744</v>
      </c>
      <c r="I43" s="57">
        <v>0</v>
      </c>
      <c r="J43" s="57">
        <v>231</v>
      </c>
      <c r="K43" s="57" t="s">
        <v>32</v>
      </c>
      <c r="L43" s="57">
        <v>0</v>
      </c>
      <c r="M43" s="57">
        <v>36</v>
      </c>
      <c r="N43" s="57">
        <v>0</v>
      </c>
      <c r="O43" s="57">
        <v>117</v>
      </c>
      <c r="P43" s="57">
        <f t="shared" si="1"/>
        <v>184.15764459807511</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76</v>
      </c>
      <c r="B44" s="17" t="s">
        <v>33</v>
      </c>
      <c r="C44" s="57" t="s">
        <v>32</v>
      </c>
      <c r="D44" s="57" t="s">
        <v>32</v>
      </c>
      <c r="E44" s="57">
        <v>0</v>
      </c>
      <c r="F44" s="57">
        <v>1191</v>
      </c>
      <c r="G44" s="57">
        <v>5251</v>
      </c>
      <c r="H44" s="57">
        <v>9046</v>
      </c>
      <c r="I44" s="57">
        <v>0</v>
      </c>
      <c r="J44" s="57">
        <v>970</v>
      </c>
      <c r="K44" s="57" t="s">
        <v>32</v>
      </c>
      <c r="L44" s="57">
        <v>0</v>
      </c>
      <c r="M44" s="57">
        <v>1598</v>
      </c>
      <c r="N44" s="57">
        <v>2602</v>
      </c>
      <c r="O44" s="57">
        <v>2106</v>
      </c>
      <c r="P44" s="57">
        <f t="shared" si="1"/>
        <v>2575.6594200969171</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49</v>
      </c>
      <c r="B45" s="17" t="s">
        <v>33</v>
      </c>
      <c r="C45" s="67" t="s">
        <v>32</v>
      </c>
      <c r="D45" s="67" t="s">
        <v>32</v>
      </c>
      <c r="E45" s="67">
        <v>29595</v>
      </c>
      <c r="F45" s="67">
        <v>2977</v>
      </c>
      <c r="G45" s="67">
        <v>3268</v>
      </c>
      <c r="H45" s="67">
        <v>16993</v>
      </c>
      <c r="I45" s="67">
        <v>7131</v>
      </c>
      <c r="J45" s="67">
        <v>6993</v>
      </c>
      <c r="K45" s="67" t="s">
        <v>32</v>
      </c>
      <c r="L45" s="67">
        <v>3383</v>
      </c>
      <c r="M45" s="67">
        <v>4165</v>
      </c>
      <c r="N45" s="67">
        <v>5045</v>
      </c>
      <c r="O45" s="67">
        <v>140</v>
      </c>
      <c r="P45" s="67">
        <f t="shared" si="1"/>
        <v>4784.5973983606145</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4" t="s">
        <v>77</v>
      </c>
      <c r="B46" s="17" t="s">
        <v>33</v>
      </c>
      <c r="C46" s="67" t="s">
        <v>32</v>
      </c>
      <c r="D46" s="67" t="s">
        <v>32</v>
      </c>
      <c r="E46" s="67">
        <v>6321</v>
      </c>
      <c r="F46" s="67">
        <v>1555</v>
      </c>
      <c r="G46" s="67">
        <v>1014</v>
      </c>
      <c r="H46" s="67">
        <v>14517</v>
      </c>
      <c r="I46" s="67">
        <v>2900</v>
      </c>
      <c r="J46" s="67">
        <v>2397</v>
      </c>
      <c r="K46" s="67" t="s">
        <v>32</v>
      </c>
      <c r="L46" s="67">
        <v>0</v>
      </c>
      <c r="M46" s="67">
        <v>786</v>
      </c>
      <c r="N46" s="67">
        <v>1964</v>
      </c>
      <c r="O46" s="67">
        <v>140</v>
      </c>
      <c r="P46" s="67">
        <f t="shared" si="1"/>
        <v>2374.2714537327433</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34" t="s">
        <v>78</v>
      </c>
      <c r="B47" s="9" t="s">
        <v>33</v>
      </c>
      <c r="C47" s="73" t="s">
        <v>32</v>
      </c>
      <c r="D47" s="73" t="s">
        <v>32</v>
      </c>
      <c r="E47" s="73">
        <v>129503</v>
      </c>
      <c r="F47" s="73">
        <v>36523</v>
      </c>
      <c r="G47" s="73">
        <v>91573</v>
      </c>
      <c r="H47" s="73">
        <v>167898</v>
      </c>
      <c r="I47" s="73">
        <v>40427</v>
      </c>
      <c r="J47" s="73">
        <v>52856</v>
      </c>
      <c r="K47" s="73" t="s">
        <v>32</v>
      </c>
      <c r="L47" s="73">
        <v>419494</v>
      </c>
      <c r="M47" s="73">
        <v>15465</v>
      </c>
      <c r="N47" s="73">
        <v>15834</v>
      </c>
      <c r="O47" s="73">
        <v>35446</v>
      </c>
      <c r="P47" s="73">
        <f t="shared" si="1"/>
        <v>59155.67656255138</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35" t="s">
        <v>15</v>
      </c>
      <c r="B48" s="24" t="s">
        <v>33</v>
      </c>
      <c r="C48" s="66" t="s">
        <v>32</v>
      </c>
      <c r="D48" s="66" t="s">
        <v>32</v>
      </c>
      <c r="E48" s="66">
        <v>8162</v>
      </c>
      <c r="F48" s="66">
        <v>1895</v>
      </c>
      <c r="G48" s="66">
        <v>4612</v>
      </c>
      <c r="H48" s="66">
        <v>9353</v>
      </c>
      <c r="I48" s="66">
        <v>4953</v>
      </c>
      <c r="J48" s="66">
        <v>3418</v>
      </c>
      <c r="K48" s="66" t="s">
        <v>32</v>
      </c>
      <c r="L48" s="66">
        <v>5928</v>
      </c>
      <c r="M48" s="66">
        <v>979</v>
      </c>
      <c r="N48" s="66">
        <v>1083</v>
      </c>
      <c r="O48" s="66">
        <v>3676</v>
      </c>
      <c r="P48" s="66">
        <f t="shared" si="1"/>
        <v>3785.3318304449008</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51</v>
      </c>
      <c r="B49" s="17" t="s">
        <v>33</v>
      </c>
      <c r="C49" s="57" t="s">
        <v>32</v>
      </c>
      <c r="D49" s="57" t="s">
        <v>32</v>
      </c>
      <c r="E49" s="57">
        <v>2464</v>
      </c>
      <c r="F49" s="57">
        <v>576</v>
      </c>
      <c r="G49" s="57">
        <v>1412</v>
      </c>
      <c r="H49" s="57">
        <v>2655</v>
      </c>
      <c r="I49" s="57">
        <v>152</v>
      </c>
      <c r="J49" s="57">
        <v>1626</v>
      </c>
      <c r="K49" s="57" t="s">
        <v>32</v>
      </c>
      <c r="L49" s="57">
        <v>997</v>
      </c>
      <c r="M49" s="57">
        <v>166</v>
      </c>
      <c r="N49" s="57">
        <v>732</v>
      </c>
      <c r="O49" s="57">
        <v>839</v>
      </c>
      <c r="P49" s="57">
        <f t="shared" si="1"/>
        <v>1067.2786595148707</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50</v>
      </c>
      <c r="B50" s="17" t="s">
        <v>33</v>
      </c>
      <c r="C50" s="57" t="s">
        <v>32</v>
      </c>
      <c r="D50" s="57" t="s">
        <v>32</v>
      </c>
      <c r="E50" s="57">
        <v>3188</v>
      </c>
      <c r="F50" s="57">
        <v>915</v>
      </c>
      <c r="G50" s="57">
        <v>2311</v>
      </c>
      <c r="H50" s="57">
        <v>5113</v>
      </c>
      <c r="I50" s="57">
        <v>4347</v>
      </c>
      <c r="J50" s="57">
        <v>1304</v>
      </c>
      <c r="K50" s="57" t="s">
        <v>32</v>
      </c>
      <c r="L50" s="57">
        <v>3730</v>
      </c>
      <c r="M50" s="57">
        <v>636</v>
      </c>
      <c r="N50" s="57">
        <v>197</v>
      </c>
      <c r="O50" s="57">
        <v>1846</v>
      </c>
      <c r="P50" s="57">
        <f t="shared" si="1"/>
        <v>1991.9616327475637</v>
      </c>
      <c r="Q50" s="15"/>
      <c r="R50" s="15"/>
      <c r="S50" s="15"/>
      <c r="T50" s="15"/>
      <c r="U50" s="15"/>
      <c r="V50" s="15"/>
      <c r="W50" s="15"/>
      <c r="X50" s="15"/>
      <c r="Y50" s="15"/>
      <c r="Z50" s="15"/>
      <c r="AA50" s="15"/>
      <c r="AB50" s="15"/>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52</v>
      </c>
      <c r="B51" s="17" t="s">
        <v>33</v>
      </c>
      <c r="C51" s="57" t="s">
        <v>32</v>
      </c>
      <c r="D51" s="57" t="s">
        <v>32</v>
      </c>
      <c r="E51" s="57">
        <v>1287</v>
      </c>
      <c r="F51" s="57">
        <v>220</v>
      </c>
      <c r="G51" s="57">
        <v>758</v>
      </c>
      <c r="H51" s="57">
        <v>1556</v>
      </c>
      <c r="I51" s="57">
        <v>182</v>
      </c>
      <c r="J51" s="57">
        <v>113</v>
      </c>
      <c r="K51" s="57" t="s">
        <v>32</v>
      </c>
      <c r="L51" s="57">
        <v>976</v>
      </c>
      <c r="M51" s="57">
        <v>41</v>
      </c>
      <c r="N51" s="57">
        <v>70</v>
      </c>
      <c r="O51" s="57">
        <v>710</v>
      </c>
      <c r="P51" s="57">
        <f t="shared" si="1"/>
        <v>500.18066125603798</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c r="A52" s="29" t="s">
        <v>53</v>
      </c>
      <c r="B52" s="30" t="s">
        <v>33</v>
      </c>
      <c r="C52" s="74" t="s">
        <v>32</v>
      </c>
      <c r="D52" s="74" t="s">
        <v>32</v>
      </c>
      <c r="E52" s="74">
        <v>22327</v>
      </c>
      <c r="F52" s="74">
        <v>21393</v>
      </c>
      <c r="G52" s="74">
        <v>52798</v>
      </c>
      <c r="H52" s="74">
        <v>46862</v>
      </c>
      <c r="I52" s="74">
        <v>17139</v>
      </c>
      <c r="J52" s="74">
        <v>24063</v>
      </c>
      <c r="K52" s="74" t="s">
        <v>32</v>
      </c>
      <c r="L52" s="74">
        <v>232379</v>
      </c>
      <c r="M52" s="74">
        <v>5430</v>
      </c>
      <c r="N52" s="74">
        <v>5649</v>
      </c>
      <c r="O52" s="74">
        <v>18831</v>
      </c>
      <c r="P52" s="74">
        <f t="shared" si="1"/>
        <v>27823.817536191982</v>
      </c>
      <c r="Q52" s="2"/>
      <c r="R52" s="2"/>
      <c r="S52" s="2"/>
      <c r="T52" s="2"/>
      <c r="U52" s="2"/>
      <c r="V52" s="2"/>
      <c r="W52" s="2"/>
      <c r="X52" s="2"/>
      <c r="Y52" s="2"/>
      <c r="Z52" s="2"/>
      <c r="AA52" s="2"/>
      <c r="AB52" s="2"/>
      <c r="AC52" s="2"/>
      <c r="AD52" s="2"/>
      <c r="AE52" s="2"/>
      <c r="AF52" s="2"/>
      <c r="AG52" s="2"/>
      <c r="AH52" s="2"/>
      <c r="AI52" s="2"/>
      <c r="AJ52" s="2"/>
      <c r="AK52" s="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c r="A53" s="100" t="s">
        <v>79</v>
      </c>
      <c r="B53" s="17" t="s">
        <v>33</v>
      </c>
      <c r="C53" s="57" t="s">
        <v>32</v>
      </c>
      <c r="D53" s="57" t="s">
        <v>32</v>
      </c>
      <c r="E53" s="57">
        <v>15790</v>
      </c>
      <c r="F53" s="57">
        <v>20152</v>
      </c>
      <c r="G53" s="57">
        <v>48191</v>
      </c>
      <c r="H53" s="57">
        <v>42306</v>
      </c>
      <c r="I53" s="57">
        <v>10507</v>
      </c>
      <c r="J53" s="57">
        <v>22634</v>
      </c>
      <c r="K53" s="57" t="s">
        <v>32</v>
      </c>
      <c r="L53" s="57">
        <v>169500</v>
      </c>
      <c r="M53" s="57">
        <v>4980</v>
      </c>
      <c r="N53" s="57">
        <v>4835</v>
      </c>
      <c r="O53" s="57">
        <v>17862</v>
      </c>
      <c r="P53" s="57">
        <f t="shared" si="1"/>
        <v>24978.070188871283</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81</v>
      </c>
      <c r="B54" s="30" t="s">
        <v>33</v>
      </c>
      <c r="C54" s="74" t="s">
        <v>32</v>
      </c>
      <c r="D54" s="74" t="s">
        <v>32</v>
      </c>
      <c r="E54" s="74">
        <v>5387</v>
      </c>
      <c r="F54" s="74">
        <v>629</v>
      </c>
      <c r="G54" s="74">
        <v>1277</v>
      </c>
      <c r="H54" s="74">
        <v>10610</v>
      </c>
      <c r="I54" s="74">
        <v>0</v>
      </c>
      <c r="J54" s="74">
        <v>3792</v>
      </c>
      <c r="K54" s="74" t="s">
        <v>32</v>
      </c>
      <c r="L54" s="74">
        <v>3171</v>
      </c>
      <c r="M54" s="74">
        <v>478</v>
      </c>
      <c r="N54" s="74">
        <v>282</v>
      </c>
      <c r="O54" s="74">
        <v>2753</v>
      </c>
      <c r="P54" s="74">
        <f t="shared" si="1"/>
        <v>2389.4909226208329</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29" t="s">
        <v>82</v>
      </c>
      <c r="B55" s="30" t="s">
        <v>33</v>
      </c>
      <c r="C55" s="74" t="s">
        <v>32</v>
      </c>
      <c r="D55" s="74" t="s">
        <v>32</v>
      </c>
      <c r="E55" s="74">
        <v>47859</v>
      </c>
      <c r="F55" s="74">
        <v>6562</v>
      </c>
      <c r="G55" s="74">
        <v>15448</v>
      </c>
      <c r="H55" s="74">
        <v>53881</v>
      </c>
      <c r="I55" s="74">
        <v>12102</v>
      </c>
      <c r="J55" s="74">
        <v>11071</v>
      </c>
      <c r="K55" s="74" t="s">
        <v>32</v>
      </c>
      <c r="L55" s="74">
        <v>81466</v>
      </c>
      <c r="M55" s="74">
        <v>4436</v>
      </c>
      <c r="N55" s="74">
        <v>3924</v>
      </c>
      <c r="O55" s="74">
        <v>3572</v>
      </c>
      <c r="P55" s="74">
        <f t="shared" si="1"/>
        <v>12588.581465241974</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83</v>
      </c>
      <c r="B56" s="17" t="s">
        <v>33</v>
      </c>
      <c r="C56" s="57" t="s">
        <v>32</v>
      </c>
      <c r="D56" s="57" t="s">
        <v>32</v>
      </c>
      <c r="E56" s="57">
        <v>16658</v>
      </c>
      <c r="F56" s="57">
        <v>1741</v>
      </c>
      <c r="G56" s="57">
        <v>4052</v>
      </c>
      <c r="H56" s="57">
        <v>17367</v>
      </c>
      <c r="I56" s="57">
        <v>4929</v>
      </c>
      <c r="J56" s="57">
        <v>1329</v>
      </c>
      <c r="K56" s="57" t="s">
        <v>32</v>
      </c>
      <c r="L56" s="57">
        <v>25683</v>
      </c>
      <c r="M56" s="57">
        <v>1372</v>
      </c>
      <c r="N56" s="57">
        <v>984</v>
      </c>
      <c r="O56" s="57">
        <v>869</v>
      </c>
      <c r="P56" s="57">
        <f t="shared" si="1"/>
        <v>3513.6674165321519</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4" customHeight="1">
      <c r="A57" s="100" t="s">
        <v>54</v>
      </c>
      <c r="B57" s="17" t="s">
        <v>33</v>
      </c>
      <c r="C57" s="57" t="s">
        <v>32</v>
      </c>
      <c r="D57" s="57" t="s">
        <v>32</v>
      </c>
      <c r="E57" s="57">
        <v>10909</v>
      </c>
      <c r="F57" s="57">
        <v>3063</v>
      </c>
      <c r="G57" s="57">
        <v>6417</v>
      </c>
      <c r="H57" s="57">
        <v>11030</v>
      </c>
      <c r="I57" s="57">
        <v>2930</v>
      </c>
      <c r="J57" s="57">
        <v>7212</v>
      </c>
      <c r="K57" s="57" t="s">
        <v>32</v>
      </c>
      <c r="L57" s="57">
        <v>22094</v>
      </c>
      <c r="M57" s="57">
        <v>1887</v>
      </c>
      <c r="N57" s="57">
        <v>2169</v>
      </c>
      <c r="O57" s="57">
        <v>1946</v>
      </c>
      <c r="P57" s="57">
        <f t="shared" si="1"/>
        <v>4655.0686688361557</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84</v>
      </c>
      <c r="B58" s="17" t="s">
        <v>33</v>
      </c>
      <c r="C58" s="57" t="s">
        <v>32</v>
      </c>
      <c r="D58" s="57" t="s">
        <v>32</v>
      </c>
      <c r="E58" s="57">
        <v>8707</v>
      </c>
      <c r="F58" s="57">
        <v>630</v>
      </c>
      <c r="G58" s="57">
        <v>1929</v>
      </c>
      <c r="H58" s="57">
        <v>12504</v>
      </c>
      <c r="I58" s="57">
        <v>2312</v>
      </c>
      <c r="J58" s="57">
        <v>546</v>
      </c>
      <c r="K58" s="57" t="s">
        <v>32</v>
      </c>
      <c r="L58" s="57">
        <v>12729</v>
      </c>
      <c r="M58" s="57">
        <v>800</v>
      </c>
      <c r="N58" s="57">
        <v>382</v>
      </c>
      <c r="O58" s="57">
        <v>640</v>
      </c>
      <c r="P58" s="57">
        <f t="shared" si="1"/>
        <v>1981.2957147725542</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29" t="s">
        <v>61</v>
      </c>
      <c r="B59" s="30" t="s">
        <v>33</v>
      </c>
      <c r="C59" s="74" t="s">
        <v>32</v>
      </c>
      <c r="D59" s="74" t="s">
        <v>32</v>
      </c>
      <c r="E59" s="74">
        <v>19953</v>
      </c>
      <c r="F59" s="74">
        <v>2825</v>
      </c>
      <c r="G59" s="74">
        <v>4746</v>
      </c>
      <c r="H59" s="74">
        <v>30701</v>
      </c>
      <c r="I59" s="74">
        <v>3501</v>
      </c>
      <c r="J59" s="74">
        <v>4280</v>
      </c>
      <c r="K59" s="74" t="s">
        <v>32</v>
      </c>
      <c r="L59" s="74">
        <v>40477</v>
      </c>
      <c r="M59" s="74">
        <v>3248</v>
      </c>
      <c r="N59" s="74">
        <v>2892</v>
      </c>
      <c r="O59" s="74">
        <v>1623</v>
      </c>
      <c r="P59" s="74">
        <f t="shared" si="1"/>
        <v>5582.588486706627</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29" t="s">
        <v>85</v>
      </c>
      <c r="B60" s="30" t="s">
        <v>33</v>
      </c>
      <c r="C60" s="74" t="s">
        <v>32</v>
      </c>
      <c r="D60" s="74" t="s">
        <v>32</v>
      </c>
      <c r="E60" s="74">
        <v>12359</v>
      </c>
      <c r="F60" s="74">
        <v>877</v>
      </c>
      <c r="G60" s="74">
        <v>2557</v>
      </c>
      <c r="H60" s="74">
        <v>6886</v>
      </c>
      <c r="I60" s="74">
        <v>1706</v>
      </c>
      <c r="J60" s="74">
        <v>2158</v>
      </c>
      <c r="K60" s="74" t="s">
        <v>32</v>
      </c>
      <c r="L60" s="74">
        <v>12929</v>
      </c>
      <c r="M60" s="74">
        <v>662</v>
      </c>
      <c r="N60" s="74">
        <v>504</v>
      </c>
      <c r="O60" s="74">
        <v>1870</v>
      </c>
      <c r="P60" s="74">
        <f t="shared" si="1"/>
        <v>2241.4445966488297</v>
      </c>
      <c r="Q60" s="15"/>
      <c r="R60" s="15"/>
      <c r="S60" s="15"/>
      <c r="T60" s="15"/>
      <c r="U60" s="15"/>
      <c r="V60" s="15"/>
      <c r="W60" s="15"/>
      <c r="X60" s="15"/>
      <c r="Y60" s="15"/>
      <c r="Z60" s="15"/>
      <c r="AA60" s="15"/>
      <c r="AB60" s="15"/>
      <c r="AC60" s="15"/>
      <c r="AD60" s="15"/>
      <c r="AE60" s="15"/>
      <c r="AF60" s="15"/>
      <c r="AG60" s="15"/>
      <c r="AH60" s="15"/>
      <c r="AI60" s="15"/>
      <c r="AJ60" s="15"/>
      <c r="AK60" s="15"/>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86</v>
      </c>
      <c r="B61" s="30" t="s">
        <v>33</v>
      </c>
      <c r="C61" s="74" t="s">
        <v>32</v>
      </c>
      <c r="D61" s="74" t="s">
        <v>32</v>
      </c>
      <c r="E61" s="74">
        <v>11121</v>
      </c>
      <c r="F61" s="74">
        <v>2341</v>
      </c>
      <c r="G61" s="74">
        <v>9866</v>
      </c>
      <c r="H61" s="74">
        <v>6802</v>
      </c>
      <c r="I61" s="74">
        <v>630</v>
      </c>
      <c r="J61" s="74">
        <v>3820</v>
      </c>
      <c r="K61" s="74" t="s">
        <v>32</v>
      </c>
      <c r="L61" s="74">
        <v>33673</v>
      </c>
      <c r="M61" s="74">
        <v>84</v>
      </c>
      <c r="N61" s="74">
        <v>1470</v>
      </c>
      <c r="O61" s="74">
        <v>3068</v>
      </c>
      <c r="P61" s="74">
        <f t="shared" si="1"/>
        <v>4326.6660245164048</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32" t="s">
        <v>55</v>
      </c>
      <c r="B62" s="31" t="s">
        <v>33</v>
      </c>
      <c r="C62" s="76" t="s">
        <v>32</v>
      </c>
      <c r="D62" s="76" t="s">
        <v>32</v>
      </c>
      <c r="E62" s="76">
        <v>2336</v>
      </c>
      <c r="F62" s="76">
        <v>2</v>
      </c>
      <c r="G62" s="76">
        <v>268</v>
      </c>
      <c r="H62" s="76">
        <v>2803</v>
      </c>
      <c r="I62" s="76">
        <v>396</v>
      </c>
      <c r="J62" s="76">
        <v>254</v>
      </c>
      <c r="K62" s="76" t="s">
        <v>32</v>
      </c>
      <c r="L62" s="76">
        <v>9471</v>
      </c>
      <c r="M62" s="76">
        <v>146</v>
      </c>
      <c r="N62" s="76">
        <v>30</v>
      </c>
      <c r="O62" s="76">
        <v>53</v>
      </c>
      <c r="P62" s="76">
        <f t="shared" si="1"/>
        <v>417.77705662503712</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9" t="s">
        <v>8</v>
      </c>
      <c r="B63" s="11"/>
      <c r="C63" s="54"/>
      <c r="D63" s="54"/>
      <c r="E63" s="54"/>
      <c r="F63" s="54"/>
      <c r="G63" s="54"/>
      <c r="H63" s="54"/>
      <c r="I63" s="54"/>
      <c r="J63" s="54"/>
      <c r="K63" s="54"/>
      <c r="L63" s="54"/>
      <c r="M63" s="54"/>
      <c r="N63" s="54"/>
      <c r="O63" s="54"/>
      <c r="P63" s="54"/>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20" t="s">
        <v>87</v>
      </c>
      <c r="B64" s="12" t="s">
        <v>33</v>
      </c>
      <c r="C64" s="77" t="s">
        <v>32</v>
      </c>
      <c r="D64" s="77" t="s">
        <v>32</v>
      </c>
      <c r="E64" s="77">
        <v>97614</v>
      </c>
      <c r="F64" s="77">
        <v>51419</v>
      </c>
      <c r="G64" s="77">
        <v>130763</v>
      </c>
      <c r="H64" s="77">
        <v>147703</v>
      </c>
      <c r="I64" s="77">
        <v>38051</v>
      </c>
      <c r="J64" s="77">
        <v>78682</v>
      </c>
      <c r="K64" s="77" t="s">
        <v>32</v>
      </c>
      <c r="L64" s="77">
        <v>459470</v>
      </c>
      <c r="M64" s="77">
        <v>12833</v>
      </c>
      <c r="N64" s="77">
        <v>16691</v>
      </c>
      <c r="O64" s="77">
        <v>44117</v>
      </c>
      <c r="P64" s="77">
        <f t="shared" si="1"/>
        <v>72644.153683493452</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11" t="s">
        <v>88</v>
      </c>
      <c r="B65" s="52" t="s">
        <v>33</v>
      </c>
      <c r="C65" s="78" t="s">
        <v>32</v>
      </c>
      <c r="D65" s="78" t="s">
        <v>32</v>
      </c>
      <c r="E65" s="78">
        <v>83734</v>
      </c>
      <c r="F65" s="78">
        <v>30477</v>
      </c>
      <c r="G65" s="78">
        <v>74136</v>
      </c>
      <c r="H65" s="78">
        <v>120705</v>
      </c>
      <c r="I65" s="78">
        <v>34195</v>
      </c>
      <c r="J65" s="78">
        <v>42344</v>
      </c>
      <c r="K65" s="78" t="s">
        <v>32</v>
      </c>
      <c r="L65" s="78">
        <v>322944</v>
      </c>
      <c r="M65" s="78">
        <v>11324</v>
      </c>
      <c r="N65" s="78">
        <v>10938</v>
      </c>
      <c r="O65" s="78">
        <v>28832</v>
      </c>
      <c r="P65" s="78">
        <f t="shared" si="1"/>
        <v>46586.987211523548</v>
      </c>
      <c r="Q65" s="2"/>
      <c r="R65" s="2"/>
      <c r="S65" s="2"/>
      <c r="T65" s="2"/>
      <c r="U65" s="2"/>
      <c r="V65" s="2"/>
      <c r="W65" s="2"/>
      <c r="X65" s="2"/>
      <c r="Y65" s="2"/>
      <c r="Z65" s="2"/>
      <c r="AA65" s="2"/>
      <c r="AB65" s="2"/>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11" t="s">
        <v>102</v>
      </c>
      <c r="B66" s="52" t="s">
        <v>33</v>
      </c>
      <c r="C66" s="78" t="s">
        <v>32</v>
      </c>
      <c r="D66" s="78" t="s">
        <v>32</v>
      </c>
      <c r="E66" s="78">
        <v>35875</v>
      </c>
      <c r="F66" s="78">
        <v>23916</v>
      </c>
      <c r="G66" s="78">
        <v>58688</v>
      </c>
      <c r="H66" s="78">
        <v>66824</v>
      </c>
      <c r="I66" s="78">
        <v>22093</v>
      </c>
      <c r="J66" s="78">
        <v>31273</v>
      </c>
      <c r="K66" s="78" t="s">
        <v>32</v>
      </c>
      <c r="L66" s="78">
        <v>241478</v>
      </c>
      <c r="M66" s="78">
        <v>6888</v>
      </c>
      <c r="N66" s="78">
        <v>7014</v>
      </c>
      <c r="O66" s="78">
        <v>25260</v>
      </c>
      <c r="P66" s="78">
        <f t="shared" si="1"/>
        <v>33998.613476318096</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103</v>
      </c>
      <c r="B67" s="52" t="s">
        <v>33</v>
      </c>
      <c r="C67" s="78" t="s">
        <v>32</v>
      </c>
      <c r="D67" s="78" t="s">
        <v>32</v>
      </c>
      <c r="E67" s="78">
        <v>47859</v>
      </c>
      <c r="F67" s="78">
        <v>6562</v>
      </c>
      <c r="G67" s="78">
        <v>15448</v>
      </c>
      <c r="H67" s="78">
        <v>53881</v>
      </c>
      <c r="I67" s="78">
        <v>12102</v>
      </c>
      <c r="J67" s="78">
        <v>11071</v>
      </c>
      <c r="K67" s="78" t="s">
        <v>32</v>
      </c>
      <c r="L67" s="78">
        <v>81466</v>
      </c>
      <c r="M67" s="78">
        <v>4436</v>
      </c>
      <c r="N67" s="78">
        <v>3924</v>
      </c>
      <c r="O67" s="78">
        <v>3572</v>
      </c>
      <c r="P67" s="78">
        <f t="shared" si="1"/>
        <v>12588.581465241974</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03" t="s">
        <v>89</v>
      </c>
      <c r="B68" s="52" t="s">
        <v>33</v>
      </c>
      <c r="C68" s="70" t="s">
        <v>32</v>
      </c>
      <c r="D68" s="70" t="s">
        <v>32</v>
      </c>
      <c r="E68" s="70">
        <v>60920</v>
      </c>
      <c r="F68" s="70">
        <v>10147</v>
      </c>
      <c r="G68" s="70">
        <v>23015</v>
      </c>
      <c r="H68" s="70">
        <v>50488</v>
      </c>
      <c r="I68" s="70">
        <v>16691</v>
      </c>
      <c r="J68" s="70">
        <v>20661</v>
      </c>
      <c r="K68" s="70" t="s">
        <v>32</v>
      </c>
      <c r="L68" s="70">
        <v>12028</v>
      </c>
      <c r="M68" s="70">
        <v>9176</v>
      </c>
      <c r="N68" s="70">
        <v>15221</v>
      </c>
      <c r="O68" s="70">
        <v>7731</v>
      </c>
      <c r="P68" s="70">
        <f t="shared" si="1"/>
        <v>17595.715875754795</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99</v>
      </c>
      <c r="B69" s="13" t="s">
        <v>33</v>
      </c>
      <c r="C69" s="79" t="s">
        <v>32</v>
      </c>
      <c r="D69" s="79" t="s">
        <v>32</v>
      </c>
      <c r="E69" s="79">
        <v>74800</v>
      </c>
      <c r="F69" s="79">
        <v>31088</v>
      </c>
      <c r="G69" s="79">
        <v>79643</v>
      </c>
      <c r="H69" s="79">
        <v>77486</v>
      </c>
      <c r="I69" s="79">
        <v>20548</v>
      </c>
      <c r="J69" s="79">
        <v>57000</v>
      </c>
      <c r="K69" s="79" t="s">
        <v>32</v>
      </c>
      <c r="L69" s="79">
        <v>148555</v>
      </c>
      <c r="M69" s="79">
        <v>10685</v>
      </c>
      <c r="N69" s="79">
        <v>20975</v>
      </c>
      <c r="O69" s="79">
        <v>23016</v>
      </c>
      <c r="P69" s="79">
        <f t="shared" si="1"/>
        <v>43653.140007898335</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12" t="s">
        <v>90</v>
      </c>
      <c r="B70" s="52" t="s">
        <v>33</v>
      </c>
      <c r="C70" s="80" t="s">
        <v>32</v>
      </c>
      <c r="D70" s="80" t="s">
        <v>32</v>
      </c>
      <c r="E70" s="80">
        <v>-464</v>
      </c>
      <c r="F70" s="80">
        <v>4</v>
      </c>
      <c r="G70" s="80">
        <v>24</v>
      </c>
      <c r="H70" s="80">
        <v>3036</v>
      </c>
      <c r="I70" s="80">
        <v>1149</v>
      </c>
      <c r="J70" s="80">
        <v>518</v>
      </c>
      <c r="K70" s="80" t="s">
        <v>32</v>
      </c>
      <c r="L70" s="80">
        <v>957</v>
      </c>
      <c r="M70" s="80">
        <v>109</v>
      </c>
      <c r="N70" s="80">
        <v>260</v>
      </c>
      <c r="O70" s="80">
        <v>0</v>
      </c>
      <c r="P70" s="80">
        <f t="shared" si="1"/>
        <v>415.36639824638894</v>
      </c>
      <c r="Q70" s="2"/>
      <c r="R70" s="2"/>
      <c r="S70" s="2"/>
      <c r="T70" s="2"/>
      <c r="U70" s="2"/>
      <c r="V70" s="2"/>
      <c r="W70" s="2"/>
      <c r="X70" s="2"/>
      <c r="Y70" s="2"/>
      <c r="Z70" s="2"/>
      <c r="AA70" s="2"/>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00" t="s">
        <v>91</v>
      </c>
      <c r="B71" s="52" t="s">
        <v>33</v>
      </c>
      <c r="C71" s="81" t="s">
        <v>32</v>
      </c>
      <c r="D71" s="81" t="s">
        <v>32</v>
      </c>
      <c r="E71" s="81">
        <v>25816</v>
      </c>
      <c r="F71" s="81">
        <v>3220</v>
      </c>
      <c r="G71" s="81">
        <v>12691</v>
      </c>
      <c r="H71" s="81">
        <v>16492</v>
      </c>
      <c r="I71" s="81">
        <v>2731</v>
      </c>
      <c r="J71" s="81">
        <v>6232</v>
      </c>
      <c r="K71" s="81" t="s">
        <v>32</v>
      </c>
      <c r="L71" s="81">
        <v>56074</v>
      </c>
      <c r="M71" s="81">
        <v>893</v>
      </c>
      <c r="N71" s="81">
        <v>2004</v>
      </c>
      <c r="O71" s="81">
        <v>4991</v>
      </c>
      <c r="P71" s="81">
        <f t="shared" si="1"/>
        <v>6985.8993066629691</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104</v>
      </c>
      <c r="B72" s="52" t="s">
        <v>33</v>
      </c>
      <c r="C72" s="57" t="s">
        <v>32</v>
      </c>
      <c r="D72" s="57" t="s">
        <v>32</v>
      </c>
      <c r="E72" s="57">
        <v>11121</v>
      </c>
      <c r="F72" s="57">
        <v>2341</v>
      </c>
      <c r="G72" s="57">
        <v>9866</v>
      </c>
      <c r="H72" s="57">
        <v>6802</v>
      </c>
      <c r="I72" s="57">
        <v>630</v>
      </c>
      <c r="J72" s="57">
        <v>3820</v>
      </c>
      <c r="K72" s="57" t="s">
        <v>32</v>
      </c>
      <c r="L72" s="57">
        <v>33673</v>
      </c>
      <c r="M72" s="57">
        <v>84</v>
      </c>
      <c r="N72" s="57">
        <v>1470</v>
      </c>
      <c r="O72" s="57">
        <v>3068</v>
      </c>
      <c r="P72" s="57">
        <f t="shared" si="1"/>
        <v>4326.6660245164048</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105</v>
      </c>
      <c r="B73" s="52" t="s">
        <v>33</v>
      </c>
      <c r="C73" s="57" t="s">
        <v>32</v>
      </c>
      <c r="D73" s="57" t="s">
        <v>32</v>
      </c>
      <c r="E73" s="57">
        <v>12359</v>
      </c>
      <c r="F73" s="57">
        <v>877</v>
      </c>
      <c r="G73" s="57">
        <v>2557</v>
      </c>
      <c r="H73" s="57">
        <v>6886</v>
      </c>
      <c r="I73" s="57">
        <v>1706</v>
      </c>
      <c r="J73" s="57">
        <v>2158</v>
      </c>
      <c r="K73" s="57" t="s">
        <v>32</v>
      </c>
      <c r="L73" s="57">
        <v>12929</v>
      </c>
      <c r="M73" s="57">
        <v>662</v>
      </c>
      <c r="N73" s="57">
        <v>504</v>
      </c>
      <c r="O73" s="57">
        <v>1870</v>
      </c>
      <c r="P73" s="57">
        <f t="shared" si="1"/>
        <v>2241.4445966488297</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0" t="s">
        <v>100</v>
      </c>
      <c r="B74" s="49" t="s">
        <v>33</v>
      </c>
      <c r="C74" s="79" t="s">
        <v>32</v>
      </c>
      <c r="D74" s="79" t="s">
        <v>32</v>
      </c>
      <c r="E74" s="79">
        <v>48520</v>
      </c>
      <c r="F74" s="79">
        <v>27871</v>
      </c>
      <c r="G74" s="79">
        <v>66975</v>
      </c>
      <c r="H74" s="79">
        <v>64030</v>
      </c>
      <c r="I74" s="79">
        <v>18966</v>
      </c>
      <c r="J74" s="79">
        <v>51285</v>
      </c>
      <c r="K74" s="79" t="s">
        <v>32</v>
      </c>
      <c r="L74" s="79">
        <v>93439</v>
      </c>
      <c r="M74" s="79">
        <v>9901</v>
      </c>
      <c r="N74" s="79">
        <v>19230</v>
      </c>
      <c r="O74" s="79">
        <v>18025</v>
      </c>
      <c r="P74" s="79">
        <f t="shared" si="1"/>
        <v>37082.030037683253</v>
      </c>
      <c r="Q74" s="2"/>
      <c r="R74" s="2"/>
      <c r="S74" s="2"/>
      <c r="T74" s="2"/>
      <c r="U74" s="2"/>
      <c r="V74" s="2"/>
      <c r="W74" s="2"/>
      <c r="X74" s="2"/>
      <c r="Y74" s="2"/>
      <c r="Z74" s="2"/>
      <c r="AA74" s="2"/>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112" t="s">
        <v>92</v>
      </c>
      <c r="B75" s="33" t="s">
        <v>33</v>
      </c>
      <c r="C75" s="80" t="s">
        <v>32</v>
      </c>
      <c r="D75" s="80" t="s">
        <v>32</v>
      </c>
      <c r="E75" s="80">
        <v>19953</v>
      </c>
      <c r="F75" s="80">
        <v>2825</v>
      </c>
      <c r="G75" s="80">
        <v>4746</v>
      </c>
      <c r="H75" s="80">
        <v>30701</v>
      </c>
      <c r="I75" s="80">
        <v>3501</v>
      </c>
      <c r="J75" s="80">
        <v>4280</v>
      </c>
      <c r="K75" s="80" t="s">
        <v>32</v>
      </c>
      <c r="L75" s="80">
        <v>40477</v>
      </c>
      <c r="M75" s="80">
        <v>3248</v>
      </c>
      <c r="N75" s="80">
        <v>2892</v>
      </c>
      <c r="O75" s="80">
        <v>1623</v>
      </c>
      <c r="P75" s="80">
        <f t="shared" si="1"/>
        <v>5582.588486706627</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20" t="s">
        <v>101</v>
      </c>
      <c r="B76" s="12" t="s">
        <v>33</v>
      </c>
      <c r="C76" s="82" t="s">
        <v>32</v>
      </c>
      <c r="D76" s="82" t="s">
        <v>32</v>
      </c>
      <c r="E76" s="82">
        <v>28567</v>
      </c>
      <c r="F76" s="82">
        <v>25046</v>
      </c>
      <c r="G76" s="82">
        <v>62229</v>
      </c>
      <c r="H76" s="82">
        <v>33329</v>
      </c>
      <c r="I76" s="82">
        <v>15465</v>
      </c>
      <c r="J76" s="82">
        <v>47005</v>
      </c>
      <c r="K76" s="82" t="s">
        <v>32</v>
      </c>
      <c r="L76" s="82">
        <v>52962</v>
      </c>
      <c r="M76" s="82">
        <v>6653</v>
      </c>
      <c r="N76" s="82">
        <v>16338</v>
      </c>
      <c r="O76" s="82">
        <v>16402</v>
      </c>
      <c r="P76" s="82">
        <f t="shared" si="1"/>
        <v>31499.441550976626</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9" t="s">
        <v>93</v>
      </c>
      <c r="B77" s="9"/>
      <c r="C77" s="5"/>
      <c r="D77" s="5"/>
      <c r="E77" s="5"/>
      <c r="F77" s="5"/>
      <c r="G77" s="5"/>
      <c r="H77" s="5"/>
      <c r="I77" s="5"/>
      <c r="J77" s="5"/>
      <c r="K77" s="5"/>
      <c r="L77" s="5"/>
      <c r="M77" s="5"/>
      <c r="N77" s="5"/>
      <c r="O77" s="5"/>
      <c r="P77" s="5"/>
      <c r="Q77" s="15"/>
      <c r="R77" s="15"/>
      <c r="S77" s="15"/>
      <c r="T77" s="15"/>
      <c r="U77" s="15"/>
      <c r="V77" s="15"/>
      <c r="W77" s="15"/>
      <c r="X77" s="15"/>
      <c r="Y77" s="15"/>
      <c r="Z77" s="15"/>
      <c r="AA77" s="15"/>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94</v>
      </c>
      <c r="B78" s="36" t="s">
        <v>12</v>
      </c>
      <c r="C78" s="83" t="s">
        <v>32</v>
      </c>
      <c r="D78" s="83" t="s">
        <v>32</v>
      </c>
      <c r="E78" s="83">
        <v>0.75</v>
      </c>
      <c r="F78" s="83">
        <v>1.41</v>
      </c>
      <c r="G78" s="83">
        <v>1.43</v>
      </c>
      <c r="H78" s="83">
        <v>0.88</v>
      </c>
      <c r="I78" s="83">
        <v>0.94</v>
      </c>
      <c r="J78" s="83">
        <v>1.49</v>
      </c>
      <c r="K78" s="83" t="s">
        <v>32</v>
      </c>
      <c r="L78" s="83">
        <v>1.1000000000000001</v>
      </c>
      <c r="M78" s="83">
        <v>0.83000000000000018</v>
      </c>
      <c r="N78" s="83">
        <v>1.05</v>
      </c>
      <c r="O78" s="83">
        <v>1.24</v>
      </c>
      <c r="P78" s="83">
        <f t="shared" si="1"/>
        <v>1.2660296699234299</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95</v>
      </c>
      <c r="B79" s="36" t="s">
        <v>12</v>
      </c>
      <c r="C79" s="83" t="s">
        <v>32</v>
      </c>
      <c r="D79" s="83" t="s">
        <v>32</v>
      </c>
      <c r="E79" s="83">
        <v>1.0960313069846539</v>
      </c>
      <c r="F79" s="83">
        <v>1.5947412435092087E-3</v>
      </c>
      <c r="G79" s="83">
        <v>7.7185442365195048E-2</v>
      </c>
      <c r="H79" s="83">
        <v>1.0290380019363181</v>
      </c>
      <c r="I79" s="83">
        <v>0.24798297022417282</v>
      </c>
      <c r="J79" s="83">
        <v>8.3856536437812962E-2</v>
      </c>
      <c r="K79" s="83" t="s">
        <v>32</v>
      </c>
      <c r="L79" s="83">
        <v>0.93841817746534051</v>
      </c>
      <c r="M79" s="83">
        <v>0.22255123509701552</v>
      </c>
      <c r="N79" s="83">
        <v>0.25540710562578633</v>
      </c>
      <c r="O79" s="83">
        <v>9.4294716322506061E-3</v>
      </c>
      <c r="P79" s="83">
        <f t="shared" si="1"/>
        <v>0.16098121326981132</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96</v>
      </c>
      <c r="B80" s="36" t="s">
        <v>12</v>
      </c>
      <c r="C80" s="83" t="s">
        <v>32</v>
      </c>
      <c r="D80" s="83" t="s">
        <v>32</v>
      </c>
      <c r="E80" s="83">
        <v>0.85780728174237297</v>
      </c>
      <c r="F80" s="83">
        <v>0.59271864485890424</v>
      </c>
      <c r="G80" s="83">
        <v>0.56694936641098781</v>
      </c>
      <c r="H80" s="83">
        <v>0.81721427459157903</v>
      </c>
      <c r="I80" s="83">
        <v>0.89866232162098236</v>
      </c>
      <c r="J80" s="83">
        <v>0.53816628962151447</v>
      </c>
      <c r="K80" s="83" t="s">
        <v>32</v>
      </c>
      <c r="L80" s="83">
        <v>0.70286199316603915</v>
      </c>
      <c r="M80" s="83">
        <v>0.88241253019558952</v>
      </c>
      <c r="N80" s="83">
        <v>0.65532322808699295</v>
      </c>
      <c r="O80" s="83">
        <v>0.65353491851213819</v>
      </c>
      <c r="P80" s="83">
        <f t="shared" si="1"/>
        <v>0.64880748309147429</v>
      </c>
      <c r="Q80" s="15"/>
      <c r="R80" s="15"/>
      <c r="S80" s="15"/>
      <c r="T80" s="15"/>
      <c r="U80" s="15"/>
      <c r="V80" s="15"/>
      <c r="W80" s="15"/>
      <c r="X80" s="15"/>
      <c r="Y80" s="15"/>
      <c r="Z80" s="15"/>
      <c r="AA80" s="15"/>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106</v>
      </c>
      <c r="B81" s="36" t="s">
        <v>12</v>
      </c>
      <c r="C81" s="83" t="s">
        <v>32</v>
      </c>
      <c r="D81" s="83" t="s">
        <v>32</v>
      </c>
      <c r="E81" s="83">
        <v>0.21648450840004638</v>
      </c>
      <c r="F81" s="83">
        <v>9.7370173102529961E-2</v>
      </c>
      <c r="G81" s="83">
        <v>0.50492558127503062</v>
      </c>
      <c r="H81" s="83">
        <v>0.32582439357704135</v>
      </c>
      <c r="I81" s="83">
        <v>0.10707159649256491</v>
      </c>
      <c r="J81" s="83">
        <v>0.36458965713129365</v>
      </c>
      <c r="K81" s="83" t="s">
        <v>32</v>
      </c>
      <c r="L81" s="83">
        <v>0.14463766662278418</v>
      </c>
      <c r="M81" s="83">
        <v>0.1071237615977355</v>
      </c>
      <c r="N81" s="83">
        <v>0.20913728731438994</v>
      </c>
      <c r="O81" s="83">
        <v>0.21086669962102489</v>
      </c>
      <c r="P81" s="83">
        <f t="shared" ref="P81:P88" si="2">($E81*$E$6+$F81*$F$6+$G81*$G$6+$H81*$H$6+$I81*$I$6+$J81*$J$6+$L81*$L$6+$M81*$M$6+$N81*$N$6+$O81*$O$6)/$P$6</f>
        <v>0.25522284019386615</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117</v>
      </c>
      <c r="B82" s="36" t="s">
        <v>33</v>
      </c>
      <c r="C82" s="84" t="s">
        <v>32</v>
      </c>
      <c r="D82" s="84" t="s">
        <v>32</v>
      </c>
      <c r="E82" s="84">
        <v>39770.491803278688</v>
      </c>
      <c r="F82" s="84">
        <v>22119.841269841269</v>
      </c>
      <c r="G82" s="84">
        <v>53580</v>
      </c>
      <c r="H82" s="84">
        <v>42973.154362416106</v>
      </c>
      <c r="I82" s="84">
        <v>19353.061224489797</v>
      </c>
      <c r="J82" s="84">
        <v>40702.380952380954</v>
      </c>
      <c r="K82" s="84" t="s">
        <v>32</v>
      </c>
      <c r="L82" s="84">
        <v>74157.936507936509</v>
      </c>
      <c r="M82" s="84">
        <v>8250.8333333333339</v>
      </c>
      <c r="N82" s="84">
        <v>18669.902912621357</v>
      </c>
      <c r="O82" s="84">
        <v>16093.749999999998</v>
      </c>
      <c r="P82" s="84">
        <f t="shared" si="2"/>
        <v>29943.915764944086</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118</v>
      </c>
      <c r="B83" s="36" t="s">
        <v>33</v>
      </c>
      <c r="C83" s="84" t="s">
        <v>32</v>
      </c>
      <c r="D83" s="84" t="s">
        <v>32</v>
      </c>
      <c r="E83" s="84">
        <v>23415.573770491803</v>
      </c>
      <c r="F83" s="84">
        <v>19877.777777777777</v>
      </c>
      <c r="G83" s="84">
        <v>49783.199999999997</v>
      </c>
      <c r="H83" s="84">
        <v>22368.456375838927</v>
      </c>
      <c r="I83" s="84">
        <v>15780.612244897959</v>
      </c>
      <c r="J83" s="84">
        <v>37305.555555555555</v>
      </c>
      <c r="K83" s="84" t="s">
        <v>32</v>
      </c>
      <c r="L83" s="84">
        <v>42033.333333333336</v>
      </c>
      <c r="M83" s="84">
        <v>5544.166666666667</v>
      </c>
      <c r="N83" s="84">
        <v>15862.135922330097</v>
      </c>
      <c r="O83" s="84">
        <v>14644.642857142855</v>
      </c>
      <c r="P83" s="84">
        <f t="shared" si="2"/>
        <v>25635.024192065481</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562</v>
      </c>
      <c r="B84" s="36" t="s">
        <v>33</v>
      </c>
      <c r="C84" s="84" t="s">
        <v>32</v>
      </c>
      <c r="D84" s="84" t="s">
        <v>32</v>
      </c>
      <c r="E84" s="84">
        <v>26478.571428571431</v>
      </c>
      <c r="F84" s="84">
        <v>9003.8461538461543</v>
      </c>
      <c r="G84" s="84">
        <v>21924.444444444445</v>
      </c>
      <c r="H84" s="84">
        <v>20005.882352941175</v>
      </c>
      <c r="I84" s="84">
        <v>21000</v>
      </c>
      <c r="J84" s="84">
        <v>21222.222222222223</v>
      </c>
      <c r="K84" s="84" t="s">
        <v>32</v>
      </c>
      <c r="L84" s="84">
        <v>54311.290322580644</v>
      </c>
      <c r="M84" s="84">
        <v>8400</v>
      </c>
      <c r="N84" s="84">
        <v>13363.636363636364</v>
      </c>
      <c r="O84" s="84">
        <v>6391.666666666667</v>
      </c>
      <c r="P84" s="84">
        <f t="shared" si="2"/>
        <v>14860.880046362319</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97</v>
      </c>
      <c r="B85" s="36" t="s">
        <v>33</v>
      </c>
      <c r="C85" s="84" t="s">
        <v>32</v>
      </c>
      <c r="D85" s="84" t="s">
        <v>32</v>
      </c>
      <c r="E85" s="84">
        <v>131.94192377495463</v>
      </c>
      <c r="F85" s="84">
        <v>72.901080631753956</v>
      </c>
      <c r="G85" s="84">
        <v>49.258331727990758</v>
      </c>
      <c r="H85" s="84">
        <v>90.569512034723132</v>
      </c>
      <c r="I85" s="84">
        <v>209.32515337423311</v>
      </c>
      <c r="J85" s="84">
        <v>58.450704225352112</v>
      </c>
      <c r="K85" s="84" t="s">
        <v>32</v>
      </c>
      <c r="L85" s="84">
        <v>644.83790523690766</v>
      </c>
      <c r="M85" s="84">
        <v>118.00356506238859</v>
      </c>
      <c r="N85" s="84">
        <v>37.555886736214603</v>
      </c>
      <c r="O85" s="84">
        <v>104.06232609905399</v>
      </c>
      <c r="P85" s="84">
        <f t="shared" si="2"/>
        <v>89.310801476864611</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98</v>
      </c>
      <c r="B86" s="36" t="s">
        <v>33</v>
      </c>
      <c r="C86" s="84" t="s">
        <v>32</v>
      </c>
      <c r="D86" s="84" t="s">
        <v>32</v>
      </c>
      <c r="E86" s="84">
        <v>72.894525319281954</v>
      </c>
      <c r="F86" s="84">
        <v>98.186528497409327</v>
      </c>
      <c r="G86" s="84">
        <v>46.888979259861735</v>
      </c>
      <c r="H86" s="84">
        <v>86.810840913309818</v>
      </c>
      <c r="I86" s="84">
        <v>111.15350089766606</v>
      </c>
      <c r="J86" s="84">
        <v>58.030560271646863</v>
      </c>
      <c r="K86" s="84" t="s">
        <v>32</v>
      </c>
      <c r="L86" s="84">
        <v>166.79797411367474</v>
      </c>
      <c r="M86" s="84">
        <v>63.161290322580648</v>
      </c>
      <c r="N86" s="84">
        <v>26.714356191415884</v>
      </c>
      <c r="O86" s="84">
        <v>143.98746572659616</v>
      </c>
      <c r="P86" s="84">
        <f t="shared" si="2"/>
        <v>89.410330538175089</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105" t="s">
        <v>50</v>
      </c>
      <c r="B87" s="36" t="s">
        <v>33</v>
      </c>
      <c r="C87" s="84" t="s">
        <v>32</v>
      </c>
      <c r="D87" s="84" t="s">
        <v>32</v>
      </c>
      <c r="E87" s="84">
        <v>28.471912119317675</v>
      </c>
      <c r="F87" s="84">
        <v>47.409326424870464</v>
      </c>
      <c r="G87" s="84">
        <v>23.495323302155349</v>
      </c>
      <c r="H87" s="84">
        <v>47.456840542045668</v>
      </c>
      <c r="I87" s="84">
        <v>97.553859964093348</v>
      </c>
      <c r="J87" s="84">
        <v>22.139219015280137</v>
      </c>
      <c r="K87" s="84" t="s">
        <v>32</v>
      </c>
      <c r="L87" s="84">
        <v>104.95216657287564</v>
      </c>
      <c r="M87" s="84">
        <v>41.032258064516128</v>
      </c>
      <c r="N87" s="84">
        <v>4.8593981253083376</v>
      </c>
      <c r="O87" s="84">
        <v>72.307089698394037</v>
      </c>
      <c r="P87" s="84">
        <f t="shared" si="2"/>
        <v>46.881289355370185</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c r="A88" s="106" t="s">
        <v>52</v>
      </c>
      <c r="B88" s="37" t="s">
        <v>33</v>
      </c>
      <c r="C88" s="85" t="s">
        <v>32</v>
      </c>
      <c r="D88" s="85" t="s">
        <v>32</v>
      </c>
      <c r="E88" s="85">
        <v>11.49415021880861</v>
      </c>
      <c r="F88" s="85">
        <v>11.398963730569948</v>
      </c>
      <c r="G88" s="85">
        <v>7.7063847092313953</v>
      </c>
      <c r="H88" s="85">
        <v>14.442175607945053</v>
      </c>
      <c r="I88" s="85">
        <v>4.0843806104129259</v>
      </c>
      <c r="J88" s="85">
        <v>1.9185059422750426</v>
      </c>
      <c r="K88" s="85" t="s">
        <v>32</v>
      </c>
      <c r="L88" s="85">
        <v>27.462014631401239</v>
      </c>
      <c r="M88" s="85">
        <v>2.6451612903225805</v>
      </c>
      <c r="N88" s="85">
        <v>1.7266896891958561</v>
      </c>
      <c r="O88" s="85">
        <v>27.81041911476694</v>
      </c>
      <c r="P88" s="85">
        <f t="shared" si="2"/>
        <v>12.048440001442509</v>
      </c>
    </row>
    <row r="89" spans="1:1020" ht="15.75">
      <c r="A89"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AF473-C67A-4693-9FAA-E77EB141912E}">
  <dimension ref="A1:AMF91"/>
  <sheetViews>
    <sheetView showGridLines="0" zoomScale="90" zoomScaleNormal="90" workbookViewId="0">
      <pane xSplit="2" ySplit="4" topLeftCell="C71" activePane="bottomRight" state="frozen"/>
      <selection activeCell="A103" sqref="A103"/>
      <selection pane="topRight" activeCell="A103" sqref="A103"/>
      <selection pane="bottomLeft" activeCell="A103" sqref="A103"/>
      <selection pane="bottomRight" activeCell="C88" sqref="C88"/>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4" t="s">
        <v>554</v>
      </c>
    </row>
    <row r="3" spans="1:1020"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1020" ht="12.75" customHeight="1">
      <c r="A4" s="276" t="s">
        <v>119</v>
      </c>
      <c r="B4" s="280"/>
      <c r="C4" s="281"/>
      <c r="D4" s="287"/>
      <c r="E4" s="287"/>
      <c r="F4" s="287"/>
      <c r="G4" s="287"/>
      <c r="H4" s="287"/>
      <c r="I4" s="287"/>
      <c r="J4" s="287"/>
      <c r="K4" s="287"/>
      <c r="L4" s="287"/>
      <c r="M4" s="287"/>
      <c r="N4" s="287"/>
      <c r="O4" s="287"/>
      <c r="P4" s="288"/>
    </row>
    <row r="5" spans="1:1020" ht="12.6" customHeight="1">
      <c r="A5" s="26" t="s">
        <v>2</v>
      </c>
      <c r="B5" s="17" t="s">
        <v>1</v>
      </c>
      <c r="C5" s="53" t="s">
        <v>114</v>
      </c>
      <c r="D5" s="53" t="s">
        <v>110</v>
      </c>
      <c r="E5" s="53" t="s">
        <v>108</v>
      </c>
      <c r="F5" s="53" t="s">
        <v>113</v>
      </c>
      <c r="G5" s="53" t="s">
        <v>108</v>
      </c>
      <c r="H5" s="53" t="s">
        <v>108</v>
      </c>
      <c r="I5" s="53" t="s">
        <v>113</v>
      </c>
      <c r="J5" s="53" t="s">
        <v>108</v>
      </c>
      <c r="K5" s="53" t="s">
        <v>32</v>
      </c>
      <c r="L5" s="53" t="s">
        <v>110</v>
      </c>
      <c r="M5" s="53" t="s">
        <v>110</v>
      </c>
      <c r="N5" s="53" t="s">
        <v>114</v>
      </c>
      <c r="O5" s="53" t="s">
        <v>114</v>
      </c>
      <c r="P5" s="53" t="s">
        <v>32</v>
      </c>
    </row>
    <row r="6" spans="1:1020" ht="12.6" customHeight="1">
      <c r="A6" s="25" t="s">
        <v>0</v>
      </c>
      <c r="B6" s="17" t="s">
        <v>1</v>
      </c>
      <c r="C6" s="57">
        <v>2666.7142857142999</v>
      </c>
      <c r="D6" s="57">
        <v>2384.1818181817998</v>
      </c>
      <c r="E6" s="57">
        <v>15054</v>
      </c>
      <c r="F6" s="57">
        <v>1034</v>
      </c>
      <c r="G6" s="57">
        <v>18380.529142787</v>
      </c>
      <c r="H6" s="57">
        <v>14538.059239603999</v>
      </c>
      <c r="I6" s="57">
        <v>622</v>
      </c>
      <c r="J6" s="57">
        <v>9153.9483430798991</v>
      </c>
      <c r="K6" s="57" t="s">
        <v>32</v>
      </c>
      <c r="L6" s="57">
        <v>3990</v>
      </c>
      <c r="M6" s="57">
        <v>20014</v>
      </c>
      <c r="N6" s="57">
        <v>1749.6</v>
      </c>
      <c r="O6" s="57">
        <v>3190</v>
      </c>
      <c r="P6" s="57">
        <f>SUM(C6:O6)</f>
        <v>92777.032829367003</v>
      </c>
    </row>
    <row r="7" spans="1:1020" ht="12.6" customHeight="1">
      <c r="A7" s="16" t="s">
        <v>3</v>
      </c>
      <c r="B7" s="113"/>
      <c r="C7" s="4"/>
      <c r="D7" s="4"/>
      <c r="E7" s="4"/>
      <c r="F7" s="4"/>
      <c r="G7" s="4"/>
      <c r="H7" s="4"/>
      <c r="I7" s="4"/>
      <c r="J7" s="4"/>
      <c r="K7" s="4"/>
      <c r="L7" s="4"/>
      <c r="M7" s="4"/>
      <c r="N7" s="4"/>
      <c r="O7" s="4"/>
      <c r="P7" s="4"/>
    </row>
    <row r="8" spans="1:1020" ht="12.6" customHeight="1">
      <c r="A8" s="29" t="s">
        <v>4</v>
      </c>
      <c r="B8" s="30" t="s">
        <v>116</v>
      </c>
      <c r="C8" s="58">
        <v>1.7</v>
      </c>
      <c r="D8" s="58">
        <v>5.0199999999999996</v>
      </c>
      <c r="E8" s="58">
        <v>2.38</v>
      </c>
      <c r="F8" s="58">
        <v>1.6</v>
      </c>
      <c r="G8" s="58">
        <v>3.31</v>
      </c>
      <c r="H8" s="58">
        <v>1.95</v>
      </c>
      <c r="I8" s="58">
        <v>2.92</v>
      </c>
      <c r="J8" s="58">
        <v>2.12</v>
      </c>
      <c r="K8" s="58" t="s">
        <v>32</v>
      </c>
      <c r="L8" s="58">
        <v>2.25</v>
      </c>
      <c r="M8" s="58">
        <v>2.4300000000000002</v>
      </c>
      <c r="N8" s="58">
        <v>1.72</v>
      </c>
      <c r="O8" s="58">
        <v>3.37</v>
      </c>
      <c r="P8" s="58">
        <f>($C8*$C$6+$D8*$D$6+$E8*$E$6+$F8*$F$6+$G8*$G$6+$H8*$H$6+$I8*$I$6+$J8*$J$6+$L8*$L$6+$M8*$M$6+$N8*$N$6+$O8*$O$6)/$P$6</f>
        <v>2.5412263066634839</v>
      </c>
    </row>
    <row r="9" spans="1:1020" ht="12.6" customHeight="1">
      <c r="A9" s="99" t="s">
        <v>561</v>
      </c>
      <c r="B9" s="22" t="s">
        <v>116</v>
      </c>
      <c r="C9" s="59">
        <v>1.55</v>
      </c>
      <c r="D9" s="59">
        <v>1.07</v>
      </c>
      <c r="E9" s="59">
        <v>1.35</v>
      </c>
      <c r="F9" s="59">
        <v>1.34</v>
      </c>
      <c r="G9" s="59">
        <v>1.19</v>
      </c>
      <c r="H9" s="59">
        <v>1.32</v>
      </c>
      <c r="I9" s="59">
        <v>0.85</v>
      </c>
      <c r="J9" s="59">
        <v>1.57</v>
      </c>
      <c r="K9" s="59" t="s">
        <v>32</v>
      </c>
      <c r="L9" s="59">
        <v>1.37</v>
      </c>
      <c r="M9" s="59">
        <v>1.48</v>
      </c>
      <c r="N9" s="59">
        <v>1.01</v>
      </c>
      <c r="O9" s="59">
        <v>0.99</v>
      </c>
      <c r="P9" s="59">
        <f t="shared" ref="P9:P17" si="0">($C9*$C$6+$D9*$D$6+$E9*$E$6+$F9*$F$6+$G9*$G$6+$H9*$H$6+$I9*$I$6+$J9*$J$6+$L9*$L$6+$M9*$M$6+$N9*$N$6+$O9*$O$6)/$P$6</f>
        <v>1.3405109073910171</v>
      </c>
    </row>
    <row r="10" spans="1:1020" ht="12.6" customHeight="1">
      <c r="A10" s="27" t="s">
        <v>5</v>
      </c>
      <c r="B10" s="23" t="s">
        <v>6</v>
      </c>
      <c r="C10" s="60">
        <v>23.99</v>
      </c>
      <c r="D10" s="60">
        <v>192.16</v>
      </c>
      <c r="E10" s="60">
        <v>96.38</v>
      </c>
      <c r="F10" s="60">
        <v>4.1100000000000003</v>
      </c>
      <c r="G10" s="60">
        <v>35.799999999999997</v>
      </c>
      <c r="H10" s="60">
        <v>53.58</v>
      </c>
      <c r="I10" s="60">
        <v>5.41</v>
      </c>
      <c r="J10" s="60">
        <v>22.57</v>
      </c>
      <c r="K10" s="60" t="s">
        <v>32</v>
      </c>
      <c r="L10" s="60">
        <v>11.27</v>
      </c>
      <c r="M10" s="60">
        <v>30.54</v>
      </c>
      <c r="N10" s="60">
        <v>5.17</v>
      </c>
      <c r="O10" s="60">
        <v>14.22</v>
      </c>
      <c r="P10" s="60">
        <f t="shared" si="0"/>
        <v>46.72295357129655</v>
      </c>
      <c r="Q10" s="3"/>
      <c r="R10" s="3"/>
      <c r="S10" s="3"/>
      <c r="T10" s="3"/>
      <c r="U10" s="3"/>
      <c r="V10" s="3"/>
      <c r="W10" s="3"/>
      <c r="X10" s="3"/>
      <c r="Y10" s="3"/>
      <c r="Z10" s="3"/>
      <c r="AA10" s="3"/>
    </row>
    <row r="11" spans="1:1020" ht="12.6" customHeight="1">
      <c r="A11" s="100" t="s">
        <v>34</v>
      </c>
      <c r="B11" s="17" t="s">
        <v>6</v>
      </c>
      <c r="C11" s="61">
        <v>12.46</v>
      </c>
      <c r="D11" s="61">
        <v>139.25</v>
      </c>
      <c r="E11" s="61">
        <v>56.42</v>
      </c>
      <c r="F11" s="61">
        <v>0</v>
      </c>
      <c r="G11" s="61">
        <v>11.49</v>
      </c>
      <c r="H11" s="61">
        <v>30.08</v>
      </c>
      <c r="I11" s="61">
        <v>1.1100000000000001</v>
      </c>
      <c r="J11" s="61">
        <v>13.57</v>
      </c>
      <c r="K11" s="61" t="s">
        <v>32</v>
      </c>
      <c r="L11" s="61">
        <v>1.86</v>
      </c>
      <c r="M11" s="61">
        <v>23.49</v>
      </c>
      <c r="N11" s="61">
        <v>0.17</v>
      </c>
      <c r="O11" s="61">
        <v>9.2799999999999994</v>
      </c>
      <c r="P11" s="61">
        <f t="shared" si="0"/>
        <v>26.897052803627012</v>
      </c>
    </row>
    <row r="12" spans="1:1020" ht="12.6" customHeight="1">
      <c r="A12" s="101" t="s">
        <v>68</v>
      </c>
      <c r="B12" s="55" t="s">
        <v>6</v>
      </c>
      <c r="C12" s="86">
        <v>4.07</v>
      </c>
      <c r="D12" s="86">
        <v>34.909999999999997</v>
      </c>
      <c r="E12" s="86">
        <v>15.55</v>
      </c>
      <c r="F12" s="86">
        <v>0</v>
      </c>
      <c r="G12" s="86">
        <v>1.71</v>
      </c>
      <c r="H12" s="86">
        <v>5.59</v>
      </c>
      <c r="I12" s="86">
        <v>0</v>
      </c>
      <c r="J12" s="86">
        <v>2.09</v>
      </c>
      <c r="K12" s="86" t="s">
        <v>32</v>
      </c>
      <c r="L12" s="86">
        <v>1.1200000000000001</v>
      </c>
      <c r="M12" s="86">
        <v>4.6500000000000004</v>
      </c>
      <c r="N12" s="86">
        <v>0.02</v>
      </c>
      <c r="O12" s="86">
        <v>3.43</v>
      </c>
      <c r="P12" s="86">
        <f t="shared" si="0"/>
        <v>6.1277645673554968</v>
      </c>
    </row>
    <row r="13" spans="1:1020" ht="12.6" customHeight="1">
      <c r="A13" s="101" t="s">
        <v>69</v>
      </c>
      <c r="B13" s="55" t="s">
        <v>6</v>
      </c>
      <c r="C13" s="86">
        <v>2.76</v>
      </c>
      <c r="D13" s="86">
        <v>4.46</v>
      </c>
      <c r="E13" s="86">
        <v>6.67</v>
      </c>
      <c r="F13" s="86">
        <v>1.88</v>
      </c>
      <c r="G13" s="86">
        <v>14.85</v>
      </c>
      <c r="H13" s="86">
        <v>10.28</v>
      </c>
      <c r="I13" s="86">
        <v>4.3</v>
      </c>
      <c r="J13" s="86">
        <v>0.93</v>
      </c>
      <c r="K13" s="86" t="s">
        <v>32</v>
      </c>
      <c r="L13" s="86">
        <v>3.59</v>
      </c>
      <c r="M13" s="86">
        <v>1.66</v>
      </c>
      <c r="N13" s="86">
        <v>2.86</v>
      </c>
      <c r="O13" s="86">
        <v>0.72</v>
      </c>
      <c r="P13" s="86">
        <f t="shared" si="0"/>
        <v>6.5618131824705426</v>
      </c>
    </row>
    <row r="14" spans="1:1020" ht="12.6" customHeight="1">
      <c r="A14" s="100" t="s">
        <v>35</v>
      </c>
      <c r="B14" s="17" t="s">
        <v>6</v>
      </c>
      <c r="C14" s="61">
        <v>6.28</v>
      </c>
      <c r="D14" s="61">
        <v>7.61</v>
      </c>
      <c r="E14" s="61">
        <v>22.58</v>
      </c>
      <c r="F14" s="61">
        <v>3.43</v>
      </c>
      <c r="G14" s="61">
        <v>16.34</v>
      </c>
      <c r="H14" s="61">
        <v>16.399999999999999</v>
      </c>
      <c r="I14" s="61">
        <v>4.3</v>
      </c>
      <c r="J14" s="61">
        <v>4.96</v>
      </c>
      <c r="K14" s="61" t="s">
        <v>32</v>
      </c>
      <c r="L14" s="61">
        <v>7.86</v>
      </c>
      <c r="M14" s="61">
        <v>2.15</v>
      </c>
      <c r="N14" s="61">
        <v>4.18</v>
      </c>
      <c r="O14" s="61">
        <v>1.47</v>
      </c>
      <c r="P14" s="61">
        <f t="shared" si="0"/>
        <v>11.334603261014264</v>
      </c>
    </row>
    <row r="15" spans="1:1020" ht="12.6" customHeight="1">
      <c r="A15" s="18" t="s">
        <v>14</v>
      </c>
      <c r="B15" s="23" t="s">
        <v>7</v>
      </c>
      <c r="C15" s="60">
        <v>636.25</v>
      </c>
      <c r="D15" s="60">
        <v>1145.5899999999999</v>
      </c>
      <c r="E15" s="60">
        <v>342.34</v>
      </c>
      <c r="F15" s="60">
        <v>433.01</v>
      </c>
      <c r="G15" s="60">
        <v>678.73</v>
      </c>
      <c r="H15" s="60">
        <v>387.47</v>
      </c>
      <c r="I15" s="60">
        <v>939.65</v>
      </c>
      <c r="J15" s="60">
        <v>414.26</v>
      </c>
      <c r="K15" s="60" t="s">
        <v>32</v>
      </c>
      <c r="L15" s="60">
        <v>864.49</v>
      </c>
      <c r="M15" s="60">
        <v>192.91</v>
      </c>
      <c r="N15" s="60">
        <v>175.2</v>
      </c>
      <c r="O15" s="60">
        <v>140.91999999999999</v>
      </c>
      <c r="P15" s="60">
        <f t="shared" si="0"/>
        <v>437.39970049773956</v>
      </c>
    </row>
    <row r="16" spans="1:1020" ht="12.6" customHeight="1">
      <c r="A16" s="100" t="s">
        <v>41</v>
      </c>
      <c r="B16" s="17" t="s">
        <v>7</v>
      </c>
      <c r="C16" s="61">
        <v>441.88</v>
      </c>
      <c r="D16" s="61">
        <v>1065.5</v>
      </c>
      <c r="E16" s="61">
        <v>288.31</v>
      </c>
      <c r="F16" s="61">
        <v>25.37</v>
      </c>
      <c r="G16" s="61">
        <v>475.32</v>
      </c>
      <c r="H16" s="61">
        <v>206.88</v>
      </c>
      <c r="I16" s="61">
        <v>754.58</v>
      </c>
      <c r="J16" s="61">
        <v>230.58</v>
      </c>
      <c r="K16" s="61" t="s">
        <v>32</v>
      </c>
      <c r="L16" s="61">
        <v>600.26</v>
      </c>
      <c r="M16" s="61">
        <v>81.81</v>
      </c>
      <c r="N16" s="61">
        <v>21.63</v>
      </c>
      <c r="O16" s="61">
        <v>47.51</v>
      </c>
      <c r="P16" s="61">
        <f t="shared" si="0"/>
        <v>287.04605448430141</v>
      </c>
      <c r="Q16" s="2"/>
      <c r="R16" s="2"/>
      <c r="S16" s="2"/>
      <c r="T16" s="2"/>
      <c r="U16" s="2"/>
      <c r="V16" s="2"/>
      <c r="W16" s="2"/>
      <c r="X16" s="2"/>
      <c r="Y16" s="2"/>
      <c r="Z16" s="2"/>
      <c r="AA16" s="2"/>
      <c r="AB16" s="2"/>
      <c r="AC16" s="2"/>
      <c r="AD16" s="2"/>
      <c r="AE16" s="2"/>
      <c r="AF16" s="2"/>
      <c r="AG16" s="2"/>
      <c r="AH16" s="2"/>
      <c r="AI16" s="2"/>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102" t="s">
        <v>42</v>
      </c>
      <c r="B17" s="8" t="s">
        <v>7</v>
      </c>
      <c r="C17" s="62">
        <v>184</v>
      </c>
      <c r="D17" s="62">
        <v>77.91</v>
      </c>
      <c r="E17" s="62">
        <v>50.14</v>
      </c>
      <c r="F17" s="62">
        <v>406.46</v>
      </c>
      <c r="G17" s="62">
        <v>196.14</v>
      </c>
      <c r="H17" s="62">
        <v>169.31</v>
      </c>
      <c r="I17" s="62">
        <v>183.09</v>
      </c>
      <c r="J17" s="62">
        <v>180.37</v>
      </c>
      <c r="K17" s="62" t="s">
        <v>32</v>
      </c>
      <c r="L17" s="62">
        <v>257.48</v>
      </c>
      <c r="M17" s="62">
        <v>110.48</v>
      </c>
      <c r="N17" s="62">
        <v>149.52000000000001</v>
      </c>
      <c r="O17" s="62">
        <v>91.22</v>
      </c>
      <c r="P17" s="62">
        <f t="shared" si="0"/>
        <v>145.23177960834582</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21" t="s">
        <v>9</v>
      </c>
      <c r="B18" s="14"/>
      <c r="C18" s="6"/>
      <c r="D18" s="6"/>
      <c r="E18" s="6"/>
      <c r="F18" s="6"/>
      <c r="G18" s="6"/>
      <c r="H18" s="6"/>
      <c r="I18" s="6"/>
      <c r="J18" s="6"/>
      <c r="K18" s="6"/>
      <c r="L18" s="6"/>
      <c r="M18" s="6"/>
      <c r="N18" s="6"/>
      <c r="O18" s="6"/>
      <c r="P18" s="6"/>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277" t="s">
        <v>66</v>
      </c>
      <c r="B19" s="40" t="s">
        <v>33</v>
      </c>
      <c r="C19" s="63">
        <v>1700401</v>
      </c>
      <c r="D19" s="63">
        <v>6808146</v>
      </c>
      <c r="E19" s="63">
        <v>1396782</v>
      </c>
      <c r="F19" s="63">
        <v>222322</v>
      </c>
      <c r="G19" s="63">
        <v>968513</v>
      </c>
      <c r="H19" s="63">
        <v>677588</v>
      </c>
      <c r="I19" s="63">
        <v>2082117</v>
      </c>
      <c r="J19" s="63">
        <v>950475</v>
      </c>
      <c r="K19" s="63" t="s">
        <v>32</v>
      </c>
      <c r="L19" s="63">
        <v>2906266</v>
      </c>
      <c r="M19" s="63">
        <v>552373</v>
      </c>
      <c r="N19" s="63">
        <v>185179</v>
      </c>
      <c r="O19" s="63">
        <v>367399</v>
      </c>
      <c r="P19" s="63">
        <f t="shared" ref="P19:P82" si="1">($C19*$C$6+$D19*$D$6+$E19*$E$6+$F19*$F$6+$G19*$G$6+$H19*$H$6+$I19*$I$6+$J19*$J$6+$L19*$L$6+$M19*$M$6+$N19*$N$6+$O19*$O$6)/$P$6</f>
        <v>1119014.4137861419</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41" t="s">
        <v>62</v>
      </c>
      <c r="B20" s="42" t="s">
        <v>33</v>
      </c>
      <c r="C20" s="64">
        <v>1298419</v>
      </c>
      <c r="D20" s="64">
        <v>5407036</v>
      </c>
      <c r="E20" s="64">
        <v>1104800</v>
      </c>
      <c r="F20" s="64">
        <v>134191</v>
      </c>
      <c r="G20" s="64">
        <v>399460</v>
      </c>
      <c r="H20" s="64">
        <v>397699</v>
      </c>
      <c r="I20" s="64">
        <v>1351090</v>
      </c>
      <c r="J20" s="64">
        <v>398839</v>
      </c>
      <c r="K20" s="64" t="s">
        <v>32</v>
      </c>
      <c r="L20" s="64">
        <v>2301257</v>
      </c>
      <c r="M20" s="64">
        <v>434996</v>
      </c>
      <c r="N20" s="64">
        <v>167068</v>
      </c>
      <c r="O20" s="64">
        <v>215124</v>
      </c>
      <c r="P20" s="64">
        <f t="shared" si="1"/>
        <v>750252.9502374779</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70</v>
      </c>
      <c r="B21" s="17" t="s">
        <v>33</v>
      </c>
      <c r="C21" s="57">
        <v>617910</v>
      </c>
      <c r="D21" s="57">
        <v>3742185</v>
      </c>
      <c r="E21" s="57">
        <v>653606</v>
      </c>
      <c r="F21" s="57">
        <v>14161</v>
      </c>
      <c r="G21" s="57">
        <v>155996</v>
      </c>
      <c r="H21" s="57">
        <v>33327</v>
      </c>
      <c r="I21" s="57">
        <v>741044</v>
      </c>
      <c r="J21" s="57">
        <v>262516</v>
      </c>
      <c r="K21" s="57" t="s">
        <v>32</v>
      </c>
      <c r="L21" s="57">
        <v>1215082</v>
      </c>
      <c r="M21" s="57">
        <v>163455</v>
      </c>
      <c r="N21" s="57">
        <v>22287</v>
      </c>
      <c r="O21" s="57">
        <v>14106</v>
      </c>
      <c r="P21" s="57">
        <f t="shared" si="1"/>
        <v>375558.56463430449</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s="97" customFormat="1" ht="12.6" customHeight="1">
      <c r="A22" s="110" t="s">
        <v>71</v>
      </c>
      <c r="B22" s="115" t="s">
        <v>12</v>
      </c>
      <c r="C22" s="95">
        <v>0.39683201333889112</v>
      </c>
      <c r="D22" s="95">
        <v>0.68495004163197337</v>
      </c>
      <c r="E22" s="95">
        <v>0.40589333886698487</v>
      </c>
      <c r="F22" s="98">
        <v>0.48661800486618012</v>
      </c>
      <c r="G22" s="95">
        <v>0.57234636871508371</v>
      </c>
      <c r="H22" s="95">
        <v>0.17954460619634188</v>
      </c>
      <c r="I22" s="95">
        <v>0.87060998151571156</v>
      </c>
      <c r="J22" s="95">
        <v>0.33584404076207353</v>
      </c>
      <c r="K22" s="95" t="s">
        <v>32</v>
      </c>
      <c r="L22" s="95">
        <v>0.64951197870452526</v>
      </c>
      <c r="M22" s="95">
        <v>0.76424361493123771</v>
      </c>
      <c r="N22" s="95">
        <v>1</v>
      </c>
      <c r="O22" s="95">
        <v>0.43319268635724328</v>
      </c>
      <c r="P22" s="95">
        <f t="shared" si="1"/>
        <v>0.50733947565675708</v>
      </c>
      <c r="Q22" s="96"/>
      <c r="R22" s="96"/>
      <c r="S22" s="96"/>
      <c r="T22" s="96"/>
      <c r="U22" s="96"/>
      <c r="V22" s="96"/>
      <c r="W22" s="96"/>
      <c r="X22" s="96"/>
      <c r="Y22" s="96"/>
      <c r="Z22" s="96"/>
      <c r="AA22" s="96"/>
      <c r="AB22" s="96"/>
      <c r="AC22" s="96"/>
      <c r="AD22" s="96"/>
    </row>
    <row r="23" spans="1:1020" ht="12.6" customHeight="1">
      <c r="A23" s="100" t="s">
        <v>63</v>
      </c>
      <c r="B23" s="17" t="s">
        <v>33</v>
      </c>
      <c r="C23" s="57">
        <v>548804</v>
      </c>
      <c r="D23" s="57">
        <v>908602</v>
      </c>
      <c r="E23" s="57">
        <v>222782</v>
      </c>
      <c r="F23" s="87">
        <v>78549</v>
      </c>
      <c r="G23" s="57">
        <v>181955</v>
      </c>
      <c r="H23" s="57">
        <v>227812</v>
      </c>
      <c r="I23" s="57">
        <v>349282</v>
      </c>
      <c r="J23" s="57">
        <v>95177</v>
      </c>
      <c r="K23" s="57" t="s">
        <v>32</v>
      </c>
      <c r="L23" s="57">
        <v>739808</v>
      </c>
      <c r="M23" s="57">
        <v>200618</v>
      </c>
      <c r="N23" s="57">
        <v>105736</v>
      </c>
      <c r="O23" s="57">
        <v>69618</v>
      </c>
      <c r="P23" s="57">
        <f t="shared" si="1"/>
        <v>239107.75142742743</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100" t="s">
        <v>56</v>
      </c>
      <c r="B24" s="17" t="s">
        <v>33</v>
      </c>
      <c r="C24" s="57">
        <v>86110</v>
      </c>
      <c r="D24" s="57">
        <v>584017</v>
      </c>
      <c r="E24" s="57">
        <v>173223</v>
      </c>
      <c r="F24" s="57">
        <v>35950</v>
      </c>
      <c r="G24" s="57">
        <v>26585</v>
      </c>
      <c r="H24" s="57">
        <v>93212</v>
      </c>
      <c r="I24" s="57">
        <v>217515</v>
      </c>
      <c r="J24" s="57">
        <v>30656</v>
      </c>
      <c r="K24" s="57" t="s">
        <v>32</v>
      </c>
      <c r="L24" s="57">
        <v>211040</v>
      </c>
      <c r="M24" s="57">
        <v>66605</v>
      </c>
      <c r="N24" s="57">
        <v>33072</v>
      </c>
      <c r="O24" s="57">
        <v>127399</v>
      </c>
      <c r="P24" s="57">
        <f t="shared" si="1"/>
        <v>98795.336617609893</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107" t="s">
        <v>57</v>
      </c>
      <c r="B25" s="10" t="s">
        <v>33</v>
      </c>
      <c r="C25" s="65">
        <v>41457</v>
      </c>
      <c r="D25" s="65">
        <v>169416</v>
      </c>
      <c r="E25" s="65">
        <v>44368</v>
      </c>
      <c r="F25" s="65">
        <v>5531</v>
      </c>
      <c r="G25" s="65">
        <v>33474</v>
      </c>
      <c r="H25" s="65">
        <v>29043</v>
      </c>
      <c r="I25" s="65">
        <v>43250</v>
      </c>
      <c r="J25" s="65">
        <v>10491</v>
      </c>
      <c r="K25" s="65" t="s">
        <v>32</v>
      </c>
      <c r="L25" s="65">
        <v>135327</v>
      </c>
      <c r="M25" s="65">
        <v>4288</v>
      </c>
      <c r="N25" s="65">
        <v>5972</v>
      </c>
      <c r="O25" s="65">
        <v>2294</v>
      </c>
      <c r="P25" s="65">
        <f t="shared" si="1"/>
        <v>32250.254703053775</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35" t="s">
        <v>10</v>
      </c>
      <c r="B26" s="24" t="s">
        <v>33</v>
      </c>
      <c r="C26" s="66">
        <v>401982</v>
      </c>
      <c r="D26" s="66">
        <v>1401109</v>
      </c>
      <c r="E26" s="66">
        <v>291982</v>
      </c>
      <c r="F26" s="66">
        <v>88131</v>
      </c>
      <c r="G26" s="66">
        <v>569053</v>
      </c>
      <c r="H26" s="66">
        <v>279890</v>
      </c>
      <c r="I26" s="66">
        <v>731027</v>
      </c>
      <c r="J26" s="66">
        <v>551635</v>
      </c>
      <c r="K26" s="66" t="s">
        <v>32</v>
      </c>
      <c r="L26" s="66">
        <v>605009</v>
      </c>
      <c r="M26" s="66">
        <v>117376</v>
      </c>
      <c r="N26" s="66">
        <v>18111</v>
      </c>
      <c r="O26" s="66">
        <v>152274</v>
      </c>
      <c r="P26" s="66">
        <f t="shared" si="1"/>
        <v>368761.24577848637</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0" t="s">
        <v>64</v>
      </c>
      <c r="B27" s="17" t="s">
        <v>33</v>
      </c>
      <c r="C27" s="57">
        <v>10200</v>
      </c>
      <c r="D27" s="57">
        <v>153654</v>
      </c>
      <c r="E27" s="57">
        <v>14154</v>
      </c>
      <c r="F27" s="57">
        <v>17</v>
      </c>
      <c r="G27" s="57">
        <v>1397</v>
      </c>
      <c r="H27" s="57">
        <v>17038</v>
      </c>
      <c r="I27" s="57">
        <v>259</v>
      </c>
      <c r="J27" s="57">
        <v>5643</v>
      </c>
      <c r="K27" s="57" t="s">
        <v>32</v>
      </c>
      <c r="L27" s="57">
        <v>6258</v>
      </c>
      <c r="M27" s="57">
        <v>20084</v>
      </c>
      <c r="N27" s="57">
        <v>437</v>
      </c>
      <c r="O27" s="57">
        <v>203</v>
      </c>
      <c r="P27" s="57">
        <f t="shared" si="1"/>
        <v>14660.611937693915</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107" t="s">
        <v>65</v>
      </c>
      <c r="B28" s="10" t="s">
        <v>33</v>
      </c>
      <c r="C28" s="65">
        <v>187358</v>
      </c>
      <c r="D28" s="65">
        <v>339802</v>
      </c>
      <c r="E28" s="65">
        <v>73438</v>
      </c>
      <c r="F28" s="88">
        <v>27967</v>
      </c>
      <c r="G28" s="65">
        <v>81946</v>
      </c>
      <c r="H28" s="65">
        <v>88485</v>
      </c>
      <c r="I28" s="65">
        <v>149560</v>
      </c>
      <c r="J28" s="65">
        <v>66064</v>
      </c>
      <c r="K28" s="65" t="s">
        <v>32</v>
      </c>
      <c r="L28" s="65">
        <v>291234</v>
      </c>
      <c r="M28" s="65">
        <v>56314</v>
      </c>
      <c r="N28" s="65">
        <v>10378</v>
      </c>
      <c r="O28" s="65">
        <v>44548</v>
      </c>
      <c r="P28" s="65">
        <f t="shared" si="1"/>
        <v>90366.921432297415</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108" t="s">
        <v>58</v>
      </c>
      <c r="B29" s="24" t="s">
        <v>33</v>
      </c>
      <c r="C29" s="66">
        <v>204424</v>
      </c>
      <c r="D29" s="66">
        <v>907653</v>
      </c>
      <c r="E29" s="66">
        <v>204390</v>
      </c>
      <c r="F29" s="89">
        <v>60148</v>
      </c>
      <c r="G29" s="66">
        <v>485709</v>
      </c>
      <c r="H29" s="66">
        <v>174366</v>
      </c>
      <c r="I29" s="66">
        <v>581208</v>
      </c>
      <c r="J29" s="66">
        <v>479928</v>
      </c>
      <c r="K29" s="66" t="s">
        <v>32</v>
      </c>
      <c r="L29" s="66">
        <v>307517</v>
      </c>
      <c r="M29" s="66">
        <v>40978</v>
      </c>
      <c r="N29" s="66">
        <v>7296</v>
      </c>
      <c r="O29" s="66">
        <v>107523</v>
      </c>
      <c r="P29" s="66">
        <f t="shared" si="1"/>
        <v>263733.36873951345</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50" t="s">
        <v>67</v>
      </c>
      <c r="B30" s="51" t="s">
        <v>33</v>
      </c>
      <c r="C30" s="68">
        <v>1175095</v>
      </c>
      <c r="D30" s="68">
        <v>2792539</v>
      </c>
      <c r="E30" s="68">
        <v>937554</v>
      </c>
      <c r="F30" s="90">
        <v>222322</v>
      </c>
      <c r="G30" s="68">
        <v>874000</v>
      </c>
      <c r="H30" s="68">
        <v>248481</v>
      </c>
      <c r="I30" s="68">
        <v>1680762</v>
      </c>
      <c r="J30" s="68">
        <v>937659</v>
      </c>
      <c r="K30" s="68" t="s">
        <v>32</v>
      </c>
      <c r="L30" s="68">
        <v>1809780</v>
      </c>
      <c r="M30" s="68">
        <v>478030</v>
      </c>
      <c r="N30" s="68">
        <v>175145</v>
      </c>
      <c r="O30" s="68">
        <v>299811</v>
      </c>
      <c r="P30" s="68">
        <f t="shared" si="1"/>
        <v>770581.41871768504</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48" t="s">
        <v>72</v>
      </c>
      <c r="B31" s="49" t="s">
        <v>33</v>
      </c>
      <c r="C31" s="69">
        <v>525307</v>
      </c>
      <c r="D31" s="69">
        <v>4015606</v>
      </c>
      <c r="E31" s="69">
        <v>459227</v>
      </c>
      <c r="F31" s="69">
        <v>0</v>
      </c>
      <c r="G31" s="69">
        <v>94513</v>
      </c>
      <c r="H31" s="69">
        <v>429107</v>
      </c>
      <c r="I31" s="69">
        <v>401356</v>
      </c>
      <c r="J31" s="69">
        <v>12816</v>
      </c>
      <c r="K31" s="69" t="s">
        <v>32</v>
      </c>
      <c r="L31" s="69">
        <v>1096486</v>
      </c>
      <c r="M31" s="69">
        <v>74342</v>
      </c>
      <c r="N31" s="69">
        <v>10033</v>
      </c>
      <c r="O31" s="69">
        <v>67587</v>
      </c>
      <c r="P31" s="69">
        <f t="shared" si="1"/>
        <v>348432.57359488367</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3" t="s">
        <v>73</v>
      </c>
      <c r="B32" s="43" t="s">
        <v>33</v>
      </c>
      <c r="C32" s="70">
        <v>437052</v>
      </c>
      <c r="D32" s="70">
        <v>3533176</v>
      </c>
      <c r="E32" s="70">
        <v>329386</v>
      </c>
      <c r="F32" s="70">
        <v>0</v>
      </c>
      <c r="G32" s="70">
        <v>78852</v>
      </c>
      <c r="H32" s="70">
        <v>295483</v>
      </c>
      <c r="I32" s="70">
        <v>368871</v>
      </c>
      <c r="J32" s="70">
        <v>12475</v>
      </c>
      <c r="K32" s="70" t="s">
        <v>32</v>
      </c>
      <c r="L32" s="70">
        <v>894367</v>
      </c>
      <c r="M32" s="70">
        <v>62910</v>
      </c>
      <c r="N32" s="70">
        <v>3848</v>
      </c>
      <c r="O32" s="70">
        <v>25897</v>
      </c>
      <c r="P32" s="70">
        <f t="shared" si="1"/>
        <v>275428.9065622139</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107</v>
      </c>
      <c r="B33" s="17" t="s">
        <v>33</v>
      </c>
      <c r="C33" s="57">
        <v>88254</v>
      </c>
      <c r="D33" s="57">
        <v>482430</v>
      </c>
      <c r="E33" s="57">
        <v>129842</v>
      </c>
      <c r="F33" s="57">
        <v>0</v>
      </c>
      <c r="G33" s="57">
        <v>15660</v>
      </c>
      <c r="H33" s="57">
        <v>133624</v>
      </c>
      <c r="I33" s="57">
        <v>32485</v>
      </c>
      <c r="J33" s="57">
        <v>341</v>
      </c>
      <c r="K33" s="57" t="s">
        <v>32</v>
      </c>
      <c r="L33" s="57">
        <v>202119</v>
      </c>
      <c r="M33" s="57">
        <v>11433</v>
      </c>
      <c r="N33" s="57">
        <v>6185</v>
      </c>
      <c r="O33" s="57">
        <v>41691</v>
      </c>
      <c r="P33" s="57">
        <f t="shared" si="1"/>
        <v>73003.852539319952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44" t="s">
        <v>17</v>
      </c>
      <c r="B34" s="45" t="s">
        <v>33</v>
      </c>
      <c r="C34" s="71">
        <v>87947</v>
      </c>
      <c r="D34" s="71">
        <v>148425</v>
      </c>
      <c r="E34" s="71">
        <v>60306</v>
      </c>
      <c r="F34" s="71">
        <v>-165</v>
      </c>
      <c r="G34" s="71">
        <v>30258</v>
      </c>
      <c r="H34" s="71">
        <v>57444</v>
      </c>
      <c r="I34" s="71">
        <v>15908</v>
      </c>
      <c r="J34" s="71">
        <v>8922</v>
      </c>
      <c r="K34" s="71" t="s">
        <v>32</v>
      </c>
      <c r="L34" s="71">
        <v>59035</v>
      </c>
      <c r="M34" s="71">
        <v>10420</v>
      </c>
      <c r="N34" s="71">
        <v>7834</v>
      </c>
      <c r="O34" s="71">
        <v>-275</v>
      </c>
      <c r="P34" s="71">
        <f t="shared" si="1"/>
        <v>37033.420795507576</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46" t="s">
        <v>11</v>
      </c>
      <c r="B35" s="47" t="s">
        <v>12</v>
      </c>
      <c r="C35" s="72">
        <v>0.30893124621780393</v>
      </c>
      <c r="D35" s="72">
        <v>0.5898237199966041</v>
      </c>
      <c r="E35" s="72">
        <v>0.32877499853234077</v>
      </c>
      <c r="F35" s="72">
        <v>0</v>
      </c>
      <c r="G35" s="72">
        <v>9.7585680316113463E-2</v>
      </c>
      <c r="H35" s="72">
        <v>0.63328600860700013</v>
      </c>
      <c r="I35" s="72">
        <v>0.19276342299688251</v>
      </c>
      <c r="J35" s="72">
        <v>1.3483784423577685E-2</v>
      </c>
      <c r="K35" s="72" t="s">
        <v>32</v>
      </c>
      <c r="L35" s="72">
        <v>0.37728342828908296</v>
      </c>
      <c r="M35" s="72">
        <v>0.13458659275525778</v>
      </c>
      <c r="N35" s="72">
        <v>5.4180009612321049E-2</v>
      </c>
      <c r="O35" s="72">
        <v>0.18396076200534026</v>
      </c>
      <c r="P35" s="72">
        <f t="shared" si="1"/>
        <v>0.25118088238815522</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9" t="s">
        <v>60</v>
      </c>
      <c r="B36" s="9" t="s">
        <v>33</v>
      </c>
      <c r="C36" s="73">
        <v>1162645</v>
      </c>
      <c r="D36" s="73">
        <v>2378744</v>
      </c>
      <c r="E36" s="73">
        <v>825578</v>
      </c>
      <c r="F36" s="73">
        <v>263887</v>
      </c>
      <c r="G36" s="73">
        <v>717339</v>
      </c>
      <c r="H36" s="73">
        <v>628923</v>
      </c>
      <c r="I36" s="73">
        <v>1247763</v>
      </c>
      <c r="J36" s="73">
        <v>388620</v>
      </c>
      <c r="K36" s="73" t="s">
        <v>32</v>
      </c>
      <c r="L36" s="73">
        <v>1589157</v>
      </c>
      <c r="M36" s="73">
        <v>489796</v>
      </c>
      <c r="N36" s="73">
        <v>167247</v>
      </c>
      <c r="O36" s="73">
        <v>198204</v>
      </c>
      <c r="P36" s="73">
        <f t="shared" si="1"/>
        <v>702794.80286611652</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8" t="s">
        <v>18</v>
      </c>
      <c r="B37" s="30" t="s">
        <v>33</v>
      </c>
      <c r="C37" s="74">
        <v>58952</v>
      </c>
      <c r="D37" s="74">
        <v>406652</v>
      </c>
      <c r="E37" s="74">
        <v>180428</v>
      </c>
      <c r="F37" s="74">
        <v>7832</v>
      </c>
      <c r="G37" s="74">
        <v>23967</v>
      </c>
      <c r="H37" s="74">
        <v>66325</v>
      </c>
      <c r="I37" s="74">
        <v>3362</v>
      </c>
      <c r="J37" s="74">
        <v>50237</v>
      </c>
      <c r="K37" s="74" t="s">
        <v>32</v>
      </c>
      <c r="L37" s="74">
        <v>24332</v>
      </c>
      <c r="M37" s="74">
        <v>46507</v>
      </c>
      <c r="N37" s="74">
        <v>1037</v>
      </c>
      <c r="O37" s="74">
        <v>14909</v>
      </c>
      <c r="P37" s="74">
        <f t="shared" si="1"/>
        <v>73239.814307696608</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16</v>
      </c>
      <c r="B38" s="17" t="s">
        <v>33</v>
      </c>
      <c r="C38" s="57">
        <v>25329</v>
      </c>
      <c r="D38" s="57">
        <v>292093</v>
      </c>
      <c r="E38" s="57">
        <v>109545</v>
      </c>
      <c r="F38" s="57">
        <v>2</v>
      </c>
      <c r="G38" s="57">
        <v>13859</v>
      </c>
      <c r="H38" s="57">
        <v>51441</v>
      </c>
      <c r="I38" s="57">
        <v>2977</v>
      </c>
      <c r="J38" s="57">
        <v>32342</v>
      </c>
      <c r="K38" s="57" t="s">
        <v>32</v>
      </c>
      <c r="L38" s="57">
        <v>3570</v>
      </c>
      <c r="M38" s="57">
        <v>35860</v>
      </c>
      <c r="N38" s="57">
        <v>140</v>
      </c>
      <c r="O38" s="57">
        <v>9301</v>
      </c>
      <c r="P38" s="57">
        <f t="shared" si="1"/>
        <v>48238.218140025128</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43</v>
      </c>
      <c r="B39" s="17" t="s">
        <v>33</v>
      </c>
      <c r="C39" s="57">
        <v>2983</v>
      </c>
      <c r="D39" s="57">
        <v>7826</v>
      </c>
      <c r="E39" s="57">
        <v>29623</v>
      </c>
      <c r="F39" s="57">
        <v>5708</v>
      </c>
      <c r="G39" s="57">
        <v>3221</v>
      </c>
      <c r="H39" s="57">
        <v>1416</v>
      </c>
      <c r="I39" s="57">
        <v>229</v>
      </c>
      <c r="J39" s="57">
        <v>6291</v>
      </c>
      <c r="K39" s="57" t="s">
        <v>32</v>
      </c>
      <c r="L39" s="57">
        <v>8139</v>
      </c>
      <c r="M39" s="57">
        <v>1058</v>
      </c>
      <c r="N39" s="57">
        <v>264</v>
      </c>
      <c r="O39" s="57">
        <v>1315</v>
      </c>
      <c r="P39" s="57">
        <f t="shared" si="1"/>
        <v>7267.8094862336939</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28" t="s">
        <v>19</v>
      </c>
      <c r="B40" s="7" t="s">
        <v>33</v>
      </c>
      <c r="C40" s="75">
        <v>1073080</v>
      </c>
      <c r="D40" s="75">
        <v>1718885</v>
      </c>
      <c r="E40" s="75">
        <v>542387</v>
      </c>
      <c r="F40" s="75">
        <v>252799</v>
      </c>
      <c r="G40" s="75">
        <v>682815</v>
      </c>
      <c r="H40" s="75">
        <v>496137</v>
      </c>
      <c r="I40" s="75">
        <v>1242581</v>
      </c>
      <c r="J40" s="75">
        <v>299255</v>
      </c>
      <c r="K40" s="75" t="s">
        <v>32</v>
      </c>
      <c r="L40" s="75">
        <v>1470885</v>
      </c>
      <c r="M40" s="75">
        <v>430434</v>
      </c>
      <c r="N40" s="75">
        <v>157904</v>
      </c>
      <c r="O40" s="75">
        <v>178407</v>
      </c>
      <c r="P40" s="75">
        <f t="shared" si="1"/>
        <v>581941.06061742641</v>
      </c>
      <c r="Q40" s="2"/>
      <c r="R40" s="2"/>
      <c r="S40" s="2"/>
      <c r="T40" s="2"/>
      <c r="U40" s="2"/>
      <c r="V40" s="2"/>
      <c r="W40" s="2"/>
      <c r="X40" s="2"/>
      <c r="Y40" s="2"/>
      <c r="Z40" s="2"/>
      <c r="AA40" s="2"/>
      <c r="AB40" s="2"/>
      <c r="AC40" s="2"/>
      <c r="AD40" s="2"/>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00" t="s">
        <v>41</v>
      </c>
      <c r="B41" s="17" t="s">
        <v>33</v>
      </c>
      <c r="C41" s="57">
        <v>568098</v>
      </c>
      <c r="D41" s="57">
        <v>1537700</v>
      </c>
      <c r="E41" s="57">
        <v>416314</v>
      </c>
      <c r="F41" s="57">
        <v>43623</v>
      </c>
      <c r="G41" s="57">
        <v>347158</v>
      </c>
      <c r="H41" s="57">
        <v>294214</v>
      </c>
      <c r="I41" s="57">
        <v>830213</v>
      </c>
      <c r="J41" s="57">
        <v>164722</v>
      </c>
      <c r="K41" s="57" t="s">
        <v>32</v>
      </c>
      <c r="L41" s="57">
        <v>975583</v>
      </c>
      <c r="M41" s="57">
        <v>87000</v>
      </c>
      <c r="N41" s="57">
        <v>28021</v>
      </c>
      <c r="O41" s="57">
        <v>37522</v>
      </c>
      <c r="P41" s="57">
        <f t="shared" si="1"/>
        <v>323123.29907209554</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00" t="s">
        <v>42</v>
      </c>
      <c r="B42" s="17" t="s">
        <v>33</v>
      </c>
      <c r="C42" s="57">
        <v>248248</v>
      </c>
      <c r="D42" s="57">
        <v>77176</v>
      </c>
      <c r="E42" s="57">
        <v>69931</v>
      </c>
      <c r="F42" s="57">
        <v>101127</v>
      </c>
      <c r="G42" s="57">
        <v>6219</v>
      </c>
      <c r="H42" s="57">
        <v>86185</v>
      </c>
      <c r="I42" s="57">
        <v>-91183</v>
      </c>
      <c r="J42" s="57">
        <v>8276</v>
      </c>
      <c r="K42" s="57" t="s">
        <v>32</v>
      </c>
      <c r="L42" s="57">
        <v>139842</v>
      </c>
      <c r="M42" s="57">
        <v>369624</v>
      </c>
      <c r="N42" s="57">
        <v>58525</v>
      </c>
      <c r="O42" s="57">
        <v>18757</v>
      </c>
      <c r="P42" s="57">
        <f t="shared" si="1"/>
        <v>124033.7422727869</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28" t="s">
        <v>47</v>
      </c>
      <c r="B43" s="7" t="s">
        <v>33</v>
      </c>
      <c r="C43" s="75">
        <v>11899</v>
      </c>
      <c r="D43" s="75">
        <v>76710</v>
      </c>
      <c r="E43" s="75">
        <v>48468</v>
      </c>
      <c r="F43" s="75">
        <v>3256</v>
      </c>
      <c r="G43" s="75">
        <v>7595</v>
      </c>
      <c r="H43" s="75">
        <v>52136</v>
      </c>
      <c r="I43" s="75">
        <v>1820</v>
      </c>
      <c r="J43" s="75">
        <v>11174</v>
      </c>
      <c r="K43" s="75" t="s">
        <v>32</v>
      </c>
      <c r="L43" s="75">
        <v>36347</v>
      </c>
      <c r="M43" s="75">
        <v>12694</v>
      </c>
      <c r="N43" s="75">
        <v>7389</v>
      </c>
      <c r="O43" s="75">
        <v>4888</v>
      </c>
      <c r="P43" s="75">
        <f t="shared" si="1"/>
        <v>25611.976570426916</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c r="A44" s="100" t="s">
        <v>48</v>
      </c>
      <c r="B44" s="17" t="s">
        <v>33</v>
      </c>
      <c r="C44" s="57">
        <v>7007</v>
      </c>
      <c r="D44" s="57">
        <v>50442</v>
      </c>
      <c r="E44" s="57">
        <v>26222</v>
      </c>
      <c r="F44" s="57">
        <v>1494</v>
      </c>
      <c r="G44" s="57">
        <v>5393</v>
      </c>
      <c r="H44" s="57">
        <v>11695</v>
      </c>
      <c r="I44" s="57">
        <v>1394</v>
      </c>
      <c r="J44" s="57">
        <v>5998</v>
      </c>
      <c r="K44" s="57" t="s">
        <v>32</v>
      </c>
      <c r="L44" s="57">
        <v>4278</v>
      </c>
      <c r="M44" s="57">
        <v>6590</v>
      </c>
      <c r="N44" s="57">
        <v>2339</v>
      </c>
      <c r="O44" s="57">
        <v>2406</v>
      </c>
      <c r="P44" s="57">
        <f t="shared" si="1"/>
        <v>11003.688091494916</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75</v>
      </c>
      <c r="B45" s="17" t="s">
        <v>33</v>
      </c>
      <c r="C45" s="57">
        <v>0</v>
      </c>
      <c r="D45" s="57">
        <v>0</v>
      </c>
      <c r="E45" s="57">
        <v>0</v>
      </c>
      <c r="F45" s="57">
        <v>77</v>
      </c>
      <c r="G45" s="57">
        <v>175</v>
      </c>
      <c r="H45" s="57">
        <v>230</v>
      </c>
      <c r="I45" s="57">
        <v>0</v>
      </c>
      <c r="J45" s="57">
        <v>224</v>
      </c>
      <c r="K45" s="57" t="s">
        <v>32</v>
      </c>
      <c r="L45" s="57">
        <v>0</v>
      </c>
      <c r="M45" s="57">
        <v>259</v>
      </c>
      <c r="N45" s="57">
        <v>0</v>
      </c>
      <c r="O45" s="57">
        <v>153</v>
      </c>
      <c r="P45" s="57">
        <f t="shared" si="1"/>
        <v>154.802802115487</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76</v>
      </c>
      <c r="B46" s="17" t="s">
        <v>33</v>
      </c>
      <c r="C46" s="57">
        <v>835</v>
      </c>
      <c r="D46" s="57">
        <v>95</v>
      </c>
      <c r="E46" s="57">
        <v>0</v>
      </c>
      <c r="F46" s="57">
        <v>0</v>
      </c>
      <c r="G46" s="57">
        <v>491</v>
      </c>
      <c r="H46" s="57">
        <v>809</v>
      </c>
      <c r="I46" s="57">
        <v>0</v>
      </c>
      <c r="J46" s="57">
        <v>96</v>
      </c>
      <c r="K46" s="57" t="s">
        <v>32</v>
      </c>
      <c r="L46" s="57">
        <v>0</v>
      </c>
      <c r="M46" s="57">
        <v>52</v>
      </c>
      <c r="N46" s="57">
        <v>262</v>
      </c>
      <c r="O46" s="57">
        <v>239</v>
      </c>
      <c r="P46" s="57">
        <f t="shared" si="1"/>
        <v>284.33379330743594</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0" t="s">
        <v>49</v>
      </c>
      <c r="B47" s="17" t="s">
        <v>33</v>
      </c>
      <c r="C47" s="67">
        <v>1537</v>
      </c>
      <c r="D47" s="67">
        <v>4634</v>
      </c>
      <c r="E47" s="67">
        <v>4465</v>
      </c>
      <c r="F47" s="67">
        <v>540</v>
      </c>
      <c r="G47" s="67">
        <v>813</v>
      </c>
      <c r="H47" s="67">
        <v>4013</v>
      </c>
      <c r="I47" s="67">
        <v>346</v>
      </c>
      <c r="J47" s="67">
        <v>2693</v>
      </c>
      <c r="K47" s="67" t="s">
        <v>32</v>
      </c>
      <c r="L47" s="67">
        <v>4846</v>
      </c>
      <c r="M47" s="67">
        <v>892</v>
      </c>
      <c r="N47" s="67">
        <v>1872</v>
      </c>
      <c r="O47" s="67">
        <v>2059</v>
      </c>
      <c r="P47" s="67">
        <f t="shared" si="1"/>
        <v>2458.629980457034</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104" t="s">
        <v>77</v>
      </c>
      <c r="B48" s="17" t="s">
        <v>33</v>
      </c>
      <c r="C48" s="67">
        <v>9</v>
      </c>
      <c r="D48" s="67">
        <v>0</v>
      </c>
      <c r="E48" s="67">
        <v>604</v>
      </c>
      <c r="F48" s="67">
        <v>352</v>
      </c>
      <c r="G48" s="67">
        <v>274</v>
      </c>
      <c r="H48" s="67">
        <v>753</v>
      </c>
      <c r="I48" s="67">
        <v>224</v>
      </c>
      <c r="J48" s="67">
        <v>294</v>
      </c>
      <c r="K48" s="67" t="s">
        <v>32</v>
      </c>
      <c r="L48" s="67">
        <v>0</v>
      </c>
      <c r="M48" s="67">
        <v>477</v>
      </c>
      <c r="N48" s="67">
        <v>1015</v>
      </c>
      <c r="O48" s="67">
        <v>0</v>
      </c>
      <c r="P48" s="67">
        <f t="shared" si="1"/>
        <v>427.01429034538211</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34" t="s">
        <v>78</v>
      </c>
      <c r="B49" s="9" t="s">
        <v>33</v>
      </c>
      <c r="C49" s="73">
        <v>958714</v>
      </c>
      <c r="D49" s="73">
        <v>2078546</v>
      </c>
      <c r="E49" s="73">
        <v>703045</v>
      </c>
      <c r="F49" s="73">
        <v>206089</v>
      </c>
      <c r="G49" s="73">
        <v>564706</v>
      </c>
      <c r="H49" s="73">
        <v>523402</v>
      </c>
      <c r="I49" s="73">
        <v>1204106</v>
      </c>
      <c r="J49" s="73">
        <v>247798</v>
      </c>
      <c r="K49" s="73" t="s">
        <v>32</v>
      </c>
      <c r="L49" s="73">
        <v>1395956</v>
      </c>
      <c r="M49" s="73">
        <v>367497</v>
      </c>
      <c r="N49" s="73">
        <v>156456</v>
      </c>
      <c r="O49" s="73">
        <v>154364</v>
      </c>
      <c r="P49" s="73">
        <f t="shared" si="1"/>
        <v>571329.08988379478</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35" t="s">
        <v>15</v>
      </c>
      <c r="B50" s="24" t="s">
        <v>33</v>
      </c>
      <c r="C50" s="66">
        <v>20084</v>
      </c>
      <c r="D50" s="66">
        <v>78444</v>
      </c>
      <c r="E50" s="66">
        <v>52906</v>
      </c>
      <c r="F50" s="66">
        <v>818</v>
      </c>
      <c r="G50" s="66">
        <v>5614</v>
      </c>
      <c r="H50" s="66">
        <v>19114</v>
      </c>
      <c r="I50" s="66">
        <v>1023</v>
      </c>
      <c r="J50" s="66">
        <v>14196</v>
      </c>
      <c r="K50" s="66" t="s">
        <v>32</v>
      </c>
      <c r="L50" s="66">
        <v>7633</v>
      </c>
      <c r="M50" s="66">
        <v>12486</v>
      </c>
      <c r="N50" s="66">
        <v>508</v>
      </c>
      <c r="O50" s="66">
        <v>4699</v>
      </c>
      <c r="P50" s="66">
        <f t="shared" si="1"/>
        <v>19894.572184111224</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51</v>
      </c>
      <c r="B51" s="17" t="s">
        <v>33</v>
      </c>
      <c r="C51" s="57">
        <v>6336</v>
      </c>
      <c r="D51" s="57">
        <v>17413</v>
      </c>
      <c r="E51" s="57">
        <v>13296</v>
      </c>
      <c r="F51" s="57">
        <v>369</v>
      </c>
      <c r="G51" s="57">
        <v>1606</v>
      </c>
      <c r="H51" s="57">
        <v>5322</v>
      </c>
      <c r="I51" s="57">
        <v>110</v>
      </c>
      <c r="J51" s="57">
        <v>4324</v>
      </c>
      <c r="K51" s="57" t="s">
        <v>32</v>
      </c>
      <c r="L51" s="57">
        <v>2616</v>
      </c>
      <c r="M51" s="57">
        <v>2343</v>
      </c>
      <c r="N51" s="57">
        <v>250</v>
      </c>
      <c r="O51" s="57">
        <v>1741</v>
      </c>
      <c r="P51" s="57">
        <f t="shared" si="1"/>
        <v>5053.1277098339815</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50</v>
      </c>
      <c r="B52" s="17" t="s">
        <v>33</v>
      </c>
      <c r="C52" s="57">
        <v>5637</v>
      </c>
      <c r="D52" s="57">
        <v>22261</v>
      </c>
      <c r="E52" s="57">
        <v>22575</v>
      </c>
      <c r="F52" s="57">
        <v>151</v>
      </c>
      <c r="G52" s="57">
        <v>2354</v>
      </c>
      <c r="H52" s="57">
        <v>8004</v>
      </c>
      <c r="I52" s="57">
        <v>556</v>
      </c>
      <c r="J52" s="57">
        <v>5532</v>
      </c>
      <c r="K52" s="57" t="s">
        <v>32</v>
      </c>
      <c r="L52" s="57">
        <v>1558</v>
      </c>
      <c r="M52" s="57">
        <v>7491</v>
      </c>
      <c r="N52" s="57">
        <v>118</v>
      </c>
      <c r="O52" s="57">
        <v>1815</v>
      </c>
      <c r="P52" s="57">
        <f t="shared" si="1"/>
        <v>8416.5246813732701</v>
      </c>
      <c r="Q52" s="15"/>
      <c r="R52" s="15"/>
      <c r="S52" s="15"/>
      <c r="T52" s="15"/>
      <c r="U52" s="15"/>
      <c r="V52" s="15"/>
      <c r="W52" s="15"/>
      <c r="X52" s="15"/>
      <c r="Y52" s="15"/>
      <c r="Z52" s="15"/>
      <c r="AA52" s="15"/>
      <c r="AB52" s="15"/>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100" t="s">
        <v>52</v>
      </c>
      <c r="B53" s="17" t="s">
        <v>33</v>
      </c>
      <c r="C53" s="57">
        <v>5951</v>
      </c>
      <c r="D53" s="57">
        <v>28726</v>
      </c>
      <c r="E53" s="57">
        <v>14173</v>
      </c>
      <c r="F53" s="57">
        <v>204</v>
      </c>
      <c r="G53" s="57">
        <v>1575</v>
      </c>
      <c r="H53" s="57">
        <v>5785</v>
      </c>
      <c r="I53" s="57">
        <v>332</v>
      </c>
      <c r="J53" s="57">
        <v>2829</v>
      </c>
      <c r="K53" s="57" t="s">
        <v>32</v>
      </c>
      <c r="L53" s="57">
        <v>2323</v>
      </c>
      <c r="M53" s="57">
        <v>2203</v>
      </c>
      <c r="N53" s="57">
        <v>136</v>
      </c>
      <c r="O53" s="57">
        <v>1041</v>
      </c>
      <c r="P53" s="57">
        <f t="shared" si="1"/>
        <v>5324.6182176951434</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c r="A54" s="29" t="s">
        <v>53</v>
      </c>
      <c r="B54" s="30" t="s">
        <v>33</v>
      </c>
      <c r="C54" s="74">
        <v>774084</v>
      </c>
      <c r="D54" s="74">
        <v>1248224</v>
      </c>
      <c r="E54" s="74">
        <v>382314</v>
      </c>
      <c r="F54" s="74">
        <v>173100</v>
      </c>
      <c r="G54" s="74">
        <v>413452</v>
      </c>
      <c r="H54" s="74">
        <v>312304</v>
      </c>
      <c r="I54" s="74">
        <v>994264</v>
      </c>
      <c r="J54" s="74">
        <v>150168</v>
      </c>
      <c r="K54" s="74" t="s">
        <v>32</v>
      </c>
      <c r="L54" s="74">
        <v>1072596</v>
      </c>
      <c r="M54" s="74">
        <v>297713</v>
      </c>
      <c r="N54" s="74">
        <v>123396</v>
      </c>
      <c r="O54" s="74">
        <v>106746</v>
      </c>
      <c r="P54" s="74">
        <f t="shared" si="1"/>
        <v>386969.87177077908</v>
      </c>
      <c r="Q54" s="2"/>
      <c r="R54" s="2"/>
      <c r="S54" s="2"/>
      <c r="T54" s="2"/>
      <c r="U54" s="2"/>
      <c r="V54" s="2"/>
      <c r="W54" s="2"/>
      <c r="X54" s="2"/>
      <c r="Y54" s="2"/>
      <c r="Z54" s="2"/>
      <c r="AA54" s="2"/>
      <c r="AB54" s="2"/>
      <c r="AC54" s="2"/>
      <c r="AD54" s="2"/>
      <c r="AE54" s="2"/>
      <c r="AF54" s="2"/>
      <c r="AG54" s="2"/>
      <c r="AH54" s="2"/>
      <c r="AI54" s="2"/>
      <c r="AJ54" s="2"/>
      <c r="AK54" s="2"/>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c r="A55" s="100" t="s">
        <v>80</v>
      </c>
      <c r="B55" s="17" t="s">
        <v>33</v>
      </c>
      <c r="C55" s="57">
        <v>712097</v>
      </c>
      <c r="D55" s="57">
        <v>1147169</v>
      </c>
      <c r="E55" s="57">
        <v>341675</v>
      </c>
      <c r="F55" s="57">
        <v>168091</v>
      </c>
      <c r="G55" s="57">
        <v>369797</v>
      </c>
      <c r="H55" s="57">
        <v>292348</v>
      </c>
      <c r="I55" s="57">
        <v>910240</v>
      </c>
      <c r="J55" s="57">
        <v>134104</v>
      </c>
      <c r="K55" s="57" t="s">
        <v>32</v>
      </c>
      <c r="L55" s="57">
        <v>951962</v>
      </c>
      <c r="M55" s="57">
        <v>282503</v>
      </c>
      <c r="N55" s="57">
        <v>108550</v>
      </c>
      <c r="O55" s="57">
        <v>100988</v>
      </c>
      <c r="P55" s="57">
        <f t="shared" si="1"/>
        <v>353070.16110050486</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29" t="s">
        <v>81</v>
      </c>
      <c r="B56" s="30" t="s">
        <v>33</v>
      </c>
      <c r="C56" s="74">
        <v>256</v>
      </c>
      <c r="D56" s="74">
        <v>1177</v>
      </c>
      <c r="E56" s="74">
        <v>13040</v>
      </c>
      <c r="F56" s="74">
        <v>6</v>
      </c>
      <c r="G56" s="74">
        <v>676</v>
      </c>
      <c r="H56" s="74">
        <v>2639</v>
      </c>
      <c r="I56" s="74">
        <v>0</v>
      </c>
      <c r="J56" s="74">
        <v>5870</v>
      </c>
      <c r="K56" s="74" t="s">
        <v>32</v>
      </c>
      <c r="L56" s="74">
        <v>1676</v>
      </c>
      <c r="M56" s="74">
        <v>3</v>
      </c>
      <c r="N56" s="74">
        <v>801</v>
      </c>
      <c r="O56" s="74">
        <v>0</v>
      </c>
      <c r="P56" s="74">
        <f t="shared" si="1"/>
        <v>3367.9972266363839</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9" t="s">
        <v>82</v>
      </c>
      <c r="B57" s="30" t="s">
        <v>33</v>
      </c>
      <c r="C57" s="74">
        <v>78001</v>
      </c>
      <c r="D57" s="74">
        <v>272551</v>
      </c>
      <c r="E57" s="74">
        <v>119798</v>
      </c>
      <c r="F57" s="74">
        <v>20718</v>
      </c>
      <c r="G57" s="74">
        <v>68381</v>
      </c>
      <c r="H57" s="74">
        <v>103471</v>
      </c>
      <c r="I57" s="74">
        <v>86271</v>
      </c>
      <c r="J57" s="74">
        <v>44092</v>
      </c>
      <c r="K57" s="74" t="s">
        <v>32</v>
      </c>
      <c r="L57" s="74">
        <v>137158</v>
      </c>
      <c r="M57" s="74">
        <v>28725</v>
      </c>
      <c r="N57" s="74">
        <v>13091</v>
      </c>
      <c r="O57" s="74">
        <v>7829</v>
      </c>
      <c r="P57" s="74">
        <f t="shared" si="1"/>
        <v>76216.525199392665</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83</v>
      </c>
      <c r="B58" s="17" t="s">
        <v>33</v>
      </c>
      <c r="C58" s="57">
        <v>19587</v>
      </c>
      <c r="D58" s="57">
        <v>88608</v>
      </c>
      <c r="E58" s="57">
        <v>33716</v>
      </c>
      <c r="F58" s="57">
        <v>3606</v>
      </c>
      <c r="G58" s="57">
        <v>17579</v>
      </c>
      <c r="H58" s="57">
        <v>27444</v>
      </c>
      <c r="I58" s="57">
        <v>27342</v>
      </c>
      <c r="J58" s="57">
        <v>4263</v>
      </c>
      <c r="K58" s="57" t="s">
        <v>32</v>
      </c>
      <c r="L58" s="57">
        <v>34088</v>
      </c>
      <c r="M58" s="57">
        <v>5311</v>
      </c>
      <c r="N58" s="57">
        <v>2795</v>
      </c>
      <c r="O58" s="57">
        <v>1978</v>
      </c>
      <c r="P58" s="57">
        <f t="shared" si="1"/>
        <v>19470.433355433255</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4" customHeight="1">
      <c r="A59" s="100" t="s">
        <v>54</v>
      </c>
      <c r="B59" s="17" t="s">
        <v>33</v>
      </c>
      <c r="C59" s="57">
        <v>32559</v>
      </c>
      <c r="D59" s="57">
        <v>93055</v>
      </c>
      <c r="E59" s="57">
        <v>41435</v>
      </c>
      <c r="F59" s="57">
        <v>14107</v>
      </c>
      <c r="G59" s="57">
        <v>26535</v>
      </c>
      <c r="H59" s="57">
        <v>23433</v>
      </c>
      <c r="I59" s="57">
        <v>37602</v>
      </c>
      <c r="J59" s="57">
        <v>24247</v>
      </c>
      <c r="K59" s="57" t="s">
        <v>32</v>
      </c>
      <c r="L59" s="57">
        <v>49862</v>
      </c>
      <c r="M59" s="57">
        <v>17740</v>
      </c>
      <c r="N59" s="57">
        <v>8825</v>
      </c>
      <c r="O59" s="57">
        <v>4752</v>
      </c>
      <c r="P59" s="57">
        <f t="shared" si="1"/>
        <v>28082.095218019778</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00" t="s">
        <v>84</v>
      </c>
      <c r="B60" s="17" t="s">
        <v>33</v>
      </c>
      <c r="C60" s="57">
        <v>14980</v>
      </c>
      <c r="D60" s="57">
        <v>33293</v>
      </c>
      <c r="E60" s="57">
        <v>19041</v>
      </c>
      <c r="F60" s="57">
        <v>719</v>
      </c>
      <c r="G60" s="57">
        <v>8882</v>
      </c>
      <c r="H60" s="57">
        <v>29985</v>
      </c>
      <c r="I60" s="57">
        <v>152</v>
      </c>
      <c r="J60" s="57">
        <v>7036</v>
      </c>
      <c r="K60" s="57" t="s">
        <v>32</v>
      </c>
      <c r="L60" s="57">
        <v>13877</v>
      </c>
      <c r="M60" s="57">
        <v>3510</v>
      </c>
      <c r="N60" s="57">
        <v>168</v>
      </c>
      <c r="O60" s="57">
        <v>487</v>
      </c>
      <c r="P60" s="57">
        <f t="shared" si="1"/>
        <v>12911.145056379035</v>
      </c>
      <c r="Q60" s="2"/>
      <c r="R60" s="2"/>
      <c r="S60" s="2"/>
      <c r="T60" s="2"/>
      <c r="U60" s="2"/>
      <c r="V60" s="2"/>
      <c r="W60" s="2"/>
      <c r="X60" s="2"/>
      <c r="Y60" s="2"/>
      <c r="Z60" s="2"/>
      <c r="AA60" s="2"/>
      <c r="AB60" s="2"/>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61</v>
      </c>
      <c r="B61" s="30" t="s">
        <v>33</v>
      </c>
      <c r="C61" s="74">
        <v>67263</v>
      </c>
      <c r="D61" s="74">
        <v>137355</v>
      </c>
      <c r="E61" s="74">
        <v>54388</v>
      </c>
      <c r="F61" s="74">
        <v>9232</v>
      </c>
      <c r="G61" s="74">
        <v>18914</v>
      </c>
      <c r="H61" s="74">
        <v>51294</v>
      </c>
      <c r="I61" s="74">
        <v>42792</v>
      </c>
      <c r="J61" s="74">
        <v>12009</v>
      </c>
      <c r="K61" s="74" t="s">
        <v>32</v>
      </c>
      <c r="L61" s="74">
        <v>95015</v>
      </c>
      <c r="M61" s="74">
        <v>16759</v>
      </c>
      <c r="N61" s="74">
        <v>8622</v>
      </c>
      <c r="O61" s="74">
        <v>9945</v>
      </c>
      <c r="P61" s="74">
        <f t="shared" si="1"/>
        <v>35853.683189557814</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9" t="s">
        <v>85</v>
      </c>
      <c r="B62" s="30" t="s">
        <v>33</v>
      </c>
      <c r="C62" s="74">
        <v>6399</v>
      </c>
      <c r="D62" s="74">
        <v>61012</v>
      </c>
      <c r="E62" s="74">
        <v>35449</v>
      </c>
      <c r="F62" s="74">
        <v>106</v>
      </c>
      <c r="G62" s="74">
        <v>4387</v>
      </c>
      <c r="H62" s="74">
        <v>8587</v>
      </c>
      <c r="I62" s="74">
        <v>121</v>
      </c>
      <c r="J62" s="74">
        <v>5561</v>
      </c>
      <c r="K62" s="74" t="s">
        <v>32</v>
      </c>
      <c r="L62" s="74">
        <v>13450</v>
      </c>
      <c r="M62" s="74">
        <v>935</v>
      </c>
      <c r="N62" s="74">
        <v>265</v>
      </c>
      <c r="O62" s="74">
        <v>1027</v>
      </c>
      <c r="P62" s="74">
        <f t="shared" si="1"/>
        <v>11089.590313512152</v>
      </c>
      <c r="Q62" s="15"/>
      <c r="R62" s="15"/>
      <c r="S62" s="15"/>
      <c r="T62" s="15"/>
      <c r="U62" s="15"/>
      <c r="V62" s="15"/>
      <c r="W62" s="15"/>
      <c r="X62" s="15"/>
      <c r="Y62" s="15"/>
      <c r="Z62" s="15"/>
      <c r="AA62" s="15"/>
      <c r="AB62" s="15"/>
      <c r="AC62" s="15"/>
      <c r="AD62" s="15"/>
      <c r="AE62" s="15"/>
      <c r="AF62" s="15"/>
      <c r="AG62" s="15"/>
      <c r="AH62" s="15"/>
      <c r="AI62" s="15"/>
      <c r="AJ62" s="15"/>
      <c r="AK62" s="15"/>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29" t="s">
        <v>86</v>
      </c>
      <c r="B63" s="30" t="s">
        <v>33</v>
      </c>
      <c r="C63" s="74">
        <v>4465</v>
      </c>
      <c r="D63" s="74">
        <v>192865</v>
      </c>
      <c r="E63" s="74">
        <v>37038</v>
      </c>
      <c r="F63" s="74">
        <v>2089</v>
      </c>
      <c r="G63" s="74">
        <v>50844</v>
      </c>
      <c r="H63" s="74">
        <v>18820</v>
      </c>
      <c r="I63" s="74">
        <v>72038</v>
      </c>
      <c r="J63" s="74">
        <v>15602</v>
      </c>
      <c r="K63" s="74" t="s">
        <v>32</v>
      </c>
      <c r="L63" s="74">
        <v>45033</v>
      </c>
      <c r="M63" s="74">
        <v>8119</v>
      </c>
      <c r="N63" s="74">
        <v>9728</v>
      </c>
      <c r="O63" s="74">
        <v>22116</v>
      </c>
      <c r="P63" s="74">
        <f t="shared" si="1"/>
        <v>30794.055575993378</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32" t="s">
        <v>55</v>
      </c>
      <c r="B64" s="31" t="s">
        <v>33</v>
      </c>
      <c r="C64" s="76">
        <v>8163</v>
      </c>
      <c r="D64" s="76">
        <v>86919</v>
      </c>
      <c r="E64" s="76">
        <v>8110</v>
      </c>
      <c r="F64" s="76">
        <v>21</v>
      </c>
      <c r="G64" s="76">
        <v>2437</v>
      </c>
      <c r="H64" s="76">
        <v>7173</v>
      </c>
      <c r="I64" s="76">
        <v>7598</v>
      </c>
      <c r="J64" s="76">
        <v>299</v>
      </c>
      <c r="K64" s="76" t="s">
        <v>32</v>
      </c>
      <c r="L64" s="76">
        <v>23397</v>
      </c>
      <c r="M64" s="76">
        <v>2757</v>
      </c>
      <c r="N64" s="76">
        <v>45</v>
      </c>
      <c r="O64" s="76">
        <v>2005</v>
      </c>
      <c r="P64" s="76">
        <f t="shared" si="1"/>
        <v>7142.4345763330994</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9" t="s">
        <v>8</v>
      </c>
      <c r="B65" s="11"/>
      <c r="C65" s="54"/>
      <c r="D65" s="54"/>
      <c r="E65" s="54"/>
      <c r="F65" s="54"/>
      <c r="G65" s="54"/>
      <c r="H65" s="54"/>
      <c r="I65" s="54"/>
      <c r="J65" s="54"/>
      <c r="K65" s="54"/>
      <c r="L65" s="54"/>
      <c r="M65" s="54"/>
      <c r="N65" s="54"/>
      <c r="O65" s="54"/>
      <c r="P65" s="54"/>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20" t="s">
        <v>87</v>
      </c>
      <c r="B66" s="12" t="s">
        <v>33</v>
      </c>
      <c r="C66" s="77">
        <v>1150746</v>
      </c>
      <c r="D66" s="77">
        <v>2302034</v>
      </c>
      <c r="E66" s="77">
        <v>777110</v>
      </c>
      <c r="F66" s="77">
        <v>260631</v>
      </c>
      <c r="G66" s="77">
        <v>709744</v>
      </c>
      <c r="H66" s="77">
        <v>576787</v>
      </c>
      <c r="I66" s="77">
        <v>1245943</v>
      </c>
      <c r="J66" s="77">
        <v>377446</v>
      </c>
      <c r="K66" s="77" t="s">
        <v>32</v>
      </c>
      <c r="L66" s="77">
        <v>1552810</v>
      </c>
      <c r="M66" s="77">
        <v>477102</v>
      </c>
      <c r="N66" s="77">
        <v>159858</v>
      </c>
      <c r="O66" s="77">
        <v>193316</v>
      </c>
      <c r="P66" s="77">
        <f t="shared" si="1"/>
        <v>677182.82629568968</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88</v>
      </c>
      <c r="B67" s="52" t="s">
        <v>33</v>
      </c>
      <c r="C67" s="78">
        <v>872424</v>
      </c>
      <c r="D67" s="78">
        <v>1600396</v>
      </c>
      <c r="E67" s="78">
        <v>568059</v>
      </c>
      <c r="F67" s="78">
        <v>194642</v>
      </c>
      <c r="G67" s="78">
        <v>488123</v>
      </c>
      <c r="H67" s="78">
        <v>437526</v>
      </c>
      <c r="I67" s="78">
        <v>1081558</v>
      </c>
      <c r="J67" s="78">
        <v>214327</v>
      </c>
      <c r="K67" s="78" t="s">
        <v>32</v>
      </c>
      <c r="L67" s="78">
        <v>1219062</v>
      </c>
      <c r="M67" s="78">
        <v>338927</v>
      </c>
      <c r="N67" s="78">
        <v>137796</v>
      </c>
      <c r="O67" s="78">
        <v>119272</v>
      </c>
      <c r="P67" s="78">
        <f t="shared" si="1"/>
        <v>486448.77339259151</v>
      </c>
      <c r="Q67" s="2"/>
      <c r="R67" s="2"/>
      <c r="S67" s="2"/>
      <c r="T67" s="2"/>
      <c r="U67" s="2"/>
      <c r="V67" s="2"/>
      <c r="W67" s="2"/>
      <c r="X67" s="2"/>
      <c r="Y67" s="2"/>
      <c r="Z67" s="2"/>
      <c r="AA67" s="2"/>
      <c r="AB67" s="2"/>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1" t="s">
        <v>102</v>
      </c>
      <c r="B68" s="52" t="s">
        <v>33</v>
      </c>
      <c r="C68" s="78">
        <v>794424</v>
      </c>
      <c r="D68" s="78">
        <v>1327845</v>
      </c>
      <c r="E68" s="78">
        <v>448261</v>
      </c>
      <c r="F68" s="78">
        <v>173924</v>
      </c>
      <c r="G68" s="78">
        <v>419743</v>
      </c>
      <c r="H68" s="78">
        <v>334055</v>
      </c>
      <c r="I68" s="78">
        <v>995286</v>
      </c>
      <c r="J68" s="78">
        <v>170235</v>
      </c>
      <c r="K68" s="78" t="s">
        <v>32</v>
      </c>
      <c r="L68" s="78">
        <v>1081904</v>
      </c>
      <c r="M68" s="78">
        <v>310202</v>
      </c>
      <c r="N68" s="78">
        <v>124706</v>
      </c>
      <c r="O68" s="78">
        <v>111444</v>
      </c>
      <c r="P68" s="78">
        <f t="shared" si="1"/>
        <v>410232.52158891608</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11" t="s">
        <v>103</v>
      </c>
      <c r="B69" s="52" t="s">
        <v>33</v>
      </c>
      <c r="C69" s="78">
        <v>78001</v>
      </c>
      <c r="D69" s="78">
        <v>272551</v>
      </c>
      <c r="E69" s="78">
        <v>119798</v>
      </c>
      <c r="F69" s="78">
        <v>20718</v>
      </c>
      <c r="G69" s="78">
        <v>68381</v>
      </c>
      <c r="H69" s="78">
        <v>103471</v>
      </c>
      <c r="I69" s="78">
        <v>86271</v>
      </c>
      <c r="J69" s="78">
        <v>44092</v>
      </c>
      <c r="K69" s="78" t="s">
        <v>32</v>
      </c>
      <c r="L69" s="78">
        <v>137158</v>
      </c>
      <c r="M69" s="78">
        <v>28725</v>
      </c>
      <c r="N69" s="78">
        <v>13091</v>
      </c>
      <c r="O69" s="78">
        <v>7829</v>
      </c>
      <c r="P69" s="78">
        <f t="shared" si="1"/>
        <v>76216.525199392665</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3" t="s">
        <v>89</v>
      </c>
      <c r="B70" s="52" t="s">
        <v>33</v>
      </c>
      <c r="C70" s="70">
        <v>6440</v>
      </c>
      <c r="D70" s="70">
        <v>67735</v>
      </c>
      <c r="E70" s="70">
        <v>47293</v>
      </c>
      <c r="F70" s="70">
        <v>3216</v>
      </c>
      <c r="G70" s="70">
        <v>15060</v>
      </c>
      <c r="H70" s="70">
        <v>49776</v>
      </c>
      <c r="I70" s="70">
        <v>5862</v>
      </c>
      <c r="J70" s="70">
        <v>9198</v>
      </c>
      <c r="K70" s="70" t="s">
        <v>32</v>
      </c>
      <c r="L70" s="70">
        <v>31529</v>
      </c>
      <c r="M70" s="70">
        <v>12342</v>
      </c>
      <c r="N70" s="70">
        <v>6624</v>
      </c>
      <c r="O70" s="70">
        <v>3456</v>
      </c>
      <c r="P70" s="70">
        <f t="shared" si="1"/>
        <v>25627.778382264489</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20" t="s">
        <v>99</v>
      </c>
      <c r="B71" s="13" t="s">
        <v>33</v>
      </c>
      <c r="C71" s="79">
        <v>284762</v>
      </c>
      <c r="D71" s="79">
        <v>769373</v>
      </c>
      <c r="E71" s="79">
        <v>256344</v>
      </c>
      <c r="F71" s="79">
        <v>69205</v>
      </c>
      <c r="G71" s="79">
        <v>236680</v>
      </c>
      <c r="H71" s="79">
        <v>189037</v>
      </c>
      <c r="I71" s="79">
        <v>170248</v>
      </c>
      <c r="J71" s="79">
        <v>172317</v>
      </c>
      <c r="K71" s="79" t="s">
        <v>32</v>
      </c>
      <c r="L71" s="79">
        <v>365277</v>
      </c>
      <c r="M71" s="79">
        <v>150518</v>
      </c>
      <c r="N71" s="79">
        <v>28686</v>
      </c>
      <c r="O71" s="79">
        <v>77500</v>
      </c>
      <c r="P71" s="79">
        <f t="shared" si="1"/>
        <v>216361.85559602213</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12" t="s">
        <v>90</v>
      </c>
      <c r="B72" s="52" t="s">
        <v>33</v>
      </c>
      <c r="C72" s="80">
        <v>3823</v>
      </c>
      <c r="D72" s="80">
        <v>1396</v>
      </c>
      <c r="E72" s="80">
        <v>-1308</v>
      </c>
      <c r="F72" s="80">
        <v>0</v>
      </c>
      <c r="G72" s="80">
        <v>-380</v>
      </c>
      <c r="H72" s="80">
        <v>3140</v>
      </c>
      <c r="I72" s="80">
        <v>2420</v>
      </c>
      <c r="J72" s="80">
        <v>380</v>
      </c>
      <c r="K72" s="80" t="s">
        <v>32</v>
      </c>
      <c r="L72" s="80">
        <v>4406</v>
      </c>
      <c r="M72" s="80">
        <v>675</v>
      </c>
      <c r="N72" s="80">
        <v>845</v>
      </c>
      <c r="O72" s="80">
        <v>0</v>
      </c>
      <c r="P72" s="80">
        <f t="shared" si="1"/>
        <v>755.02502833613562</v>
      </c>
      <c r="Q72" s="2"/>
      <c r="R72" s="2"/>
      <c r="S72" s="2"/>
      <c r="T72" s="2"/>
      <c r="U72" s="2"/>
      <c r="V72" s="2"/>
      <c r="W72" s="2"/>
      <c r="X72" s="2"/>
      <c r="Y72" s="2"/>
      <c r="Z72" s="2"/>
      <c r="AA72" s="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91</v>
      </c>
      <c r="B73" s="52" t="s">
        <v>33</v>
      </c>
      <c r="C73" s="81">
        <v>19026</v>
      </c>
      <c r="D73" s="81">
        <v>340796</v>
      </c>
      <c r="E73" s="81">
        <v>80598</v>
      </c>
      <c r="F73" s="81">
        <v>2215</v>
      </c>
      <c r="G73" s="81">
        <v>57668</v>
      </c>
      <c r="H73" s="81">
        <v>34581</v>
      </c>
      <c r="I73" s="81">
        <v>79756</v>
      </c>
      <c r="J73" s="81">
        <v>21462</v>
      </c>
      <c r="K73" s="81" t="s">
        <v>32</v>
      </c>
      <c r="L73" s="81">
        <v>81880</v>
      </c>
      <c r="M73" s="81">
        <v>11811</v>
      </c>
      <c r="N73" s="81">
        <v>10038</v>
      </c>
      <c r="O73" s="81">
        <v>25147</v>
      </c>
      <c r="P73" s="81">
        <f t="shared" si="1"/>
        <v>49026.318448713057</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100" t="s">
        <v>104</v>
      </c>
      <c r="B74" s="52" t="s">
        <v>33</v>
      </c>
      <c r="C74" s="57">
        <v>4465</v>
      </c>
      <c r="D74" s="57">
        <v>192865</v>
      </c>
      <c r="E74" s="57">
        <v>37038</v>
      </c>
      <c r="F74" s="57">
        <v>2089</v>
      </c>
      <c r="G74" s="57">
        <v>50844</v>
      </c>
      <c r="H74" s="57">
        <v>18820</v>
      </c>
      <c r="I74" s="57">
        <v>72038</v>
      </c>
      <c r="J74" s="57">
        <v>15602</v>
      </c>
      <c r="K74" s="57" t="s">
        <v>32</v>
      </c>
      <c r="L74" s="57">
        <v>45033</v>
      </c>
      <c r="M74" s="57">
        <v>8119</v>
      </c>
      <c r="N74" s="57">
        <v>9728</v>
      </c>
      <c r="O74" s="57">
        <v>22116</v>
      </c>
      <c r="P74" s="57">
        <f t="shared" si="1"/>
        <v>30794.055575993378</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100" t="s">
        <v>105</v>
      </c>
      <c r="B75" s="52" t="s">
        <v>33</v>
      </c>
      <c r="C75" s="57">
        <v>6399</v>
      </c>
      <c r="D75" s="57">
        <v>61012</v>
      </c>
      <c r="E75" s="57">
        <v>35449</v>
      </c>
      <c r="F75" s="57">
        <v>106</v>
      </c>
      <c r="G75" s="57">
        <v>4387</v>
      </c>
      <c r="H75" s="57">
        <v>8587</v>
      </c>
      <c r="I75" s="57">
        <v>121</v>
      </c>
      <c r="J75" s="57">
        <v>5561</v>
      </c>
      <c r="K75" s="57" t="s">
        <v>32</v>
      </c>
      <c r="L75" s="57">
        <v>13450</v>
      </c>
      <c r="M75" s="57">
        <v>935</v>
      </c>
      <c r="N75" s="57">
        <v>265</v>
      </c>
      <c r="O75" s="57">
        <v>1027</v>
      </c>
      <c r="P75" s="57">
        <f t="shared" si="1"/>
        <v>11089.590313512152</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20" t="s">
        <v>100</v>
      </c>
      <c r="B76" s="49" t="s">
        <v>33</v>
      </c>
      <c r="C76" s="79">
        <v>269558</v>
      </c>
      <c r="D76" s="79">
        <v>429974</v>
      </c>
      <c r="E76" s="79">
        <v>174438</v>
      </c>
      <c r="F76" s="79">
        <v>66990</v>
      </c>
      <c r="G76" s="79">
        <v>178632</v>
      </c>
      <c r="H76" s="79">
        <v>157595</v>
      </c>
      <c r="I76" s="79">
        <v>92911</v>
      </c>
      <c r="J76" s="79">
        <v>151235</v>
      </c>
      <c r="K76" s="79" t="s">
        <v>32</v>
      </c>
      <c r="L76" s="79">
        <v>287803</v>
      </c>
      <c r="M76" s="79">
        <v>139382</v>
      </c>
      <c r="N76" s="79">
        <v>19494</v>
      </c>
      <c r="O76" s="79">
        <v>52353</v>
      </c>
      <c r="P76" s="79">
        <f t="shared" si="1"/>
        <v>168090.41458532796</v>
      </c>
      <c r="Q76" s="2"/>
      <c r="R76" s="2"/>
      <c r="S76" s="2"/>
      <c r="T76" s="2"/>
      <c r="U76" s="2"/>
      <c r="V76" s="2"/>
      <c r="W76" s="2"/>
      <c r="X76" s="2"/>
      <c r="Y76" s="2"/>
      <c r="Z76" s="2"/>
      <c r="AA76" s="2"/>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12" t="s">
        <v>92</v>
      </c>
      <c r="B77" s="33" t="s">
        <v>33</v>
      </c>
      <c r="C77" s="80">
        <v>67263</v>
      </c>
      <c r="D77" s="80">
        <v>137355</v>
      </c>
      <c r="E77" s="80">
        <v>54388</v>
      </c>
      <c r="F77" s="80">
        <v>9232</v>
      </c>
      <c r="G77" s="80">
        <v>18914</v>
      </c>
      <c r="H77" s="80">
        <v>51294</v>
      </c>
      <c r="I77" s="80">
        <v>42792</v>
      </c>
      <c r="J77" s="80">
        <v>12009</v>
      </c>
      <c r="K77" s="80" t="s">
        <v>32</v>
      </c>
      <c r="L77" s="80">
        <v>95015</v>
      </c>
      <c r="M77" s="80">
        <v>16759</v>
      </c>
      <c r="N77" s="80">
        <v>8622</v>
      </c>
      <c r="O77" s="80">
        <v>9945</v>
      </c>
      <c r="P77" s="80">
        <f t="shared" si="1"/>
        <v>35853.683189557814</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20" t="s">
        <v>101</v>
      </c>
      <c r="B78" s="12" t="s">
        <v>33</v>
      </c>
      <c r="C78" s="82">
        <v>202295</v>
      </c>
      <c r="D78" s="82">
        <v>292619</v>
      </c>
      <c r="E78" s="82">
        <v>120050</v>
      </c>
      <c r="F78" s="82">
        <v>57758</v>
      </c>
      <c r="G78" s="82">
        <v>159718</v>
      </c>
      <c r="H78" s="82">
        <v>106301</v>
      </c>
      <c r="I78" s="82">
        <v>50119</v>
      </c>
      <c r="J78" s="82">
        <v>139226</v>
      </c>
      <c r="K78" s="82" t="s">
        <v>32</v>
      </c>
      <c r="L78" s="82">
        <v>192788</v>
      </c>
      <c r="M78" s="82">
        <v>122623</v>
      </c>
      <c r="N78" s="82">
        <v>10872</v>
      </c>
      <c r="O78" s="82">
        <v>42408</v>
      </c>
      <c r="P78" s="82">
        <f t="shared" si="1"/>
        <v>132236.73139577018</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19" t="s">
        <v>93</v>
      </c>
      <c r="B79" s="9"/>
      <c r="C79" s="5"/>
      <c r="D79" s="5"/>
      <c r="E79" s="5"/>
      <c r="F79" s="5"/>
      <c r="G79" s="5"/>
      <c r="H79" s="5"/>
      <c r="I79" s="5"/>
      <c r="J79" s="5"/>
      <c r="K79" s="5"/>
      <c r="L79" s="5"/>
      <c r="M79" s="5"/>
      <c r="N79" s="5"/>
      <c r="O79" s="5"/>
      <c r="P79" s="5"/>
      <c r="Q79" s="15"/>
      <c r="R79" s="15"/>
      <c r="S79" s="15"/>
      <c r="T79" s="15"/>
      <c r="U79" s="15"/>
      <c r="V79" s="15"/>
      <c r="W79" s="15"/>
      <c r="X79" s="15"/>
      <c r="Y79" s="15"/>
      <c r="Z79" s="15"/>
      <c r="AA79" s="15"/>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94</v>
      </c>
      <c r="B80" s="36" t="s">
        <v>12</v>
      </c>
      <c r="C80" s="83">
        <v>1.2</v>
      </c>
      <c r="D80" s="83">
        <v>1.1100000000000001</v>
      </c>
      <c r="E80" s="83">
        <v>1.1100000000000001</v>
      </c>
      <c r="F80" s="83">
        <v>1.26</v>
      </c>
      <c r="G80" s="83">
        <v>1.26</v>
      </c>
      <c r="H80" s="83">
        <v>1.1000000000000001</v>
      </c>
      <c r="I80" s="83">
        <v>1.03</v>
      </c>
      <c r="J80" s="83">
        <v>1.52</v>
      </c>
      <c r="K80" s="83" t="s">
        <v>32</v>
      </c>
      <c r="L80" s="83">
        <v>1.1100000000000001</v>
      </c>
      <c r="M80" s="83">
        <v>1.3</v>
      </c>
      <c r="N80" s="83">
        <v>1.02</v>
      </c>
      <c r="O80" s="83">
        <v>1.25</v>
      </c>
      <c r="P80" s="83">
        <f t="shared" si="1"/>
        <v>1.2264292234400913</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95</v>
      </c>
      <c r="B81" s="36" t="s">
        <v>12</v>
      </c>
      <c r="C81" s="83">
        <v>0.4564925709061774</v>
      </c>
      <c r="D81" s="83">
        <v>1.7443730196860689</v>
      </c>
      <c r="E81" s="83">
        <v>0.59094208027177619</v>
      </c>
      <c r="F81" s="83">
        <v>0</v>
      </c>
      <c r="G81" s="83">
        <v>0.1331649158006267</v>
      </c>
      <c r="H81" s="83">
        <v>0.74396094225424636</v>
      </c>
      <c r="I81" s="83">
        <v>0.32213030612154808</v>
      </c>
      <c r="J81" s="83">
        <v>3.3954525945433252E-2</v>
      </c>
      <c r="K81" s="83" t="s">
        <v>32</v>
      </c>
      <c r="L81" s="83">
        <v>0.70613017690509461</v>
      </c>
      <c r="M81" s="83">
        <v>0.1558199294909684</v>
      </c>
      <c r="N81" s="83">
        <v>6.2761951231718155E-2</v>
      </c>
      <c r="O81" s="83">
        <v>0.34961927621097066</v>
      </c>
      <c r="P81" s="83">
        <f t="shared" si="1"/>
        <v>0.37949032071004823</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96</v>
      </c>
      <c r="B82" s="36" t="s">
        <v>12</v>
      </c>
      <c r="C82" s="83">
        <v>0.75813776454578163</v>
      </c>
      <c r="D82" s="83">
        <v>0.69520954078002328</v>
      </c>
      <c r="E82" s="83">
        <v>0.73098917785126949</v>
      </c>
      <c r="F82" s="83">
        <v>0.74681062498321382</v>
      </c>
      <c r="G82" s="83">
        <v>0.68774515881782727</v>
      </c>
      <c r="H82" s="83">
        <v>0.75855731838616336</v>
      </c>
      <c r="I82" s="83">
        <v>0.86806378782978033</v>
      </c>
      <c r="J82" s="83">
        <v>0.56783486909385716</v>
      </c>
      <c r="K82" s="83" t="s">
        <v>32</v>
      </c>
      <c r="L82" s="83">
        <v>0.78506835994101021</v>
      </c>
      <c r="M82" s="83">
        <v>0.71038687743920592</v>
      </c>
      <c r="N82" s="83">
        <v>0.86199001613932369</v>
      </c>
      <c r="O82" s="83">
        <v>0.61697945333029858</v>
      </c>
      <c r="P82" s="83">
        <f t="shared" si="1"/>
        <v>0.70803193237631268</v>
      </c>
      <c r="Q82" s="15"/>
      <c r="R82" s="15"/>
      <c r="S82" s="15"/>
      <c r="T82" s="15"/>
      <c r="U82" s="15"/>
      <c r="V82" s="15"/>
      <c r="W82" s="15"/>
      <c r="X82" s="15"/>
      <c r="Y82" s="15"/>
      <c r="Z82" s="15"/>
      <c r="AA82" s="15"/>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106</v>
      </c>
      <c r="B83" s="36" t="s">
        <v>12</v>
      </c>
      <c r="C83" s="83">
        <v>0.23640423641246977</v>
      </c>
      <c r="D83" s="83">
        <v>0.20579890619266977</v>
      </c>
      <c r="E83" s="83">
        <v>0.20903906264542355</v>
      </c>
      <c r="F83" s="83">
        <v>0.39641151123145707</v>
      </c>
      <c r="G83" s="83">
        <v>0.5875532904566072</v>
      </c>
      <c r="H83" s="83">
        <v>0.41306811808945848</v>
      </c>
      <c r="I83" s="83">
        <v>0.35109794502422292</v>
      </c>
      <c r="J83" s="83">
        <v>0.58037823193666327</v>
      </c>
      <c r="K83" s="83" t="s">
        <v>32</v>
      </c>
      <c r="L83" s="83">
        <v>0.20817399370876583</v>
      </c>
      <c r="M83" s="83">
        <v>0.21249409366496913</v>
      </c>
      <c r="N83" s="83">
        <v>9.780266660906474E-2</v>
      </c>
      <c r="O83" s="83">
        <v>0.41446492777606908</v>
      </c>
      <c r="P83" s="83">
        <f t="shared" ref="P83:P90" si="2">($C83*$C$6+$D83*$D$6+$E83*$E$6+$F83*$F$6+$G83*$G$6+$H83*$H$6+$I83*$I$6+$J83*$J$6+$L83*$L$6+$M83*$M$6+$N83*$N$6+$O83*$O$6)/$P$6</f>
        <v>0.36205579342266964</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117</v>
      </c>
      <c r="B84" s="36" t="s">
        <v>33</v>
      </c>
      <c r="C84" s="84">
        <v>173908.38709677418</v>
      </c>
      <c r="D84" s="84">
        <v>401844.85981308407</v>
      </c>
      <c r="E84" s="84">
        <v>129213.33333333333</v>
      </c>
      <c r="F84" s="84">
        <v>49992.537313432833</v>
      </c>
      <c r="G84" s="84">
        <v>150110.9243697479</v>
      </c>
      <c r="H84" s="84">
        <v>119390.15151515151</v>
      </c>
      <c r="I84" s="84">
        <v>109307.05882352941</v>
      </c>
      <c r="J84" s="84">
        <v>96328.025477707008</v>
      </c>
      <c r="K84" s="84" t="s">
        <v>32</v>
      </c>
      <c r="L84" s="84">
        <v>210075.18248175181</v>
      </c>
      <c r="M84" s="84">
        <v>94177.027027027027</v>
      </c>
      <c r="N84" s="84">
        <v>19300.990099009901</v>
      </c>
      <c r="O84" s="84">
        <v>52881.818181818184</v>
      </c>
      <c r="P84" s="84">
        <f t="shared" si="2"/>
        <v>127066.10372545788</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118</v>
      </c>
      <c r="B85" s="36" t="s">
        <v>33</v>
      </c>
      <c r="C85" s="84">
        <v>130512.90322580645</v>
      </c>
      <c r="D85" s="84">
        <v>273475.70093457942</v>
      </c>
      <c r="E85" s="84">
        <v>88925.925925925927</v>
      </c>
      <c r="F85" s="84">
        <v>43102.985074626864</v>
      </c>
      <c r="G85" s="84">
        <v>134216.80672268907</v>
      </c>
      <c r="H85" s="84">
        <v>80531.060606060608</v>
      </c>
      <c r="I85" s="84">
        <v>58963.529411764706</v>
      </c>
      <c r="J85" s="84">
        <v>88678.980891719737</v>
      </c>
      <c r="K85" s="84" t="s">
        <v>32</v>
      </c>
      <c r="L85" s="84">
        <v>140721.16788321166</v>
      </c>
      <c r="M85" s="84">
        <v>82853.378378378373</v>
      </c>
      <c r="N85" s="84">
        <v>10764.356435643564</v>
      </c>
      <c r="O85" s="84">
        <v>42836.36363636364</v>
      </c>
      <c r="P85" s="84">
        <f t="shared" si="2"/>
        <v>99644.073390593214</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562</v>
      </c>
      <c r="B86" s="36" t="s">
        <v>33</v>
      </c>
      <c r="C86" s="84">
        <v>29766.666666666668</v>
      </c>
      <c r="D86" s="84">
        <v>48826.582278481008</v>
      </c>
      <c r="E86" s="84">
        <v>35959.223300970873</v>
      </c>
      <c r="F86" s="84">
        <v>8034.6153846153848</v>
      </c>
      <c r="G86" s="84">
        <v>23983.018867924526</v>
      </c>
      <c r="H86" s="84">
        <v>29873.015873015873</v>
      </c>
      <c r="I86" s="84">
        <v>34800.966183574885</v>
      </c>
      <c r="J86" s="84">
        <v>27860.714285714283</v>
      </c>
      <c r="K86" s="84" t="s">
        <v>32</v>
      </c>
      <c r="L86" s="84">
        <v>51762.068965517239</v>
      </c>
      <c r="M86" s="84">
        <v>8637.2340425531911</v>
      </c>
      <c r="N86" s="84">
        <v>13701.408450704226</v>
      </c>
      <c r="O86" s="84">
        <v>9292.4369747899163</v>
      </c>
      <c r="P86" s="84">
        <f t="shared" si="2"/>
        <v>25116.536078406214</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38" t="s">
        <v>97</v>
      </c>
      <c r="B87" s="36" t="s">
        <v>33</v>
      </c>
      <c r="C87" s="84">
        <v>442.22529371112643</v>
      </c>
      <c r="D87" s="84">
        <v>1007.7964981830195</v>
      </c>
      <c r="E87" s="84">
        <v>619.08836884387006</v>
      </c>
      <c r="F87" s="84">
        <v>50.236966824644554</v>
      </c>
      <c r="G87" s="84">
        <v>286.54474199869367</v>
      </c>
      <c r="H87" s="84">
        <v>195.33666969972703</v>
      </c>
      <c r="I87" s="84">
        <v>172.8571428571428</v>
      </c>
      <c r="J87" s="84">
        <v>370.98065376917947</v>
      </c>
      <c r="K87" s="84" t="s">
        <v>32</v>
      </c>
      <c r="L87" s="84">
        <v>3405.0632911392404</v>
      </c>
      <c r="M87" s="84">
        <v>129.86111111111111</v>
      </c>
      <c r="N87" s="84"/>
      <c r="O87" s="84">
        <v>127.41935483870967</v>
      </c>
      <c r="P87" s="84">
        <f t="shared" si="2"/>
        <v>443.59669802639036</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38" t="s">
        <v>98</v>
      </c>
      <c r="B88" s="36" t="s">
        <v>33</v>
      </c>
      <c r="C88" s="84">
        <v>837.18215923301386</v>
      </c>
      <c r="D88" s="84">
        <v>408.22231473771859</v>
      </c>
      <c r="E88" s="84">
        <v>548.93131355052913</v>
      </c>
      <c r="F88" s="84">
        <v>199.02676399026763</v>
      </c>
      <c r="G88" s="84">
        <v>156.81564245810057</v>
      </c>
      <c r="H88" s="84">
        <v>356.73758865248226</v>
      </c>
      <c r="I88" s="84">
        <v>189.09426987060996</v>
      </c>
      <c r="J88" s="84">
        <v>628.97651750110765</v>
      </c>
      <c r="K88" s="84" t="s">
        <v>32</v>
      </c>
      <c r="L88" s="84">
        <v>677.28482697426796</v>
      </c>
      <c r="M88" s="84">
        <v>408.84086444007858</v>
      </c>
      <c r="N88" s="84">
        <v>98.259187620889747</v>
      </c>
      <c r="O88" s="84">
        <v>330.45007032348803</v>
      </c>
      <c r="P88" s="84">
        <f t="shared" si="2"/>
        <v>406.67421397881873</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ht="12.6" customHeight="1">
      <c r="A89" s="105" t="s">
        <v>50</v>
      </c>
      <c r="B89" s="36" t="s">
        <v>33</v>
      </c>
      <c r="C89" s="84">
        <v>234.97290537724052</v>
      </c>
      <c r="D89" s="84">
        <v>115.84616985845129</v>
      </c>
      <c r="E89" s="84">
        <v>234.22909317285746</v>
      </c>
      <c r="F89" s="84">
        <v>36.739659367396591</v>
      </c>
      <c r="G89" s="84">
        <v>65.754189944134083</v>
      </c>
      <c r="H89" s="84">
        <v>149.38409854423293</v>
      </c>
      <c r="I89" s="84">
        <v>102.77264325323475</v>
      </c>
      <c r="J89" s="84">
        <v>245.10412051395659</v>
      </c>
      <c r="K89" s="84" t="s">
        <v>32</v>
      </c>
      <c r="L89" s="84">
        <v>138.24312333629103</v>
      </c>
      <c r="M89" s="84">
        <v>245.28487229862475</v>
      </c>
      <c r="N89" s="84">
        <v>22.823984526112184</v>
      </c>
      <c r="O89" s="84">
        <v>127.63713080168776</v>
      </c>
      <c r="P89" s="84">
        <f t="shared" si="2"/>
        <v>173.131652623816</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row>
    <row r="90" spans="1:1020">
      <c r="A90" s="106" t="s">
        <v>52</v>
      </c>
      <c r="B90" s="37" t="s">
        <v>33</v>
      </c>
      <c r="C90" s="85">
        <v>248.06169237182161</v>
      </c>
      <c r="D90" s="85">
        <v>149.49000832639467</v>
      </c>
      <c r="E90" s="85">
        <v>147.05333056650758</v>
      </c>
      <c r="F90" s="85">
        <v>49.635036496350359</v>
      </c>
      <c r="G90" s="85">
        <v>43.994413407821234</v>
      </c>
      <c r="H90" s="85">
        <v>107.96939156401643</v>
      </c>
      <c r="I90" s="85">
        <v>61.367837338262476</v>
      </c>
      <c r="J90" s="85">
        <v>125.34337616304829</v>
      </c>
      <c r="K90" s="85" t="s">
        <v>32</v>
      </c>
      <c r="L90" s="85">
        <v>206.12244897959184</v>
      </c>
      <c r="M90" s="85">
        <v>72.134905042567127</v>
      </c>
      <c r="N90" s="85">
        <v>26.305609284332689</v>
      </c>
      <c r="O90" s="85">
        <v>73.206751054852319</v>
      </c>
      <c r="P90" s="85">
        <f t="shared" si="2"/>
        <v>101.23775446202784</v>
      </c>
    </row>
    <row r="91" spans="1:1020" ht="15.75">
      <c r="A91"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C428-EBC2-4A63-BBE4-14A0734A9628}">
  <dimension ref="A1:AMF103"/>
  <sheetViews>
    <sheetView showGridLines="0" tabSelected="1" zoomScale="90" zoomScaleNormal="90" workbookViewId="0">
      <pane xSplit="2" ySplit="4" topLeftCell="C80" activePane="bottomRight" state="frozen"/>
      <selection activeCell="A103" sqref="A103"/>
      <selection pane="topRight" activeCell="A103" sqref="A103"/>
      <selection pane="bottomLeft" activeCell="A103" sqref="A103"/>
      <selection pane="bottomRight" activeCell="A98" sqref="A98"/>
    </sheetView>
  </sheetViews>
  <sheetFormatPr baseColWidth="10" defaultRowHeight="14.25"/>
  <cols>
    <col min="1" max="1" width="41" style="1" customWidth="1"/>
    <col min="2" max="2" width="5.625" style="56" customWidth="1"/>
    <col min="3" max="14" width="10.625" style="56" customWidth="1"/>
    <col min="15" max="1020" width="10.25" style="1" customWidth="1"/>
  </cols>
  <sheetData>
    <row r="1" spans="1:27">
      <c r="A1" t="s">
        <v>59</v>
      </c>
    </row>
    <row r="2" spans="1:27" ht="18.75">
      <c r="A2" s="274" t="s">
        <v>555</v>
      </c>
    </row>
    <row r="3" spans="1:27" ht="15">
      <c r="A3" s="275" t="s">
        <v>542</v>
      </c>
      <c r="B3" s="280" t="s">
        <v>13</v>
      </c>
      <c r="C3" s="281" t="s">
        <v>21</v>
      </c>
      <c r="D3" s="286" t="s">
        <v>22</v>
      </c>
      <c r="E3" s="286" t="s">
        <v>23</v>
      </c>
      <c r="F3" s="286" t="s">
        <v>24</v>
      </c>
      <c r="G3" s="286" t="s">
        <v>25</v>
      </c>
      <c r="H3" s="286" t="s">
        <v>26</v>
      </c>
      <c r="I3" s="286" t="s">
        <v>27</v>
      </c>
      <c r="J3" s="286" t="s">
        <v>28</v>
      </c>
      <c r="K3" s="286" t="s">
        <v>29</v>
      </c>
      <c r="L3" s="286" t="s">
        <v>30</v>
      </c>
      <c r="M3" s="286" t="s">
        <v>543</v>
      </c>
      <c r="N3" s="286" t="s">
        <v>31</v>
      </c>
      <c r="O3" s="286" t="s">
        <v>544</v>
      </c>
      <c r="P3" s="288" t="s">
        <v>545</v>
      </c>
    </row>
    <row r="4" spans="1:27" ht="12.75" customHeight="1">
      <c r="A4" s="276" t="s">
        <v>119</v>
      </c>
      <c r="B4" s="280"/>
      <c r="C4" s="281"/>
      <c r="D4" s="287"/>
      <c r="E4" s="287"/>
      <c r="F4" s="287"/>
      <c r="G4" s="287"/>
      <c r="H4" s="287"/>
      <c r="I4" s="287"/>
      <c r="J4" s="287"/>
      <c r="K4" s="287"/>
      <c r="L4" s="287"/>
      <c r="M4" s="287"/>
      <c r="N4" s="287"/>
      <c r="O4" s="287"/>
      <c r="P4" s="288"/>
    </row>
    <row r="5" spans="1:27" ht="12.6" customHeight="1">
      <c r="A5" s="26" t="s">
        <v>2</v>
      </c>
      <c r="B5" s="17" t="s">
        <v>1</v>
      </c>
      <c r="C5" s="53" t="s">
        <v>115</v>
      </c>
      <c r="D5" s="53" t="s">
        <v>115</v>
      </c>
      <c r="E5" s="53" t="s">
        <v>111</v>
      </c>
      <c r="F5" s="53" t="s">
        <v>110</v>
      </c>
      <c r="G5" s="53" t="s">
        <v>110</v>
      </c>
      <c r="H5" s="53" t="s">
        <v>108</v>
      </c>
      <c r="I5" s="53" t="s">
        <v>113</v>
      </c>
      <c r="J5" s="53" t="s">
        <v>108</v>
      </c>
      <c r="K5" s="53" t="s">
        <v>113</v>
      </c>
      <c r="L5" s="53" t="s">
        <v>114</v>
      </c>
      <c r="M5" s="53" t="s">
        <v>112</v>
      </c>
      <c r="N5" s="53" t="s">
        <v>115</v>
      </c>
      <c r="O5" s="53" t="s">
        <v>108</v>
      </c>
      <c r="P5" s="53" t="s">
        <v>32</v>
      </c>
    </row>
    <row r="6" spans="1:27" ht="12.6" customHeight="1">
      <c r="A6" s="25" t="s">
        <v>0</v>
      </c>
      <c r="B6" s="17" t="s">
        <v>1</v>
      </c>
      <c r="C6" s="57">
        <v>4529.3571428571004</v>
      </c>
      <c r="D6" s="57">
        <v>1475.6651771956999</v>
      </c>
      <c r="E6" s="57">
        <v>17882</v>
      </c>
      <c r="F6" s="57">
        <v>15872</v>
      </c>
      <c r="G6" s="57">
        <v>18146.489518901999</v>
      </c>
      <c r="H6" s="57">
        <v>28081.956987809001</v>
      </c>
      <c r="I6" s="57">
        <v>2960.4034690798999</v>
      </c>
      <c r="J6" s="57">
        <v>25526.679000009</v>
      </c>
      <c r="K6" s="57">
        <v>94.777777777777999</v>
      </c>
      <c r="L6" s="57">
        <v>2233.1596638655001</v>
      </c>
      <c r="M6" s="57">
        <v>142293.49190282999</v>
      </c>
      <c r="N6" s="57">
        <v>11580.805860806</v>
      </c>
      <c r="O6" s="57">
        <v>107051.64243180001</v>
      </c>
      <c r="P6" s="57">
        <f>SUM(C6:O6)</f>
        <v>377728.42893293203</v>
      </c>
    </row>
    <row r="7" spans="1:27" ht="12.6" customHeight="1">
      <c r="A7" s="16" t="s">
        <v>3</v>
      </c>
      <c r="B7" s="113"/>
      <c r="C7" s="4"/>
      <c r="D7" s="4"/>
      <c r="E7" s="4"/>
      <c r="F7" s="4"/>
      <c r="G7" s="4"/>
      <c r="H7" s="4"/>
      <c r="I7" s="4"/>
      <c r="J7" s="4"/>
      <c r="K7" s="4"/>
      <c r="L7" s="4"/>
      <c r="M7" s="4"/>
      <c r="N7" s="4"/>
      <c r="O7" s="4"/>
      <c r="P7" s="4"/>
    </row>
    <row r="8" spans="1:27" ht="12.6" customHeight="1">
      <c r="A8" s="29" t="s">
        <v>4</v>
      </c>
      <c r="B8" s="30" t="s">
        <v>116</v>
      </c>
      <c r="C8" s="58">
        <v>1.74</v>
      </c>
      <c r="D8" s="58">
        <v>1.61</v>
      </c>
      <c r="E8" s="58">
        <v>2.85</v>
      </c>
      <c r="F8" s="58">
        <v>1.0900000000000001</v>
      </c>
      <c r="G8" s="58">
        <v>1.68</v>
      </c>
      <c r="H8" s="58">
        <v>1.95</v>
      </c>
      <c r="I8" s="58">
        <v>1.54</v>
      </c>
      <c r="J8" s="58">
        <v>1.44</v>
      </c>
      <c r="K8" s="58">
        <v>1.38</v>
      </c>
      <c r="L8" s="58">
        <v>2.95</v>
      </c>
      <c r="M8" s="58">
        <v>1.48</v>
      </c>
      <c r="N8" s="58">
        <v>1.42</v>
      </c>
      <c r="O8" s="58">
        <v>1.19</v>
      </c>
      <c r="P8" s="58">
        <f>($C8*$C$6+$D8*$D$6+$E8*$E$6+$F8*$F$6+$G8*$G$6+$H8*$H$6+$I8*$I$6+$J8*$J$6+$K8*$K$6+$L8*$L$6+$M8*$M$6+$N8*$N$6+$O8*$O$6)/$P$6</f>
        <v>1.4990495228488219</v>
      </c>
    </row>
    <row r="9" spans="1:27" ht="12.6" customHeight="1">
      <c r="A9" s="99" t="s">
        <v>561</v>
      </c>
      <c r="B9" s="22" t="s">
        <v>116</v>
      </c>
      <c r="C9" s="59">
        <v>1.63</v>
      </c>
      <c r="D9" s="59">
        <v>0.78</v>
      </c>
      <c r="E9" s="59">
        <v>1.25</v>
      </c>
      <c r="F9" s="59">
        <v>0.93</v>
      </c>
      <c r="G9" s="59">
        <v>1.2</v>
      </c>
      <c r="H9" s="59">
        <v>1.56</v>
      </c>
      <c r="I9" s="59">
        <v>1.35</v>
      </c>
      <c r="J9" s="59">
        <v>1.2</v>
      </c>
      <c r="K9" s="59">
        <v>1</v>
      </c>
      <c r="L9" s="59">
        <v>1.76</v>
      </c>
      <c r="M9" s="59">
        <v>1.35</v>
      </c>
      <c r="N9" s="59">
        <v>1.2</v>
      </c>
      <c r="O9" s="59">
        <v>0.94</v>
      </c>
      <c r="P9" s="59">
        <f t="shared" ref="P9:P72" si="0">($C9*$C$6+$D9*$D$6+$E9*$E$6+$F9*$F$6+$G9*$G$6+$H9*$H$6+$I9*$I$6+$J9*$J$6+$K9*$K$6+$L9*$L$6+$M9*$M$6+$N9*$N$6+$O9*$O$6)/$P$6</f>
        <v>1.2085571526916206</v>
      </c>
    </row>
    <row r="10" spans="1:27" ht="12.6" customHeight="1">
      <c r="A10" s="27" t="s">
        <v>5</v>
      </c>
      <c r="B10" s="23" t="s">
        <v>6</v>
      </c>
      <c r="C10" s="60">
        <v>64.739999999999995</v>
      </c>
      <c r="D10" s="60">
        <v>148.19999999999999</v>
      </c>
      <c r="E10" s="60">
        <v>156.38999999999999</v>
      </c>
      <c r="F10" s="60">
        <v>9.09</v>
      </c>
      <c r="G10" s="60">
        <v>101.25</v>
      </c>
      <c r="H10" s="60">
        <v>129.47999999999999</v>
      </c>
      <c r="I10" s="60">
        <v>70.16</v>
      </c>
      <c r="J10" s="60">
        <v>32.520000000000003</v>
      </c>
      <c r="K10" s="60">
        <v>109.74</v>
      </c>
      <c r="L10" s="60">
        <v>52.02</v>
      </c>
      <c r="M10" s="60">
        <v>20.18</v>
      </c>
      <c r="N10" s="60">
        <v>38.76</v>
      </c>
      <c r="O10" s="60">
        <v>8.81</v>
      </c>
      <c r="P10" s="60">
        <f t="shared" si="0"/>
        <v>38.000924566137478</v>
      </c>
      <c r="Q10" s="3"/>
      <c r="R10" s="3"/>
      <c r="S10" s="3"/>
      <c r="T10" s="3"/>
      <c r="U10" s="3"/>
      <c r="V10" s="3"/>
      <c r="W10" s="3"/>
      <c r="X10" s="3"/>
      <c r="Y10" s="3"/>
      <c r="Z10" s="3"/>
      <c r="AA10" s="3"/>
    </row>
    <row r="11" spans="1:27" ht="12.6" customHeight="1">
      <c r="A11" s="100" t="s">
        <v>34</v>
      </c>
      <c r="B11" s="17" t="s">
        <v>6</v>
      </c>
      <c r="C11" s="61">
        <v>18.920000000000002</v>
      </c>
      <c r="D11" s="61">
        <v>84.17</v>
      </c>
      <c r="E11" s="61">
        <v>72.350000000000009</v>
      </c>
      <c r="F11" s="61">
        <v>1.69</v>
      </c>
      <c r="G11" s="61">
        <v>30.27</v>
      </c>
      <c r="H11" s="61">
        <v>50.18</v>
      </c>
      <c r="I11" s="61">
        <v>22.7</v>
      </c>
      <c r="J11" s="61">
        <v>9.64</v>
      </c>
      <c r="K11" s="61">
        <v>36.07</v>
      </c>
      <c r="L11" s="61">
        <v>4.78</v>
      </c>
      <c r="M11" s="61">
        <v>11.68</v>
      </c>
      <c r="N11" s="61">
        <v>3.58</v>
      </c>
      <c r="O11" s="61">
        <v>4.5</v>
      </c>
      <c r="P11" s="61">
        <f t="shared" si="0"/>
        <v>15.888363379856164</v>
      </c>
    </row>
    <row r="12" spans="1:27" ht="12.6" customHeight="1">
      <c r="A12" s="100" t="s">
        <v>68</v>
      </c>
      <c r="B12" s="17" t="s">
        <v>6</v>
      </c>
      <c r="C12" s="61">
        <v>12.6</v>
      </c>
      <c r="D12" s="61">
        <v>28.3</v>
      </c>
      <c r="E12" s="61">
        <v>26.03</v>
      </c>
      <c r="F12" s="61">
        <v>0.93</v>
      </c>
      <c r="G12" s="61">
        <v>5.24</v>
      </c>
      <c r="H12" s="61">
        <v>16.86</v>
      </c>
      <c r="I12" s="61">
        <v>2.27</v>
      </c>
      <c r="J12" s="61">
        <v>1.7</v>
      </c>
      <c r="K12" s="61">
        <v>9.1</v>
      </c>
      <c r="L12" s="61">
        <v>11.93</v>
      </c>
      <c r="M12" s="61">
        <v>2.78</v>
      </c>
      <c r="N12" s="61">
        <v>0.73</v>
      </c>
      <c r="O12" s="61">
        <v>0.93</v>
      </c>
      <c r="P12" s="61">
        <f t="shared" si="0"/>
        <v>4.576879519670614</v>
      </c>
    </row>
    <row r="13" spans="1:27" ht="12.6" customHeight="1">
      <c r="A13" s="100" t="s">
        <v>69</v>
      </c>
      <c r="B13" s="17" t="s">
        <v>6</v>
      </c>
      <c r="C13" s="61">
        <v>17.47</v>
      </c>
      <c r="D13" s="61">
        <v>12.73</v>
      </c>
      <c r="E13" s="61">
        <v>27.68</v>
      </c>
      <c r="F13" s="61">
        <v>3.48</v>
      </c>
      <c r="G13" s="61">
        <v>46.79</v>
      </c>
      <c r="H13" s="61">
        <v>35.090000000000003</v>
      </c>
      <c r="I13" s="61">
        <v>41.27</v>
      </c>
      <c r="J13" s="61">
        <v>7.32</v>
      </c>
      <c r="K13" s="61">
        <v>48.1</v>
      </c>
      <c r="L13" s="61">
        <v>13.78</v>
      </c>
      <c r="M13" s="61">
        <v>3.27</v>
      </c>
      <c r="N13" s="61">
        <v>22.14</v>
      </c>
      <c r="O13" s="61">
        <v>1.31</v>
      </c>
      <c r="P13" s="61">
        <f t="shared" si="0"/>
        <v>9.7659867362865871</v>
      </c>
    </row>
    <row r="14" spans="1:27" ht="12.6" customHeight="1">
      <c r="A14" s="100" t="s">
        <v>35</v>
      </c>
      <c r="B14" s="17" t="s">
        <v>6</v>
      </c>
      <c r="C14" s="61">
        <v>30.27</v>
      </c>
      <c r="D14" s="61">
        <v>28.2</v>
      </c>
      <c r="E14" s="61">
        <v>53.67</v>
      </c>
      <c r="F14" s="61">
        <v>3.76</v>
      </c>
      <c r="G14" s="61">
        <v>49.8</v>
      </c>
      <c r="H14" s="61">
        <v>60.26</v>
      </c>
      <c r="I14" s="61">
        <v>44.24</v>
      </c>
      <c r="J14" s="61">
        <v>17.89</v>
      </c>
      <c r="K14" s="61">
        <v>62.72</v>
      </c>
      <c r="L14" s="61">
        <v>31.59</v>
      </c>
      <c r="M14" s="61">
        <v>5.41</v>
      </c>
      <c r="N14" s="61">
        <v>22.66</v>
      </c>
      <c r="O14" s="61">
        <v>3.18</v>
      </c>
      <c r="P14" s="61">
        <f t="shared" si="0"/>
        <v>15.436541456593613</v>
      </c>
    </row>
    <row r="15" spans="1:27" ht="12.6" customHeight="1">
      <c r="A15" s="100" t="s">
        <v>36</v>
      </c>
      <c r="B15" s="17" t="s">
        <v>6</v>
      </c>
      <c r="C15" s="61">
        <v>0</v>
      </c>
      <c r="D15" s="61">
        <v>0</v>
      </c>
      <c r="E15" s="61">
        <v>0.08</v>
      </c>
      <c r="F15" s="61">
        <v>0.12</v>
      </c>
      <c r="G15" s="61">
        <v>0.73</v>
      </c>
      <c r="H15" s="61">
        <v>0.11</v>
      </c>
      <c r="I15" s="61">
        <v>0</v>
      </c>
      <c r="J15" s="61">
        <v>0.41</v>
      </c>
      <c r="K15" s="61">
        <v>0</v>
      </c>
      <c r="L15" s="61">
        <v>0</v>
      </c>
      <c r="M15" s="61">
        <v>0</v>
      </c>
      <c r="N15" s="61">
        <v>1.1000000000000001</v>
      </c>
      <c r="O15" s="61">
        <v>0.02</v>
      </c>
      <c r="P15" s="61">
        <f t="shared" si="0"/>
        <v>0.11917824250124627</v>
      </c>
    </row>
    <row r="16" spans="1:27" ht="12.6" customHeight="1">
      <c r="A16" s="100" t="s">
        <v>37</v>
      </c>
      <c r="B16" s="17" t="s">
        <v>6</v>
      </c>
      <c r="C16" s="61">
        <v>0.08</v>
      </c>
      <c r="D16" s="61">
        <v>0.25</v>
      </c>
      <c r="E16" s="61">
        <v>0.08</v>
      </c>
      <c r="F16" s="61">
        <v>0.17</v>
      </c>
      <c r="G16" s="61">
        <v>2.65</v>
      </c>
      <c r="H16" s="61">
        <v>0.41</v>
      </c>
      <c r="I16" s="61">
        <v>0.34</v>
      </c>
      <c r="J16" s="61">
        <v>0.46</v>
      </c>
      <c r="K16" s="61">
        <v>0</v>
      </c>
      <c r="L16" s="61">
        <v>0.37</v>
      </c>
      <c r="M16" s="61">
        <v>0.06</v>
      </c>
      <c r="N16" s="61">
        <v>1.32</v>
      </c>
      <c r="O16" s="61">
        <v>0.12</v>
      </c>
      <c r="P16" s="61">
        <f t="shared" si="0"/>
        <v>0.30367693985129657</v>
      </c>
    </row>
    <row r="17" spans="1:1020" ht="12.6" customHeight="1">
      <c r="A17" s="18" t="s">
        <v>14</v>
      </c>
      <c r="B17" s="23" t="s">
        <v>7</v>
      </c>
      <c r="C17" s="60">
        <v>161.43</v>
      </c>
      <c r="D17" s="60">
        <v>178.08</v>
      </c>
      <c r="E17" s="60">
        <v>141.27000000000001</v>
      </c>
      <c r="F17" s="60">
        <v>6.49</v>
      </c>
      <c r="G17" s="60">
        <v>59.81</v>
      </c>
      <c r="H17" s="60">
        <v>125.84</v>
      </c>
      <c r="I17" s="60">
        <v>97.56</v>
      </c>
      <c r="J17" s="60">
        <v>26.33</v>
      </c>
      <c r="K17" s="60">
        <v>147.9</v>
      </c>
      <c r="L17" s="60">
        <v>316.31</v>
      </c>
      <c r="M17" s="60">
        <v>14.03</v>
      </c>
      <c r="N17" s="60">
        <v>19.600000000000001</v>
      </c>
      <c r="O17" s="60">
        <v>4.6500000000000004</v>
      </c>
      <c r="P17" s="60">
        <f t="shared" si="0"/>
        <v>33.475927269280753</v>
      </c>
    </row>
    <row r="18" spans="1:1020" ht="12.6" customHeight="1">
      <c r="A18" s="100" t="s">
        <v>38</v>
      </c>
      <c r="B18" s="17" t="s">
        <v>7</v>
      </c>
      <c r="C18" s="61">
        <v>21.3</v>
      </c>
      <c r="D18" s="61">
        <v>4.8600000000000003</v>
      </c>
      <c r="E18" s="61">
        <v>23.19</v>
      </c>
      <c r="F18" s="61">
        <v>0.03</v>
      </c>
      <c r="G18" s="61">
        <v>1.27</v>
      </c>
      <c r="H18" s="61">
        <v>18.02</v>
      </c>
      <c r="I18" s="61">
        <v>8.620000000000001</v>
      </c>
      <c r="J18" s="61">
        <v>4.75</v>
      </c>
      <c r="K18" s="61">
        <v>8.91</v>
      </c>
      <c r="L18" s="61">
        <v>43.97</v>
      </c>
      <c r="M18" s="61">
        <v>2.04</v>
      </c>
      <c r="N18" s="61">
        <v>0.01</v>
      </c>
      <c r="O18" s="61">
        <v>1.71</v>
      </c>
      <c r="P18" s="61">
        <f t="shared" si="0"/>
        <v>4.6783596224883457</v>
      </c>
    </row>
    <row r="19" spans="1:1020" ht="12.6" customHeight="1">
      <c r="A19" s="100" t="s">
        <v>39</v>
      </c>
      <c r="B19" s="17" t="s">
        <v>7</v>
      </c>
      <c r="C19" s="61">
        <v>57.45</v>
      </c>
      <c r="D19" s="61">
        <v>46.57</v>
      </c>
      <c r="E19" s="61">
        <v>36.75</v>
      </c>
      <c r="F19" s="61">
        <v>0.84</v>
      </c>
      <c r="G19" s="61">
        <v>16.309999999999999</v>
      </c>
      <c r="H19" s="61">
        <v>60.23</v>
      </c>
      <c r="I19" s="61">
        <v>51.58</v>
      </c>
      <c r="J19" s="61">
        <v>14.2</v>
      </c>
      <c r="K19" s="61">
        <v>59.83</v>
      </c>
      <c r="L19" s="61">
        <v>37.340000000000003</v>
      </c>
      <c r="M19" s="61">
        <v>6.22</v>
      </c>
      <c r="N19" s="61">
        <v>10.44</v>
      </c>
      <c r="O19" s="61">
        <v>0.63</v>
      </c>
      <c r="P19" s="61">
        <f t="shared" si="0"/>
        <v>12.348606268127282</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c r="A20" s="100" t="s">
        <v>40</v>
      </c>
      <c r="B20" s="17" t="s">
        <v>7</v>
      </c>
      <c r="C20" s="61">
        <v>0.64</v>
      </c>
      <c r="D20" s="61">
        <v>0.21</v>
      </c>
      <c r="E20" s="61">
        <v>0.57999999999999996</v>
      </c>
      <c r="F20" s="61">
        <v>5.5</v>
      </c>
      <c r="G20" s="61">
        <v>17.62</v>
      </c>
      <c r="H20" s="61">
        <v>3.36</v>
      </c>
      <c r="I20" s="61">
        <v>12.94</v>
      </c>
      <c r="J20" s="61">
        <v>2.4</v>
      </c>
      <c r="K20" s="61">
        <v>0.19</v>
      </c>
      <c r="L20" s="61">
        <v>4.08</v>
      </c>
      <c r="M20" s="61">
        <v>0.14000000000000001</v>
      </c>
      <c r="N20" s="61">
        <v>8.01</v>
      </c>
      <c r="O20" s="61">
        <v>1.43</v>
      </c>
      <c r="P20" s="61">
        <f t="shared" si="0"/>
        <v>2.3547099797559783</v>
      </c>
      <c r="Q20" s="2"/>
      <c r="R20" s="2"/>
      <c r="S20" s="2"/>
      <c r="T20" s="2"/>
      <c r="U20" s="2"/>
      <c r="V20" s="2"/>
      <c r="W20" s="2"/>
      <c r="X20" s="2"/>
      <c r="Y20" s="2"/>
      <c r="Z20" s="2"/>
      <c r="AA20" s="2"/>
      <c r="AB20" s="2"/>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41</v>
      </c>
      <c r="B21" s="17" t="s">
        <v>7</v>
      </c>
      <c r="C21" s="61">
        <v>71.02</v>
      </c>
      <c r="D21" s="61">
        <v>116.53</v>
      </c>
      <c r="E21" s="61">
        <v>71.2</v>
      </c>
      <c r="F21" s="61">
        <v>0.03</v>
      </c>
      <c r="G21" s="61">
        <v>22.86</v>
      </c>
      <c r="H21" s="61">
        <v>21.27</v>
      </c>
      <c r="I21" s="61">
        <v>6.36</v>
      </c>
      <c r="J21" s="61">
        <v>4.21</v>
      </c>
      <c r="K21" s="61">
        <v>74.34</v>
      </c>
      <c r="L21" s="61">
        <v>175.1</v>
      </c>
      <c r="M21" s="61">
        <v>5.17</v>
      </c>
      <c r="N21" s="61">
        <v>1.1299999999999999</v>
      </c>
      <c r="O21" s="61">
        <v>0.64</v>
      </c>
      <c r="P21" s="61">
        <f t="shared" si="0"/>
        <v>10.91012659881571</v>
      </c>
      <c r="Q21" s="2"/>
      <c r="R21" s="2"/>
      <c r="S21" s="2"/>
      <c r="T21" s="2"/>
      <c r="U21" s="2"/>
      <c r="V21" s="2"/>
      <c r="W21" s="2"/>
      <c r="X21" s="2"/>
      <c r="Y21" s="2"/>
      <c r="Z21" s="2"/>
      <c r="AA21" s="2"/>
      <c r="AB21" s="2"/>
      <c r="AC21" s="2"/>
      <c r="AD21" s="2"/>
      <c r="AE21" s="2"/>
      <c r="AF21" s="2"/>
      <c r="AG21" s="2"/>
      <c r="AH21" s="2"/>
      <c r="AI21" s="2"/>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2" t="s">
        <v>42</v>
      </c>
      <c r="B22" s="8" t="s">
        <v>7</v>
      </c>
      <c r="C22" s="62">
        <v>10.94</v>
      </c>
      <c r="D22" s="62">
        <v>9.2100000000000009</v>
      </c>
      <c r="E22" s="62">
        <v>9.2100000000000009</v>
      </c>
      <c r="F22" s="62">
        <v>7.0000000000000007E-2</v>
      </c>
      <c r="G22" s="62">
        <v>1.59</v>
      </c>
      <c r="H22" s="62">
        <v>22.73</v>
      </c>
      <c r="I22" s="62">
        <v>17.68</v>
      </c>
      <c r="J22" s="62">
        <v>0.52</v>
      </c>
      <c r="K22" s="62">
        <v>4.54</v>
      </c>
      <c r="L22" s="62">
        <v>54.99</v>
      </c>
      <c r="M22" s="62">
        <v>0.3</v>
      </c>
      <c r="N22" s="62">
        <v>0</v>
      </c>
      <c r="O22" s="62">
        <v>0.24</v>
      </c>
      <c r="P22" s="62">
        <f t="shared" si="0"/>
        <v>3.0533261596056769</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21" t="s">
        <v>9</v>
      </c>
      <c r="B23" s="14"/>
      <c r="C23" s="6"/>
      <c r="D23" s="6"/>
      <c r="E23" s="6"/>
      <c r="F23" s="6"/>
      <c r="G23" s="6"/>
      <c r="H23" s="6"/>
      <c r="I23" s="6"/>
      <c r="J23" s="6"/>
      <c r="K23" s="6"/>
      <c r="L23" s="6"/>
      <c r="M23" s="6"/>
      <c r="N23" s="6"/>
      <c r="O23" s="6"/>
      <c r="P23" s="6"/>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277" t="s">
        <v>66</v>
      </c>
      <c r="B24" s="40" t="s">
        <v>33</v>
      </c>
      <c r="C24" s="63">
        <v>1237163</v>
      </c>
      <c r="D24" s="63">
        <v>3230551</v>
      </c>
      <c r="E24" s="63">
        <v>1488246</v>
      </c>
      <c r="F24" s="63">
        <v>109918</v>
      </c>
      <c r="G24" s="63">
        <v>491619</v>
      </c>
      <c r="H24" s="63">
        <v>635595</v>
      </c>
      <c r="I24" s="63">
        <v>1924960</v>
      </c>
      <c r="J24" s="63">
        <v>502760</v>
      </c>
      <c r="K24" s="63">
        <v>1646564</v>
      </c>
      <c r="L24" s="63">
        <v>4553332</v>
      </c>
      <c r="M24" s="63">
        <v>201455</v>
      </c>
      <c r="N24" s="63">
        <v>85132</v>
      </c>
      <c r="O24" s="63">
        <v>43645</v>
      </c>
      <c r="P24" s="63">
        <f t="shared" si="0"/>
        <v>340664.95058335859</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41" t="s">
        <v>62</v>
      </c>
      <c r="B25" s="42" t="s">
        <v>33</v>
      </c>
      <c r="C25" s="64">
        <v>1036012</v>
      </c>
      <c r="D25" s="64">
        <v>2569221</v>
      </c>
      <c r="E25" s="64">
        <v>1241886</v>
      </c>
      <c r="F25" s="64">
        <v>93300</v>
      </c>
      <c r="G25" s="64">
        <v>283178</v>
      </c>
      <c r="H25" s="64">
        <v>365667</v>
      </c>
      <c r="I25" s="64">
        <v>1703289</v>
      </c>
      <c r="J25" s="64">
        <v>320998</v>
      </c>
      <c r="K25" s="64">
        <v>1384889</v>
      </c>
      <c r="L25" s="64">
        <v>3973705</v>
      </c>
      <c r="M25" s="64">
        <v>167265</v>
      </c>
      <c r="N25" s="64">
        <v>60091</v>
      </c>
      <c r="O25" s="64">
        <v>32810</v>
      </c>
      <c r="P25" s="64">
        <f t="shared" si="0"/>
        <v>258995.51889195148</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70</v>
      </c>
      <c r="B26" s="17" t="s">
        <v>33</v>
      </c>
      <c r="C26" s="57">
        <v>650920</v>
      </c>
      <c r="D26" s="57">
        <v>2056113</v>
      </c>
      <c r="E26" s="57">
        <v>789449</v>
      </c>
      <c r="F26" s="57">
        <v>49743</v>
      </c>
      <c r="G26" s="57">
        <v>207679</v>
      </c>
      <c r="H26" s="57">
        <v>58944</v>
      </c>
      <c r="I26" s="57">
        <v>1504812</v>
      </c>
      <c r="J26" s="57">
        <v>248524</v>
      </c>
      <c r="K26" s="57">
        <v>700529</v>
      </c>
      <c r="L26" s="57">
        <v>3299008</v>
      </c>
      <c r="M26" s="57">
        <v>101573</v>
      </c>
      <c r="N26" s="57">
        <v>27988</v>
      </c>
      <c r="O26" s="57">
        <v>10203</v>
      </c>
      <c r="P26" s="57">
        <f t="shared" si="0"/>
        <v>159942.25489048436</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s="97" customFormat="1" ht="12.6" customHeight="1">
      <c r="A27" s="110" t="s">
        <v>71</v>
      </c>
      <c r="B27" s="115" t="s">
        <v>12</v>
      </c>
      <c r="C27" s="95">
        <v>0.29749768303985169</v>
      </c>
      <c r="D27" s="95">
        <v>0.63002699055330635</v>
      </c>
      <c r="E27" s="95">
        <v>0.31261589615704322</v>
      </c>
      <c r="F27" s="95">
        <v>0.47414741474147409</v>
      </c>
      <c r="G27" s="95">
        <v>0.60503703703703704</v>
      </c>
      <c r="H27" s="95">
        <v>0.11453506333024394</v>
      </c>
      <c r="I27" s="95">
        <v>0.81755986316989737</v>
      </c>
      <c r="J27" s="95">
        <v>0.45356703567035678</v>
      </c>
      <c r="K27" s="95">
        <v>0.35903043557499537</v>
      </c>
      <c r="L27" s="95">
        <v>0.60265282583621682</v>
      </c>
      <c r="M27" s="95">
        <v>0.63676907829534191</v>
      </c>
      <c r="N27" s="95">
        <v>0.86197110423116607</v>
      </c>
      <c r="O27" s="95">
        <v>0.4801362088535755</v>
      </c>
      <c r="P27" s="95">
        <f t="shared" si="0"/>
        <v>0.52142412372050517</v>
      </c>
      <c r="Q27" s="96"/>
      <c r="R27" s="96"/>
      <c r="S27" s="96"/>
      <c r="T27" s="96"/>
      <c r="U27" s="96"/>
      <c r="V27" s="96"/>
      <c r="W27" s="96"/>
      <c r="X27" s="96"/>
      <c r="Y27" s="96"/>
      <c r="Z27" s="96"/>
      <c r="AA27" s="96"/>
      <c r="AB27" s="96"/>
      <c r="AC27" s="96"/>
      <c r="AD27" s="96"/>
    </row>
    <row r="28" spans="1:1020" ht="12.6" customHeight="1">
      <c r="A28" s="100" t="s">
        <v>63</v>
      </c>
      <c r="B28" s="17" t="s">
        <v>33</v>
      </c>
      <c r="C28" s="57">
        <v>180828</v>
      </c>
      <c r="D28" s="57">
        <v>256546</v>
      </c>
      <c r="E28" s="57">
        <v>181073</v>
      </c>
      <c r="F28" s="57">
        <v>17621</v>
      </c>
      <c r="G28" s="57">
        <v>27040</v>
      </c>
      <c r="H28" s="57">
        <v>96999</v>
      </c>
      <c r="I28" s="57">
        <v>79052</v>
      </c>
      <c r="J28" s="57">
        <v>36177</v>
      </c>
      <c r="K28" s="57">
        <v>368781</v>
      </c>
      <c r="L28" s="57">
        <v>358305</v>
      </c>
      <c r="M28" s="57">
        <v>36232</v>
      </c>
      <c r="N28" s="57">
        <v>8021</v>
      </c>
      <c r="O28" s="57">
        <v>12937</v>
      </c>
      <c r="P28" s="57">
        <f t="shared" si="0"/>
        <v>43830.020679197216</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100" t="s">
        <v>56</v>
      </c>
      <c r="B29" s="17" t="s">
        <v>33</v>
      </c>
      <c r="C29" s="57">
        <v>113811</v>
      </c>
      <c r="D29" s="57">
        <v>223281</v>
      </c>
      <c r="E29" s="57">
        <v>210720</v>
      </c>
      <c r="F29" s="57">
        <v>21661</v>
      </c>
      <c r="G29" s="57">
        <v>17241</v>
      </c>
      <c r="H29" s="57">
        <v>121131</v>
      </c>
      <c r="I29" s="57">
        <v>85857</v>
      </c>
      <c r="J29" s="57">
        <v>21810</v>
      </c>
      <c r="K29" s="57">
        <v>275976</v>
      </c>
      <c r="L29" s="57">
        <v>205130</v>
      </c>
      <c r="M29" s="57">
        <v>25704</v>
      </c>
      <c r="N29" s="57">
        <v>14815</v>
      </c>
      <c r="O29" s="57">
        <v>7685</v>
      </c>
      <c r="P29" s="57">
        <f t="shared" si="0"/>
        <v>38700.455730767011</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7" t="s">
        <v>57</v>
      </c>
      <c r="B30" s="10" t="s">
        <v>33</v>
      </c>
      <c r="C30" s="65">
        <v>83480</v>
      </c>
      <c r="D30" s="65">
        <v>32910</v>
      </c>
      <c r="E30" s="65">
        <v>32904</v>
      </c>
      <c r="F30" s="65">
        <v>4274</v>
      </c>
      <c r="G30" s="65">
        <v>31218</v>
      </c>
      <c r="H30" s="65">
        <v>74068</v>
      </c>
      <c r="I30" s="65">
        <v>33568</v>
      </c>
      <c r="J30" s="65">
        <v>14487</v>
      </c>
      <c r="K30" s="65">
        <v>39349</v>
      </c>
      <c r="L30" s="65">
        <v>111262</v>
      </c>
      <c r="M30" s="65">
        <v>3675</v>
      </c>
      <c r="N30" s="65">
        <v>9268</v>
      </c>
      <c r="O30" s="65">
        <v>1958</v>
      </c>
      <c r="P30" s="65">
        <f t="shared" si="0"/>
        <v>14006.396863353435</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35" t="s">
        <v>10</v>
      </c>
      <c r="B31" s="24" t="s">
        <v>33</v>
      </c>
      <c r="C31" s="66">
        <v>201151</v>
      </c>
      <c r="D31" s="66">
        <v>661330</v>
      </c>
      <c r="E31" s="66">
        <v>246360</v>
      </c>
      <c r="F31" s="66">
        <v>16618</v>
      </c>
      <c r="G31" s="66">
        <v>208441</v>
      </c>
      <c r="H31" s="66">
        <v>269927</v>
      </c>
      <c r="I31" s="66">
        <v>221670</v>
      </c>
      <c r="J31" s="66">
        <v>181762</v>
      </c>
      <c r="K31" s="66">
        <v>261675</v>
      </c>
      <c r="L31" s="66">
        <v>579627</v>
      </c>
      <c r="M31" s="66">
        <v>34189</v>
      </c>
      <c r="N31" s="66">
        <v>25041</v>
      </c>
      <c r="O31" s="66">
        <v>10835</v>
      </c>
      <c r="P31" s="66">
        <f t="shared" si="0"/>
        <v>81668.972801265176</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64</v>
      </c>
      <c r="B32" s="17" t="s">
        <v>33</v>
      </c>
      <c r="C32" s="57">
        <v>14449</v>
      </c>
      <c r="D32" s="57">
        <v>93473</v>
      </c>
      <c r="E32" s="57">
        <v>23169</v>
      </c>
      <c r="F32" s="57">
        <v>383</v>
      </c>
      <c r="G32" s="57">
        <v>3322</v>
      </c>
      <c r="H32" s="57">
        <v>35701</v>
      </c>
      <c r="I32" s="57">
        <v>9290</v>
      </c>
      <c r="J32" s="57">
        <v>8683</v>
      </c>
      <c r="K32" s="57">
        <v>7525</v>
      </c>
      <c r="L32" s="57">
        <v>74511</v>
      </c>
      <c r="M32" s="57">
        <v>12721</v>
      </c>
      <c r="N32" s="57">
        <v>6996</v>
      </c>
      <c r="O32" s="57">
        <v>334</v>
      </c>
      <c r="P32" s="57">
        <f t="shared" si="0"/>
        <v>10668.383377443468</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99" t="s">
        <v>65</v>
      </c>
      <c r="B33" s="22" t="s">
        <v>33</v>
      </c>
      <c r="C33" s="67">
        <v>83473</v>
      </c>
      <c r="D33" s="67">
        <v>79391</v>
      </c>
      <c r="E33" s="67">
        <v>49262</v>
      </c>
      <c r="F33" s="67">
        <v>11282</v>
      </c>
      <c r="G33" s="67">
        <v>21566</v>
      </c>
      <c r="H33" s="67">
        <v>51364</v>
      </c>
      <c r="I33" s="67">
        <v>61390</v>
      </c>
      <c r="J33" s="67">
        <v>17201</v>
      </c>
      <c r="K33" s="67">
        <v>46538</v>
      </c>
      <c r="L33" s="67">
        <v>129055</v>
      </c>
      <c r="M33" s="67">
        <v>8715</v>
      </c>
      <c r="N33" s="67">
        <v>7750</v>
      </c>
      <c r="O33" s="67">
        <v>3258</v>
      </c>
      <c r="P33" s="67">
        <f t="shared" si="0"/>
        <v>15834.130994419931</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99" t="s">
        <v>58</v>
      </c>
      <c r="B34" s="22" t="s">
        <v>33</v>
      </c>
      <c r="C34" s="67">
        <v>103228</v>
      </c>
      <c r="D34" s="67">
        <v>488466</v>
      </c>
      <c r="E34" s="67">
        <v>173929</v>
      </c>
      <c r="F34" s="67">
        <v>4953</v>
      </c>
      <c r="G34" s="67">
        <v>183553</v>
      </c>
      <c r="H34" s="67">
        <v>182863</v>
      </c>
      <c r="I34" s="67">
        <v>150990</v>
      </c>
      <c r="J34" s="67">
        <v>155878</v>
      </c>
      <c r="K34" s="67">
        <v>207612</v>
      </c>
      <c r="L34" s="67">
        <v>376060</v>
      </c>
      <c r="M34" s="67">
        <v>12754</v>
      </c>
      <c r="N34" s="67">
        <v>10295</v>
      </c>
      <c r="O34" s="67">
        <v>7243</v>
      </c>
      <c r="P34" s="67">
        <f t="shared" si="0"/>
        <v>55166.891579039322</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50" t="s">
        <v>67</v>
      </c>
      <c r="B35" s="51" t="s">
        <v>33</v>
      </c>
      <c r="C35" s="68">
        <v>949016</v>
      </c>
      <c r="D35" s="68">
        <v>1626182</v>
      </c>
      <c r="E35" s="68">
        <v>1109400</v>
      </c>
      <c r="F35" s="68">
        <v>109918</v>
      </c>
      <c r="G35" s="68">
        <v>477775</v>
      </c>
      <c r="H35" s="68">
        <v>349181</v>
      </c>
      <c r="I35" s="68">
        <v>1888731</v>
      </c>
      <c r="J35" s="68">
        <v>499367</v>
      </c>
      <c r="K35" s="68">
        <v>1167228</v>
      </c>
      <c r="L35" s="68">
        <v>3308669</v>
      </c>
      <c r="M35" s="68">
        <v>195419</v>
      </c>
      <c r="N35" s="68">
        <v>80255</v>
      </c>
      <c r="O35" s="68">
        <v>43580</v>
      </c>
      <c r="P35" s="68">
        <f t="shared" si="0"/>
        <v>280614.95764587086</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48" t="s">
        <v>72</v>
      </c>
      <c r="B36" s="49" t="s">
        <v>33</v>
      </c>
      <c r="C36" s="69">
        <v>288147</v>
      </c>
      <c r="D36" s="69">
        <v>1604369</v>
      </c>
      <c r="E36" s="69">
        <v>378846</v>
      </c>
      <c r="F36" s="69">
        <v>0</v>
      </c>
      <c r="G36" s="69">
        <v>13844</v>
      </c>
      <c r="H36" s="69">
        <v>286413</v>
      </c>
      <c r="I36" s="69">
        <v>36229</v>
      </c>
      <c r="J36" s="69">
        <v>3392</v>
      </c>
      <c r="K36" s="69">
        <v>479335</v>
      </c>
      <c r="L36" s="69">
        <v>1244663</v>
      </c>
      <c r="M36" s="69">
        <v>6036</v>
      </c>
      <c r="N36" s="69">
        <v>4877</v>
      </c>
      <c r="O36" s="69">
        <v>64</v>
      </c>
      <c r="P36" s="69">
        <f t="shared" si="0"/>
        <v>60049.567353804021</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3" t="s">
        <v>73</v>
      </c>
      <c r="B37" s="43" t="s">
        <v>33</v>
      </c>
      <c r="C37" s="70">
        <v>262703</v>
      </c>
      <c r="D37" s="70">
        <v>1430455</v>
      </c>
      <c r="E37" s="70">
        <v>275840</v>
      </c>
      <c r="F37" s="70">
        <v>0</v>
      </c>
      <c r="G37" s="70">
        <v>10583</v>
      </c>
      <c r="H37" s="70">
        <v>193754</v>
      </c>
      <c r="I37" s="70">
        <v>31675</v>
      </c>
      <c r="J37" s="70">
        <v>3138</v>
      </c>
      <c r="K37" s="70">
        <v>402961</v>
      </c>
      <c r="L37" s="70">
        <v>1137769</v>
      </c>
      <c r="M37" s="70">
        <v>3544</v>
      </c>
      <c r="N37" s="70">
        <v>3779</v>
      </c>
      <c r="O37" s="70">
        <v>59</v>
      </c>
      <c r="P37" s="70">
        <f t="shared" si="0"/>
        <v>45465.490097482572</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107</v>
      </c>
      <c r="B38" s="17" t="s">
        <v>33</v>
      </c>
      <c r="C38" s="57">
        <v>25444</v>
      </c>
      <c r="D38" s="57">
        <v>173914</v>
      </c>
      <c r="E38" s="57">
        <v>103007</v>
      </c>
      <c r="F38" s="57">
        <v>0</v>
      </c>
      <c r="G38" s="57">
        <v>3261</v>
      </c>
      <c r="H38" s="57">
        <v>92660</v>
      </c>
      <c r="I38" s="57">
        <v>4553</v>
      </c>
      <c r="J38" s="57">
        <v>254</v>
      </c>
      <c r="K38" s="57">
        <v>76374</v>
      </c>
      <c r="L38" s="57">
        <v>106894</v>
      </c>
      <c r="M38" s="57">
        <v>2492</v>
      </c>
      <c r="N38" s="57">
        <v>1098</v>
      </c>
      <c r="O38" s="57">
        <v>5</v>
      </c>
      <c r="P38" s="57">
        <f t="shared" si="0"/>
        <v>14584.1911041291</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44" t="s">
        <v>17</v>
      </c>
      <c r="B39" s="45" t="s">
        <v>33</v>
      </c>
      <c r="C39" s="71">
        <v>98420</v>
      </c>
      <c r="D39" s="71">
        <v>1551</v>
      </c>
      <c r="E39" s="71">
        <v>77588</v>
      </c>
      <c r="F39" s="71">
        <v>2225</v>
      </c>
      <c r="G39" s="71">
        <v>9731</v>
      </c>
      <c r="H39" s="71">
        <v>57600</v>
      </c>
      <c r="I39" s="71">
        <v>19886</v>
      </c>
      <c r="J39" s="71">
        <v>6035</v>
      </c>
      <c r="K39" s="71">
        <v>114158</v>
      </c>
      <c r="L39" s="71">
        <v>123477</v>
      </c>
      <c r="M39" s="71">
        <v>3736</v>
      </c>
      <c r="N39" s="71">
        <v>1487</v>
      </c>
      <c r="O39" s="71">
        <v>1265</v>
      </c>
      <c r="P39" s="71">
        <f t="shared" si="0"/>
        <v>12836.346971964449</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46" t="s">
        <v>11</v>
      </c>
      <c r="B40" s="47" t="s">
        <v>12</v>
      </c>
      <c r="C40" s="72">
        <v>0.23290948727047284</v>
      </c>
      <c r="D40" s="72">
        <v>0.49662395052732489</v>
      </c>
      <c r="E40" s="72">
        <v>0.25455872214674186</v>
      </c>
      <c r="F40" s="72">
        <v>0</v>
      </c>
      <c r="G40" s="72">
        <v>2.8160018225495759E-2</v>
      </c>
      <c r="H40" s="72">
        <v>0.45062185825879686</v>
      </c>
      <c r="I40" s="72">
        <v>1.882065081871831E-2</v>
      </c>
      <c r="J40" s="72">
        <v>6.7467578964118067E-3</v>
      </c>
      <c r="K40" s="72">
        <v>0.29111227987493959</v>
      </c>
      <c r="L40" s="72">
        <v>0.27335212982492818</v>
      </c>
      <c r="M40" s="72">
        <v>2.9962026258966021E-2</v>
      </c>
      <c r="N40" s="72">
        <v>5.7287506460555374E-2</v>
      </c>
      <c r="O40" s="72">
        <v>1.4663764463283308E-3</v>
      </c>
      <c r="P40" s="72">
        <f t="shared" si="0"/>
        <v>6.7389507813666455E-2</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9" t="s">
        <v>60</v>
      </c>
      <c r="B41" s="9" t="s">
        <v>33</v>
      </c>
      <c r="C41" s="73">
        <v>430161</v>
      </c>
      <c r="D41" s="73">
        <v>697472</v>
      </c>
      <c r="E41" s="73">
        <v>637320</v>
      </c>
      <c r="F41" s="73">
        <v>37244</v>
      </c>
      <c r="G41" s="73">
        <v>135246</v>
      </c>
      <c r="H41" s="73">
        <v>386820</v>
      </c>
      <c r="I41" s="73">
        <v>228576</v>
      </c>
      <c r="J41" s="73">
        <v>117527</v>
      </c>
      <c r="K41" s="73">
        <v>413783</v>
      </c>
      <c r="L41" s="73">
        <v>1125273</v>
      </c>
      <c r="M41" s="73">
        <v>52444</v>
      </c>
      <c r="N41" s="73">
        <v>46083</v>
      </c>
      <c r="O41" s="73">
        <v>18517</v>
      </c>
      <c r="P41" s="73">
        <f t="shared" si="0"/>
        <v>117781.60336028466</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8" t="s">
        <v>18</v>
      </c>
      <c r="B42" s="30" t="s">
        <v>33</v>
      </c>
      <c r="C42" s="74">
        <v>144214</v>
      </c>
      <c r="D42" s="74">
        <v>287494</v>
      </c>
      <c r="E42" s="74">
        <v>220198</v>
      </c>
      <c r="F42" s="74">
        <v>11982</v>
      </c>
      <c r="G42" s="74">
        <v>40032</v>
      </c>
      <c r="H42" s="74">
        <v>136288</v>
      </c>
      <c r="I42" s="74">
        <v>94082</v>
      </c>
      <c r="J42" s="74">
        <v>39193</v>
      </c>
      <c r="K42" s="74">
        <v>95095</v>
      </c>
      <c r="L42" s="74">
        <v>196013</v>
      </c>
      <c r="M42" s="74">
        <v>24586</v>
      </c>
      <c r="N42" s="74">
        <v>18068</v>
      </c>
      <c r="O42" s="74">
        <v>8411</v>
      </c>
      <c r="P42" s="74">
        <f t="shared" si="0"/>
        <v>42603.848450579579</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16</v>
      </c>
      <c r="B43" s="17" t="s">
        <v>33</v>
      </c>
      <c r="C43" s="57">
        <v>44899</v>
      </c>
      <c r="D43" s="57">
        <v>163716</v>
      </c>
      <c r="E43" s="57">
        <v>121866</v>
      </c>
      <c r="F43" s="57">
        <v>2114</v>
      </c>
      <c r="G43" s="57">
        <v>22867</v>
      </c>
      <c r="H43" s="57">
        <v>88814</v>
      </c>
      <c r="I43" s="57">
        <v>57942</v>
      </c>
      <c r="J43" s="57">
        <v>14106</v>
      </c>
      <c r="K43" s="57">
        <v>53275</v>
      </c>
      <c r="L43" s="57">
        <v>12076</v>
      </c>
      <c r="M43" s="57">
        <v>14879</v>
      </c>
      <c r="N43" s="57">
        <v>2809</v>
      </c>
      <c r="O43" s="57">
        <v>4209</v>
      </c>
      <c r="P43" s="57">
        <f t="shared" si="0"/>
        <v>23113.603658551358</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74</v>
      </c>
      <c r="B44" s="17" t="s">
        <v>33</v>
      </c>
      <c r="C44" s="57">
        <v>16947</v>
      </c>
      <c r="D44" s="57">
        <v>2254</v>
      </c>
      <c r="E44" s="57">
        <v>3413</v>
      </c>
      <c r="F44" s="57">
        <v>777</v>
      </c>
      <c r="G44" s="57">
        <v>1481</v>
      </c>
      <c r="H44" s="57">
        <v>3977</v>
      </c>
      <c r="I44" s="57">
        <v>0</v>
      </c>
      <c r="J44" s="57">
        <v>2741</v>
      </c>
      <c r="K44" s="57">
        <v>14639</v>
      </c>
      <c r="L44" s="57">
        <v>23862</v>
      </c>
      <c r="M44" s="57">
        <v>383</v>
      </c>
      <c r="N44" s="57">
        <v>216</v>
      </c>
      <c r="O44" s="57">
        <v>329</v>
      </c>
      <c r="P44" s="57">
        <f t="shared" si="0"/>
        <v>1347.1833637642715</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20</v>
      </c>
      <c r="B45" s="17" t="s">
        <v>33</v>
      </c>
      <c r="C45" s="57">
        <v>0</v>
      </c>
      <c r="D45" s="57">
        <v>0</v>
      </c>
      <c r="E45" s="57">
        <v>732</v>
      </c>
      <c r="F45" s="57">
        <v>613</v>
      </c>
      <c r="G45" s="57">
        <v>1078</v>
      </c>
      <c r="H45" s="57">
        <v>833</v>
      </c>
      <c r="I45" s="57">
        <v>0</v>
      </c>
      <c r="J45" s="57">
        <v>3044</v>
      </c>
      <c r="K45" s="57">
        <v>0</v>
      </c>
      <c r="L45" s="57">
        <v>0</v>
      </c>
      <c r="M45" s="57">
        <v>0</v>
      </c>
      <c r="N45" s="57">
        <v>2912</v>
      </c>
      <c r="O45" s="57">
        <v>61</v>
      </c>
      <c r="P45" s="57">
        <f t="shared" si="0"/>
        <v>486.40769274975037</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43</v>
      </c>
      <c r="B46" s="17" t="s">
        <v>33</v>
      </c>
      <c r="C46" s="57">
        <v>4428</v>
      </c>
      <c r="D46" s="57">
        <v>27006</v>
      </c>
      <c r="E46" s="57">
        <v>26737</v>
      </c>
      <c r="F46" s="57">
        <v>1125</v>
      </c>
      <c r="G46" s="57">
        <v>4043</v>
      </c>
      <c r="H46" s="57">
        <v>3434</v>
      </c>
      <c r="I46" s="57">
        <v>27107</v>
      </c>
      <c r="J46" s="57">
        <v>10567</v>
      </c>
      <c r="K46" s="57">
        <v>9535</v>
      </c>
      <c r="L46" s="57">
        <v>25876</v>
      </c>
      <c r="M46" s="57">
        <v>2648</v>
      </c>
      <c r="N46" s="57">
        <v>2824</v>
      </c>
      <c r="O46" s="57">
        <v>2056</v>
      </c>
      <c r="P46" s="57">
        <f t="shared" si="0"/>
        <v>4669.8817511834786</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0" t="s">
        <v>44</v>
      </c>
      <c r="B47" s="17" t="s">
        <v>33</v>
      </c>
      <c r="C47" s="57">
        <v>495</v>
      </c>
      <c r="D47" s="57">
        <v>2267</v>
      </c>
      <c r="E47" s="57">
        <v>885</v>
      </c>
      <c r="F47" s="57">
        <v>1082</v>
      </c>
      <c r="G47" s="57">
        <v>2098</v>
      </c>
      <c r="H47" s="57">
        <v>2624</v>
      </c>
      <c r="I47" s="57">
        <v>518</v>
      </c>
      <c r="J47" s="57">
        <v>2197</v>
      </c>
      <c r="K47" s="57">
        <v>0</v>
      </c>
      <c r="L47" s="57">
        <v>9307</v>
      </c>
      <c r="M47" s="57">
        <v>196</v>
      </c>
      <c r="N47" s="57">
        <v>1866</v>
      </c>
      <c r="O47" s="57">
        <v>549</v>
      </c>
      <c r="P47" s="57">
        <f t="shared" si="0"/>
        <v>892.21536604225105</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8" t="s">
        <v>19</v>
      </c>
      <c r="B48" s="7" t="s">
        <v>33</v>
      </c>
      <c r="C48" s="75">
        <v>249430</v>
      </c>
      <c r="D48" s="75">
        <v>286343</v>
      </c>
      <c r="E48" s="75">
        <v>294999</v>
      </c>
      <c r="F48" s="75">
        <v>19480</v>
      </c>
      <c r="G48" s="75">
        <v>73613</v>
      </c>
      <c r="H48" s="75">
        <v>183112</v>
      </c>
      <c r="I48" s="75">
        <v>101167</v>
      </c>
      <c r="J48" s="75">
        <v>47008</v>
      </c>
      <c r="K48" s="75">
        <v>169734</v>
      </c>
      <c r="L48" s="75">
        <v>700040</v>
      </c>
      <c r="M48" s="75">
        <v>20035</v>
      </c>
      <c r="N48" s="75">
        <v>10040</v>
      </c>
      <c r="O48" s="75">
        <v>7955</v>
      </c>
      <c r="P48" s="75">
        <f t="shared" si="0"/>
        <v>54304.04617969726</v>
      </c>
      <c r="Q48" s="2"/>
      <c r="R48" s="2"/>
      <c r="S48" s="2"/>
      <c r="T48" s="2"/>
      <c r="U48" s="2"/>
      <c r="V48" s="2"/>
      <c r="W48" s="2"/>
      <c r="X48" s="2"/>
      <c r="Y48" s="2"/>
      <c r="Z48" s="2"/>
      <c r="AA48" s="2"/>
      <c r="AB48" s="2"/>
      <c r="AC48" s="2"/>
      <c r="AD48" s="2"/>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45</v>
      </c>
      <c r="B49" s="17" t="s">
        <v>33</v>
      </c>
      <c r="C49" s="57">
        <v>100929</v>
      </c>
      <c r="D49" s="57">
        <v>28293</v>
      </c>
      <c r="E49" s="57">
        <v>114832</v>
      </c>
      <c r="F49" s="57">
        <v>65</v>
      </c>
      <c r="G49" s="57">
        <v>4563</v>
      </c>
      <c r="H49" s="57">
        <v>65014</v>
      </c>
      <c r="I49" s="57">
        <v>25996</v>
      </c>
      <c r="J49" s="57">
        <v>21483</v>
      </c>
      <c r="K49" s="57">
        <v>30634</v>
      </c>
      <c r="L49" s="57">
        <v>225156</v>
      </c>
      <c r="M49" s="57">
        <v>6708</v>
      </c>
      <c r="N49" s="57">
        <v>0</v>
      </c>
      <c r="O49" s="57">
        <v>2708</v>
      </c>
      <c r="P49" s="57">
        <f t="shared" si="0"/>
        <v>18101.196124357997</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46</v>
      </c>
      <c r="B50" s="17" t="s">
        <v>33</v>
      </c>
      <c r="C50" s="57">
        <v>61325</v>
      </c>
      <c r="D50" s="57">
        <v>69635</v>
      </c>
      <c r="E50" s="57">
        <v>41138</v>
      </c>
      <c r="F50" s="57">
        <v>410</v>
      </c>
      <c r="G50" s="57">
        <v>19135</v>
      </c>
      <c r="H50" s="57">
        <v>50933</v>
      </c>
      <c r="I50" s="57">
        <v>51172</v>
      </c>
      <c r="J50" s="57">
        <v>12533</v>
      </c>
      <c r="K50" s="57">
        <v>45902</v>
      </c>
      <c r="L50" s="57">
        <v>26721</v>
      </c>
      <c r="M50" s="57">
        <v>6298</v>
      </c>
      <c r="N50" s="57">
        <v>4311</v>
      </c>
      <c r="O50" s="57">
        <v>433</v>
      </c>
      <c r="P50" s="57">
        <f t="shared" si="0"/>
        <v>11722.894203427122</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40</v>
      </c>
      <c r="B51" s="17" t="s">
        <v>33</v>
      </c>
      <c r="C51" s="57">
        <v>525</v>
      </c>
      <c r="D51" s="57">
        <v>263</v>
      </c>
      <c r="E51" s="57">
        <v>337</v>
      </c>
      <c r="F51" s="57">
        <v>2283</v>
      </c>
      <c r="G51" s="57">
        <v>13605</v>
      </c>
      <c r="H51" s="57">
        <v>2557</v>
      </c>
      <c r="I51" s="57">
        <v>11505</v>
      </c>
      <c r="J51" s="57">
        <v>833</v>
      </c>
      <c r="K51" s="57">
        <v>120</v>
      </c>
      <c r="L51" s="57">
        <v>1187</v>
      </c>
      <c r="M51" s="57">
        <v>47</v>
      </c>
      <c r="N51" s="57">
        <v>2640</v>
      </c>
      <c r="O51" s="57">
        <v>606</v>
      </c>
      <c r="P51" s="57">
        <f t="shared" si="0"/>
        <v>1386.8066380988421</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41</v>
      </c>
      <c r="B52" s="17" t="s">
        <v>33</v>
      </c>
      <c r="C52" s="57">
        <v>49289</v>
      </c>
      <c r="D52" s="57">
        <v>160703</v>
      </c>
      <c r="E52" s="57">
        <v>97479</v>
      </c>
      <c r="F52" s="57">
        <v>75</v>
      </c>
      <c r="G52" s="57">
        <v>21749</v>
      </c>
      <c r="H52" s="57">
        <v>22675</v>
      </c>
      <c r="I52" s="57">
        <v>6183</v>
      </c>
      <c r="J52" s="57">
        <v>4003</v>
      </c>
      <c r="K52" s="57">
        <v>71978</v>
      </c>
      <c r="L52" s="57">
        <v>275498</v>
      </c>
      <c r="M52" s="57">
        <v>5598</v>
      </c>
      <c r="N52" s="57">
        <v>830</v>
      </c>
      <c r="O52" s="57">
        <v>467</v>
      </c>
      <c r="P52" s="57">
        <f t="shared" si="0"/>
        <v>12799.757043152851</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100" t="s">
        <v>42</v>
      </c>
      <c r="B53" s="17" t="s">
        <v>33</v>
      </c>
      <c r="C53" s="57">
        <v>27706</v>
      </c>
      <c r="D53" s="57">
        <v>6548</v>
      </c>
      <c r="E53" s="57">
        <v>19689</v>
      </c>
      <c r="F53" s="57">
        <v>45</v>
      </c>
      <c r="G53" s="57">
        <v>20</v>
      </c>
      <c r="H53" s="57">
        <v>23034</v>
      </c>
      <c r="I53" s="57">
        <v>6196</v>
      </c>
      <c r="J53" s="57">
        <v>369</v>
      </c>
      <c r="K53" s="57">
        <v>5616</v>
      </c>
      <c r="L53" s="57">
        <v>93215</v>
      </c>
      <c r="M53" s="57">
        <v>464</v>
      </c>
      <c r="N53" s="57">
        <v>8</v>
      </c>
      <c r="O53" s="57">
        <v>40</v>
      </c>
      <c r="P53" s="57">
        <f t="shared" si="0"/>
        <v>3817.5729600262625</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8" t="s">
        <v>47</v>
      </c>
      <c r="B54" s="7" t="s">
        <v>33</v>
      </c>
      <c r="C54" s="75">
        <v>27852</v>
      </c>
      <c r="D54" s="75">
        <v>58685</v>
      </c>
      <c r="E54" s="75">
        <v>63716</v>
      </c>
      <c r="F54" s="75">
        <v>5303</v>
      </c>
      <c r="G54" s="75">
        <v>20168</v>
      </c>
      <c r="H54" s="75">
        <v>51094</v>
      </c>
      <c r="I54" s="75">
        <v>32018</v>
      </c>
      <c r="J54" s="75">
        <v>15184</v>
      </c>
      <c r="K54" s="75">
        <v>86950</v>
      </c>
      <c r="L54" s="75">
        <v>23163</v>
      </c>
      <c r="M54" s="75">
        <v>7494</v>
      </c>
      <c r="N54" s="75">
        <v>17153</v>
      </c>
      <c r="O54" s="75">
        <v>2150</v>
      </c>
      <c r="P54" s="75">
        <f t="shared" si="0"/>
        <v>13963.981052946016</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c r="A55" s="100" t="s">
        <v>48</v>
      </c>
      <c r="B55" s="17" t="s">
        <v>33</v>
      </c>
      <c r="C55" s="57">
        <v>18152</v>
      </c>
      <c r="D55" s="57">
        <v>43383</v>
      </c>
      <c r="E55" s="57">
        <v>41432</v>
      </c>
      <c r="F55" s="57">
        <v>2481</v>
      </c>
      <c r="G55" s="57">
        <v>12376</v>
      </c>
      <c r="H55" s="57">
        <v>27799</v>
      </c>
      <c r="I55" s="57">
        <v>22381</v>
      </c>
      <c r="J55" s="57">
        <v>8375</v>
      </c>
      <c r="K55" s="57">
        <v>28985</v>
      </c>
      <c r="L55" s="57">
        <v>17090</v>
      </c>
      <c r="M55" s="57">
        <v>4319</v>
      </c>
      <c r="N55" s="57">
        <v>6590</v>
      </c>
      <c r="O55" s="57">
        <v>1647</v>
      </c>
      <c r="P55" s="57">
        <f t="shared" si="0"/>
        <v>8259.5957394314173</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75</v>
      </c>
      <c r="B56" s="17" t="s">
        <v>33</v>
      </c>
      <c r="C56" s="57">
        <v>0</v>
      </c>
      <c r="D56" s="57">
        <v>0</v>
      </c>
      <c r="E56" s="57">
        <v>0</v>
      </c>
      <c r="F56" s="57">
        <v>240</v>
      </c>
      <c r="G56" s="57">
        <v>297</v>
      </c>
      <c r="H56" s="57">
        <v>1220</v>
      </c>
      <c r="I56" s="57">
        <v>346</v>
      </c>
      <c r="J56" s="57">
        <v>452</v>
      </c>
      <c r="K56" s="57">
        <v>220</v>
      </c>
      <c r="L56" s="57">
        <v>0</v>
      </c>
      <c r="M56" s="57">
        <v>306</v>
      </c>
      <c r="N56" s="57">
        <v>21</v>
      </c>
      <c r="O56" s="57">
        <v>39</v>
      </c>
      <c r="P56" s="57">
        <f t="shared" si="0"/>
        <v>275.33538930506865</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76</v>
      </c>
      <c r="B57" s="17" t="s">
        <v>33</v>
      </c>
      <c r="C57" s="57">
        <v>4438</v>
      </c>
      <c r="D57" s="57">
        <v>6966</v>
      </c>
      <c r="E57" s="57">
        <v>0</v>
      </c>
      <c r="F57" s="57">
        <v>197</v>
      </c>
      <c r="G57" s="57">
        <v>2349</v>
      </c>
      <c r="H57" s="57">
        <v>5853</v>
      </c>
      <c r="I57" s="57">
        <v>0</v>
      </c>
      <c r="J57" s="57">
        <v>1037</v>
      </c>
      <c r="K57" s="57">
        <v>0</v>
      </c>
      <c r="L57" s="57">
        <v>0</v>
      </c>
      <c r="M57" s="57">
        <v>681</v>
      </c>
      <c r="N57" s="57">
        <v>2104</v>
      </c>
      <c r="O57" s="57">
        <v>381</v>
      </c>
      <c r="P57" s="57">
        <f t="shared" si="0"/>
        <v>1135.7976929942854</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49</v>
      </c>
      <c r="B58" s="17" t="s">
        <v>33</v>
      </c>
      <c r="C58" s="67">
        <v>3986</v>
      </c>
      <c r="D58" s="67">
        <v>5972</v>
      </c>
      <c r="E58" s="67">
        <v>10869</v>
      </c>
      <c r="F58" s="67">
        <v>1592</v>
      </c>
      <c r="G58" s="67">
        <v>4117</v>
      </c>
      <c r="H58" s="67">
        <v>6914</v>
      </c>
      <c r="I58" s="67">
        <v>8256</v>
      </c>
      <c r="J58" s="67">
        <v>4988</v>
      </c>
      <c r="K58" s="67">
        <v>45523</v>
      </c>
      <c r="L58" s="67">
        <v>1444</v>
      </c>
      <c r="M58" s="67">
        <v>856</v>
      </c>
      <c r="N58" s="67">
        <v>5772</v>
      </c>
      <c r="O58" s="67">
        <v>38</v>
      </c>
      <c r="P58" s="67">
        <f t="shared" si="0"/>
        <v>2296.3194551121614</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4" t="s">
        <v>77</v>
      </c>
      <c r="B59" s="17" t="s">
        <v>33</v>
      </c>
      <c r="C59" s="67">
        <v>183</v>
      </c>
      <c r="D59" s="67">
        <v>0</v>
      </c>
      <c r="E59" s="67">
        <v>1968</v>
      </c>
      <c r="F59" s="67">
        <v>641</v>
      </c>
      <c r="G59" s="67">
        <v>932</v>
      </c>
      <c r="H59" s="67">
        <v>3986</v>
      </c>
      <c r="I59" s="67">
        <v>966</v>
      </c>
      <c r="J59" s="67">
        <v>1410</v>
      </c>
      <c r="K59" s="67">
        <v>14781</v>
      </c>
      <c r="L59" s="67">
        <v>0</v>
      </c>
      <c r="M59" s="67">
        <v>402</v>
      </c>
      <c r="N59" s="67">
        <v>1840</v>
      </c>
      <c r="O59" s="67">
        <v>37</v>
      </c>
      <c r="P59" s="67">
        <f t="shared" si="0"/>
        <v>788.30885129991373</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34" t="s">
        <v>78</v>
      </c>
      <c r="B60" s="9" t="s">
        <v>33</v>
      </c>
      <c r="C60" s="73">
        <v>306777</v>
      </c>
      <c r="D60" s="73">
        <v>533081</v>
      </c>
      <c r="E60" s="73">
        <v>546670</v>
      </c>
      <c r="F60" s="73">
        <v>20084</v>
      </c>
      <c r="G60" s="73">
        <v>86694</v>
      </c>
      <c r="H60" s="73">
        <v>302440</v>
      </c>
      <c r="I60" s="73">
        <v>159093</v>
      </c>
      <c r="J60" s="73">
        <v>71451</v>
      </c>
      <c r="K60" s="73">
        <v>368647</v>
      </c>
      <c r="L60" s="73">
        <v>926657</v>
      </c>
      <c r="M60" s="73">
        <v>36006</v>
      </c>
      <c r="N60" s="73">
        <v>21561</v>
      </c>
      <c r="O60" s="73">
        <v>13224</v>
      </c>
      <c r="P60" s="73">
        <f t="shared" si="0"/>
        <v>88753.551628467409</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35" t="s">
        <v>15</v>
      </c>
      <c r="B61" s="24" t="s">
        <v>33</v>
      </c>
      <c r="C61" s="66">
        <v>47281</v>
      </c>
      <c r="D61" s="66">
        <v>66240</v>
      </c>
      <c r="E61" s="66">
        <v>74722</v>
      </c>
      <c r="F61" s="66">
        <v>1877</v>
      </c>
      <c r="G61" s="66">
        <v>11499</v>
      </c>
      <c r="H61" s="66">
        <v>48206</v>
      </c>
      <c r="I61" s="66">
        <v>38534</v>
      </c>
      <c r="J61" s="66">
        <v>8907</v>
      </c>
      <c r="K61" s="66">
        <v>39187</v>
      </c>
      <c r="L61" s="66">
        <v>53342</v>
      </c>
      <c r="M61" s="66">
        <v>7513</v>
      </c>
      <c r="N61" s="66">
        <v>2650</v>
      </c>
      <c r="O61" s="66">
        <v>2539</v>
      </c>
      <c r="P61" s="66">
        <f t="shared" si="0"/>
        <v>13438.433260929023</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100" t="s">
        <v>51</v>
      </c>
      <c r="B62" s="17" t="s">
        <v>33</v>
      </c>
      <c r="C62" s="57">
        <v>14296</v>
      </c>
      <c r="D62" s="57">
        <v>15678</v>
      </c>
      <c r="E62" s="57">
        <v>17811</v>
      </c>
      <c r="F62" s="57">
        <v>492</v>
      </c>
      <c r="G62" s="57">
        <v>3777</v>
      </c>
      <c r="H62" s="57">
        <v>11452</v>
      </c>
      <c r="I62" s="57">
        <v>4899</v>
      </c>
      <c r="J62" s="57">
        <v>2571</v>
      </c>
      <c r="K62" s="57">
        <v>11414</v>
      </c>
      <c r="L62" s="57">
        <v>19159</v>
      </c>
      <c r="M62" s="57">
        <v>1251</v>
      </c>
      <c r="N62" s="57">
        <v>764</v>
      </c>
      <c r="O62" s="57">
        <v>806</v>
      </c>
      <c r="P62" s="57">
        <f t="shared" si="0"/>
        <v>3180.7663664645565</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00" t="s">
        <v>50</v>
      </c>
      <c r="B63" s="17" t="s">
        <v>33</v>
      </c>
      <c r="C63" s="57">
        <v>19494</v>
      </c>
      <c r="D63" s="57">
        <v>21582</v>
      </c>
      <c r="E63" s="57">
        <v>33450</v>
      </c>
      <c r="F63" s="57">
        <v>899</v>
      </c>
      <c r="G63" s="57">
        <v>5558</v>
      </c>
      <c r="H63" s="57">
        <v>23939</v>
      </c>
      <c r="I63" s="57">
        <v>25334</v>
      </c>
      <c r="J63" s="57">
        <v>3606</v>
      </c>
      <c r="K63" s="57">
        <v>16136</v>
      </c>
      <c r="L63" s="57">
        <v>12458</v>
      </c>
      <c r="M63" s="57">
        <v>4786</v>
      </c>
      <c r="N63" s="57">
        <v>964</v>
      </c>
      <c r="O63" s="57">
        <v>1096</v>
      </c>
      <c r="P63" s="57">
        <f t="shared" si="0"/>
        <v>6649.1800435720788</v>
      </c>
      <c r="Q63" s="15"/>
      <c r="R63" s="15"/>
      <c r="S63" s="15"/>
      <c r="T63" s="15"/>
      <c r="U63" s="15"/>
      <c r="V63" s="15"/>
      <c r="W63" s="15"/>
      <c r="X63" s="15"/>
      <c r="Y63" s="15"/>
      <c r="Z63" s="15"/>
      <c r="AA63" s="15"/>
      <c r="AB63" s="15"/>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52</v>
      </c>
      <c r="B64" s="17" t="s">
        <v>33</v>
      </c>
      <c r="C64" s="57">
        <v>11851</v>
      </c>
      <c r="D64" s="57">
        <v>18146</v>
      </c>
      <c r="E64" s="57">
        <v>17901</v>
      </c>
      <c r="F64" s="57">
        <v>296</v>
      </c>
      <c r="G64" s="57">
        <v>1841</v>
      </c>
      <c r="H64" s="57">
        <v>12642</v>
      </c>
      <c r="I64" s="57">
        <v>6823</v>
      </c>
      <c r="J64" s="57">
        <v>1553</v>
      </c>
      <c r="K64" s="57">
        <v>6671</v>
      </c>
      <c r="L64" s="57">
        <v>13337</v>
      </c>
      <c r="M64" s="57">
        <v>1187</v>
      </c>
      <c r="N64" s="57">
        <v>745</v>
      </c>
      <c r="O64" s="57">
        <v>530</v>
      </c>
      <c r="P64" s="57">
        <f t="shared" si="0"/>
        <v>2960.3372467922077</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c r="A65" s="29" t="s">
        <v>53</v>
      </c>
      <c r="B65" s="30" t="s">
        <v>33</v>
      </c>
      <c r="C65" s="74">
        <v>137544</v>
      </c>
      <c r="D65" s="74">
        <v>205884</v>
      </c>
      <c r="E65" s="74">
        <v>168755</v>
      </c>
      <c r="F65" s="74">
        <v>6104</v>
      </c>
      <c r="G65" s="74">
        <v>37606</v>
      </c>
      <c r="H65" s="74">
        <v>77670</v>
      </c>
      <c r="I65" s="74">
        <v>56081</v>
      </c>
      <c r="J65" s="74">
        <v>23168</v>
      </c>
      <c r="K65" s="74">
        <v>100338</v>
      </c>
      <c r="L65" s="74">
        <v>445924</v>
      </c>
      <c r="M65" s="74">
        <v>12428</v>
      </c>
      <c r="N65" s="74">
        <v>5378</v>
      </c>
      <c r="O65" s="74">
        <v>4126</v>
      </c>
      <c r="P65" s="74">
        <f t="shared" si="0"/>
        <v>28962.759879616104</v>
      </c>
      <c r="Q65" s="2"/>
      <c r="R65" s="2"/>
      <c r="S65" s="2"/>
      <c r="T65" s="2"/>
      <c r="U65" s="2"/>
      <c r="V65" s="2"/>
      <c r="W65" s="2"/>
      <c r="X65" s="2"/>
      <c r="Y65" s="2"/>
      <c r="Z65" s="2"/>
      <c r="AA65" s="2"/>
      <c r="AB65" s="2"/>
      <c r="AC65" s="2"/>
      <c r="AD65" s="2"/>
      <c r="AE65" s="2"/>
      <c r="AF65" s="2"/>
      <c r="AG65" s="2"/>
      <c r="AH65" s="2"/>
      <c r="AI65" s="2"/>
      <c r="AJ65" s="2"/>
      <c r="AK65" s="2"/>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c r="A66" s="100" t="s">
        <v>79</v>
      </c>
      <c r="B66" s="17" t="s">
        <v>33</v>
      </c>
      <c r="C66" s="57">
        <v>58182</v>
      </c>
      <c r="D66" s="57">
        <v>57060</v>
      </c>
      <c r="E66" s="57">
        <v>62297</v>
      </c>
      <c r="F66" s="57">
        <v>3964</v>
      </c>
      <c r="G66" s="57">
        <v>21045</v>
      </c>
      <c r="H66" s="57">
        <v>35259</v>
      </c>
      <c r="I66" s="57">
        <v>32784</v>
      </c>
      <c r="J66" s="57">
        <v>18263</v>
      </c>
      <c r="K66" s="57">
        <v>16678</v>
      </c>
      <c r="L66" s="57">
        <v>108441</v>
      </c>
      <c r="M66" s="57">
        <v>6649</v>
      </c>
      <c r="N66" s="57">
        <v>4315</v>
      </c>
      <c r="O66" s="57">
        <v>2783</v>
      </c>
      <c r="P66" s="57">
        <f t="shared" si="0"/>
        <v>13230.866377748354</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c r="A67" s="100" t="s">
        <v>80</v>
      </c>
      <c r="B67" s="17" t="s">
        <v>33</v>
      </c>
      <c r="C67" s="57">
        <v>60445</v>
      </c>
      <c r="D67" s="57">
        <v>137454</v>
      </c>
      <c r="E67" s="57">
        <v>87372</v>
      </c>
      <c r="F67" s="57">
        <v>1370</v>
      </c>
      <c r="G67" s="57">
        <v>13187</v>
      </c>
      <c r="H67" s="57">
        <v>35717</v>
      </c>
      <c r="I67" s="57">
        <v>10705</v>
      </c>
      <c r="J67" s="57">
        <v>2879</v>
      </c>
      <c r="K67" s="57">
        <v>72939</v>
      </c>
      <c r="L67" s="57">
        <v>284735</v>
      </c>
      <c r="M67" s="57">
        <v>4597</v>
      </c>
      <c r="N67" s="57">
        <v>377</v>
      </c>
      <c r="O67" s="57">
        <v>813</v>
      </c>
      <c r="P67" s="57">
        <f t="shared" si="0"/>
        <v>12698.332288414356</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29" t="s">
        <v>81</v>
      </c>
      <c r="B68" s="30" t="s">
        <v>33</v>
      </c>
      <c r="C68" s="74">
        <v>3527</v>
      </c>
      <c r="D68" s="74">
        <v>640</v>
      </c>
      <c r="E68" s="74">
        <v>12924</v>
      </c>
      <c r="F68" s="74">
        <v>411</v>
      </c>
      <c r="G68" s="74">
        <v>120</v>
      </c>
      <c r="H68" s="74">
        <v>2064</v>
      </c>
      <c r="I68" s="74">
        <v>10</v>
      </c>
      <c r="J68" s="74">
        <v>7001</v>
      </c>
      <c r="K68" s="74">
        <v>3366</v>
      </c>
      <c r="L68" s="74">
        <v>104956</v>
      </c>
      <c r="M68" s="74">
        <v>43</v>
      </c>
      <c r="N68" s="74">
        <v>81</v>
      </c>
      <c r="O68" s="74">
        <v>285</v>
      </c>
      <c r="P68" s="74">
        <f t="shared" si="0"/>
        <v>2027.1160510699979</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9" t="s">
        <v>82</v>
      </c>
      <c r="B69" s="30" t="s">
        <v>33</v>
      </c>
      <c r="C69" s="74">
        <v>60475</v>
      </c>
      <c r="D69" s="74">
        <v>110479</v>
      </c>
      <c r="E69" s="74">
        <v>129974</v>
      </c>
      <c r="F69" s="74">
        <v>5949</v>
      </c>
      <c r="G69" s="74">
        <v>19918</v>
      </c>
      <c r="H69" s="74">
        <v>99781</v>
      </c>
      <c r="I69" s="74">
        <v>38985</v>
      </c>
      <c r="J69" s="74">
        <v>17057</v>
      </c>
      <c r="K69" s="74">
        <v>97481</v>
      </c>
      <c r="L69" s="74">
        <v>152857</v>
      </c>
      <c r="M69" s="74">
        <v>8186</v>
      </c>
      <c r="N69" s="74">
        <v>6868</v>
      </c>
      <c r="O69" s="74">
        <v>2677</v>
      </c>
      <c r="P69" s="74">
        <f t="shared" si="0"/>
        <v>22374.248591871623</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0" t="s">
        <v>83</v>
      </c>
      <c r="B70" s="17" t="s">
        <v>33</v>
      </c>
      <c r="C70" s="57">
        <v>16627</v>
      </c>
      <c r="D70" s="57">
        <v>37268</v>
      </c>
      <c r="E70" s="57">
        <v>45079</v>
      </c>
      <c r="F70" s="57">
        <v>1471</v>
      </c>
      <c r="G70" s="57">
        <v>5320</v>
      </c>
      <c r="H70" s="57">
        <v>27543</v>
      </c>
      <c r="I70" s="57">
        <v>13172</v>
      </c>
      <c r="J70" s="57">
        <v>1849</v>
      </c>
      <c r="K70" s="57">
        <v>35891</v>
      </c>
      <c r="L70" s="57">
        <v>44867</v>
      </c>
      <c r="M70" s="57">
        <v>2232</v>
      </c>
      <c r="N70" s="57">
        <v>1705</v>
      </c>
      <c r="O70" s="57">
        <v>711</v>
      </c>
      <c r="P70" s="57">
        <f t="shared" si="0"/>
        <v>6441.1459497034684</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4" customHeight="1">
      <c r="A71" s="100" t="s">
        <v>54</v>
      </c>
      <c r="B71" s="17" t="s">
        <v>33</v>
      </c>
      <c r="C71" s="57">
        <v>18319</v>
      </c>
      <c r="D71" s="57">
        <v>24856</v>
      </c>
      <c r="E71" s="57">
        <v>41352</v>
      </c>
      <c r="F71" s="57">
        <v>2879</v>
      </c>
      <c r="G71" s="57">
        <v>7443</v>
      </c>
      <c r="H71" s="57">
        <v>21444</v>
      </c>
      <c r="I71" s="57">
        <v>10217</v>
      </c>
      <c r="J71" s="57">
        <v>9138</v>
      </c>
      <c r="K71" s="57">
        <v>21650</v>
      </c>
      <c r="L71" s="57">
        <v>42620</v>
      </c>
      <c r="M71" s="57">
        <v>3735</v>
      </c>
      <c r="N71" s="57">
        <v>2703</v>
      </c>
      <c r="O71" s="57">
        <v>1287</v>
      </c>
      <c r="P71" s="57">
        <f t="shared" si="0"/>
        <v>7156.8380673226948</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84</v>
      </c>
      <c r="B72" s="17" t="s">
        <v>33</v>
      </c>
      <c r="C72" s="57">
        <v>19796</v>
      </c>
      <c r="D72" s="57">
        <v>26651</v>
      </c>
      <c r="E72" s="57">
        <v>20968</v>
      </c>
      <c r="F72" s="57">
        <v>582</v>
      </c>
      <c r="G72" s="57">
        <v>3167</v>
      </c>
      <c r="H72" s="57">
        <v>29218</v>
      </c>
      <c r="I72" s="57">
        <v>10696</v>
      </c>
      <c r="J72" s="57">
        <v>2412</v>
      </c>
      <c r="K72" s="57">
        <v>24194</v>
      </c>
      <c r="L72" s="57">
        <v>30917</v>
      </c>
      <c r="M72" s="57">
        <v>1363</v>
      </c>
      <c r="N72" s="57">
        <v>1831</v>
      </c>
      <c r="O72" s="57">
        <v>568</v>
      </c>
      <c r="P72" s="57">
        <f t="shared" si="0"/>
        <v>4849.180236236265</v>
      </c>
      <c r="Q72" s="2"/>
      <c r="R72" s="2"/>
      <c r="S72" s="2"/>
      <c r="T72" s="2"/>
      <c r="U72" s="2"/>
      <c r="V72" s="2"/>
      <c r="W72" s="2"/>
      <c r="X72" s="2"/>
      <c r="Y72" s="2"/>
      <c r="Z72" s="2"/>
      <c r="AA72" s="2"/>
      <c r="AB72" s="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29" t="s">
        <v>61</v>
      </c>
      <c r="B73" s="30" t="s">
        <v>33</v>
      </c>
      <c r="C73" s="74">
        <v>32505</v>
      </c>
      <c r="D73" s="74">
        <v>47948</v>
      </c>
      <c r="E73" s="74">
        <v>56549</v>
      </c>
      <c r="F73" s="74">
        <v>3311</v>
      </c>
      <c r="G73" s="74">
        <v>5341</v>
      </c>
      <c r="H73" s="74">
        <v>44547</v>
      </c>
      <c r="I73" s="74">
        <v>14522</v>
      </c>
      <c r="J73" s="74">
        <v>6784</v>
      </c>
      <c r="K73" s="74">
        <v>89493</v>
      </c>
      <c r="L73" s="74">
        <v>64565</v>
      </c>
      <c r="M73" s="74">
        <v>4635</v>
      </c>
      <c r="N73" s="74">
        <v>3151</v>
      </c>
      <c r="O73" s="74">
        <v>1557</v>
      </c>
      <c r="P73" s="74">
        <f t="shared" ref="P73:P102" si="1">($C73*$C$6+$D73*$D$6+$E73*$E$6+$F73*$F$6+$G73*$G$6+$H73*$H$6+$I73*$I$6+$J73*$J$6+$K73*$K$6+$L73*$L$6+$M73*$M$6+$N73*$N$6+$O73*$O$6)/$P$6</f>
        <v>10222.056728931611</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9" t="s">
        <v>85</v>
      </c>
      <c r="B74" s="30" t="s">
        <v>33</v>
      </c>
      <c r="C74" s="74">
        <v>16988</v>
      </c>
      <c r="D74" s="74">
        <v>32448</v>
      </c>
      <c r="E74" s="74">
        <v>37157</v>
      </c>
      <c r="F74" s="74">
        <v>635</v>
      </c>
      <c r="G74" s="74">
        <v>2748</v>
      </c>
      <c r="H74" s="74">
        <v>17166</v>
      </c>
      <c r="I74" s="74">
        <v>4830</v>
      </c>
      <c r="J74" s="74">
        <v>2473</v>
      </c>
      <c r="K74" s="74">
        <v>19696</v>
      </c>
      <c r="L74" s="74">
        <v>21895</v>
      </c>
      <c r="M74" s="74">
        <v>641</v>
      </c>
      <c r="N74" s="74">
        <v>136</v>
      </c>
      <c r="O74" s="74">
        <v>592</v>
      </c>
      <c r="P74" s="74">
        <f t="shared" si="1"/>
        <v>4277.1904098607592</v>
      </c>
      <c r="Q74" s="15"/>
      <c r="R74" s="15"/>
      <c r="S74" s="15"/>
      <c r="T74" s="15"/>
      <c r="U74" s="15"/>
      <c r="V74" s="15"/>
      <c r="W74" s="15"/>
      <c r="X74" s="15"/>
      <c r="Y74" s="15"/>
      <c r="Z74" s="15"/>
      <c r="AA74" s="15"/>
      <c r="AB74" s="15"/>
      <c r="AC74" s="15"/>
      <c r="AD74" s="15"/>
      <c r="AE74" s="15"/>
      <c r="AF74" s="15"/>
      <c r="AG74" s="15"/>
      <c r="AH74" s="15"/>
      <c r="AI74" s="15"/>
      <c r="AJ74" s="15"/>
      <c r="AK74" s="15"/>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9" t="s">
        <v>86</v>
      </c>
      <c r="B75" s="30" t="s">
        <v>33</v>
      </c>
      <c r="C75" s="74">
        <v>3532</v>
      </c>
      <c r="D75" s="74">
        <v>38684</v>
      </c>
      <c r="E75" s="74">
        <v>60140</v>
      </c>
      <c r="F75" s="74">
        <v>1796</v>
      </c>
      <c r="G75" s="74">
        <v>9192</v>
      </c>
      <c r="H75" s="74">
        <v>8984</v>
      </c>
      <c r="I75" s="74">
        <v>4524</v>
      </c>
      <c r="J75" s="74">
        <v>5992</v>
      </c>
      <c r="K75" s="74">
        <v>11546</v>
      </c>
      <c r="L75" s="74">
        <v>57814</v>
      </c>
      <c r="M75" s="74">
        <v>2330</v>
      </c>
      <c r="N75" s="74">
        <v>2978</v>
      </c>
      <c r="O75" s="74">
        <v>1444</v>
      </c>
      <c r="P75" s="74">
        <f t="shared" si="1"/>
        <v>6388.8961806410152</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2" t="s">
        <v>55</v>
      </c>
      <c r="B76" s="31" t="s">
        <v>33</v>
      </c>
      <c r="C76" s="76">
        <v>4925</v>
      </c>
      <c r="D76" s="76">
        <v>30757</v>
      </c>
      <c r="E76" s="76">
        <v>6448</v>
      </c>
      <c r="F76" s="76">
        <v>0</v>
      </c>
      <c r="G76" s="76">
        <v>270</v>
      </c>
      <c r="H76" s="76">
        <v>4022</v>
      </c>
      <c r="I76" s="76">
        <v>1607</v>
      </c>
      <c r="J76" s="76">
        <v>68</v>
      </c>
      <c r="K76" s="76">
        <v>7539</v>
      </c>
      <c r="L76" s="76">
        <v>25304</v>
      </c>
      <c r="M76" s="76">
        <v>231</v>
      </c>
      <c r="N76" s="76">
        <v>318</v>
      </c>
      <c r="O76" s="76">
        <v>2</v>
      </c>
      <c r="P76" s="76">
        <f t="shared" si="1"/>
        <v>1062.4686593446563</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9" t="s">
        <v>8</v>
      </c>
      <c r="B77" s="11"/>
      <c r="C77" s="54"/>
      <c r="D77" s="54"/>
      <c r="E77" s="54"/>
      <c r="F77" s="54"/>
      <c r="G77" s="54"/>
      <c r="H77" s="54"/>
      <c r="I77" s="54"/>
      <c r="J77" s="54"/>
      <c r="K77" s="54"/>
      <c r="L77" s="54"/>
      <c r="M77" s="54"/>
      <c r="N77" s="54"/>
      <c r="O77" s="54"/>
      <c r="P77" s="54"/>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20" t="s">
        <v>87</v>
      </c>
      <c r="B78" s="12" t="s">
        <v>33</v>
      </c>
      <c r="C78" s="77">
        <v>402309</v>
      </c>
      <c r="D78" s="77">
        <v>638787</v>
      </c>
      <c r="E78" s="77">
        <v>573604</v>
      </c>
      <c r="F78" s="77">
        <v>31941</v>
      </c>
      <c r="G78" s="77">
        <v>115078</v>
      </c>
      <c r="H78" s="77">
        <v>335726</v>
      </c>
      <c r="I78" s="77">
        <v>196558</v>
      </c>
      <c r="J78" s="77">
        <v>102343</v>
      </c>
      <c r="K78" s="77">
        <v>326833</v>
      </c>
      <c r="L78" s="77">
        <v>1102110</v>
      </c>
      <c r="M78" s="77">
        <v>44950</v>
      </c>
      <c r="N78" s="77">
        <v>28930</v>
      </c>
      <c r="O78" s="77">
        <v>16367</v>
      </c>
      <c r="P78" s="77">
        <f t="shared" si="1"/>
        <v>103817.62230733866</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111" t="s">
        <v>88</v>
      </c>
      <c r="B79" s="52" t="s">
        <v>33</v>
      </c>
      <c r="C79" s="78">
        <v>248827</v>
      </c>
      <c r="D79" s="78">
        <v>383243</v>
      </c>
      <c r="E79" s="78">
        <v>386376</v>
      </c>
      <c r="F79" s="78">
        <v>14342</v>
      </c>
      <c r="G79" s="78">
        <v>69144</v>
      </c>
      <c r="H79" s="78">
        <v>227720</v>
      </c>
      <c r="I79" s="78">
        <v>133610</v>
      </c>
      <c r="J79" s="78">
        <v>56134</v>
      </c>
      <c r="K79" s="78">
        <v>240372</v>
      </c>
      <c r="L79" s="78">
        <v>757079</v>
      </c>
      <c r="M79" s="78">
        <v>28169</v>
      </c>
      <c r="N79" s="78">
        <v>14977</v>
      </c>
      <c r="O79" s="78">
        <v>9628</v>
      </c>
      <c r="P79" s="78">
        <f t="shared" si="1"/>
        <v>66802.595120793078</v>
      </c>
      <c r="Q79" s="2"/>
      <c r="R79" s="2"/>
      <c r="S79" s="2"/>
      <c r="T79" s="2"/>
      <c r="U79" s="2"/>
      <c r="V79" s="2"/>
      <c r="W79" s="2"/>
      <c r="X79" s="2"/>
      <c r="Y79" s="2"/>
      <c r="Z79" s="2"/>
      <c r="AA79" s="2"/>
      <c r="AB79" s="2"/>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11" t="s">
        <v>102</v>
      </c>
      <c r="B80" s="52" t="s">
        <v>33</v>
      </c>
      <c r="C80" s="78">
        <v>188352</v>
      </c>
      <c r="D80" s="78">
        <v>272764</v>
      </c>
      <c r="E80" s="78">
        <v>256403</v>
      </c>
      <c r="F80" s="78">
        <v>8393</v>
      </c>
      <c r="G80" s="78">
        <v>49226</v>
      </c>
      <c r="H80" s="78">
        <v>127940</v>
      </c>
      <c r="I80" s="78">
        <v>94625</v>
      </c>
      <c r="J80" s="78">
        <v>39076</v>
      </c>
      <c r="K80" s="78">
        <v>142891</v>
      </c>
      <c r="L80" s="78">
        <v>604221</v>
      </c>
      <c r="M80" s="78">
        <v>19983</v>
      </c>
      <c r="N80" s="78">
        <v>8109</v>
      </c>
      <c r="O80" s="78">
        <v>6951</v>
      </c>
      <c r="P80" s="78">
        <f t="shared" si="1"/>
        <v>44428.394722588993</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111" t="s">
        <v>103</v>
      </c>
      <c r="B81" s="52" t="s">
        <v>33</v>
      </c>
      <c r="C81" s="78">
        <v>60475</v>
      </c>
      <c r="D81" s="78">
        <v>110479</v>
      </c>
      <c r="E81" s="78">
        <v>129974</v>
      </c>
      <c r="F81" s="78">
        <v>5949</v>
      </c>
      <c r="G81" s="78">
        <v>19918</v>
      </c>
      <c r="H81" s="78">
        <v>99781</v>
      </c>
      <c r="I81" s="78">
        <v>38985</v>
      </c>
      <c r="J81" s="78">
        <v>17057</v>
      </c>
      <c r="K81" s="78">
        <v>97481</v>
      </c>
      <c r="L81" s="78">
        <v>152857</v>
      </c>
      <c r="M81" s="78">
        <v>8186</v>
      </c>
      <c r="N81" s="78">
        <v>6868</v>
      </c>
      <c r="O81" s="78">
        <v>2677</v>
      </c>
      <c r="P81" s="78">
        <f t="shared" si="1"/>
        <v>22374.248591871623</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103" t="s">
        <v>89</v>
      </c>
      <c r="B82" s="52" t="s">
        <v>33</v>
      </c>
      <c r="C82" s="70">
        <v>26212</v>
      </c>
      <c r="D82" s="70">
        <v>53427</v>
      </c>
      <c r="E82" s="70">
        <v>57008</v>
      </c>
      <c r="F82" s="70">
        <v>4657</v>
      </c>
      <c r="G82" s="70">
        <v>19642</v>
      </c>
      <c r="H82" s="70">
        <v>48453</v>
      </c>
      <c r="I82" s="70">
        <v>29557</v>
      </c>
      <c r="J82" s="70">
        <v>15320</v>
      </c>
      <c r="K82" s="70">
        <v>107534</v>
      </c>
      <c r="L82" s="70">
        <v>16546</v>
      </c>
      <c r="M82" s="70">
        <v>7346</v>
      </c>
      <c r="N82" s="70">
        <v>16792</v>
      </c>
      <c r="O82" s="70">
        <v>1963</v>
      </c>
      <c r="P82" s="70">
        <f t="shared" si="1"/>
        <v>13193.583481618554</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20" t="s">
        <v>99</v>
      </c>
      <c r="B83" s="13" t="s">
        <v>33</v>
      </c>
      <c r="C83" s="79">
        <v>179694</v>
      </c>
      <c r="D83" s="79">
        <v>308970</v>
      </c>
      <c r="E83" s="79">
        <v>244236</v>
      </c>
      <c r="F83" s="79">
        <v>22257</v>
      </c>
      <c r="G83" s="79">
        <v>65575</v>
      </c>
      <c r="H83" s="79">
        <v>156459</v>
      </c>
      <c r="I83" s="79">
        <v>92504</v>
      </c>
      <c r="J83" s="79">
        <v>61529</v>
      </c>
      <c r="K83" s="79">
        <v>193995</v>
      </c>
      <c r="L83" s="79">
        <v>361578</v>
      </c>
      <c r="M83" s="79">
        <v>24127</v>
      </c>
      <c r="N83" s="79">
        <v>30745</v>
      </c>
      <c r="O83" s="79">
        <v>8702</v>
      </c>
      <c r="P83" s="79">
        <f t="shared" si="1"/>
        <v>50208.598814678509</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112" t="s">
        <v>90</v>
      </c>
      <c r="B84" s="52" t="s">
        <v>33</v>
      </c>
      <c r="C84" s="80">
        <v>2226</v>
      </c>
      <c r="D84" s="80">
        <v>318</v>
      </c>
      <c r="E84" s="80">
        <v>-1453</v>
      </c>
      <c r="F84" s="80">
        <v>18</v>
      </c>
      <c r="G84" s="80">
        <v>-131</v>
      </c>
      <c r="H84" s="80">
        <v>1767</v>
      </c>
      <c r="I84" s="80">
        <v>3029</v>
      </c>
      <c r="J84" s="80">
        <v>1282</v>
      </c>
      <c r="K84" s="80">
        <v>7464</v>
      </c>
      <c r="L84" s="80">
        <v>1588</v>
      </c>
      <c r="M84" s="80">
        <v>-51</v>
      </c>
      <c r="N84" s="80">
        <v>336</v>
      </c>
      <c r="O84" s="80">
        <v>0</v>
      </c>
      <c r="P84" s="80">
        <f t="shared" si="1"/>
        <v>197.70424681930118</v>
      </c>
      <c r="Q84" s="2"/>
      <c r="R84" s="2"/>
      <c r="S84" s="2"/>
      <c r="T84" s="2"/>
      <c r="U84" s="2"/>
      <c r="V84" s="2"/>
      <c r="W84" s="2"/>
      <c r="X84" s="2"/>
      <c r="Y84" s="2"/>
      <c r="Z84" s="2"/>
      <c r="AA84" s="2"/>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100" t="s">
        <v>91</v>
      </c>
      <c r="B85" s="52" t="s">
        <v>33</v>
      </c>
      <c r="C85" s="81">
        <v>25445</v>
      </c>
      <c r="D85" s="81">
        <v>101889</v>
      </c>
      <c r="E85" s="81">
        <v>103745</v>
      </c>
      <c r="F85" s="81">
        <v>2431</v>
      </c>
      <c r="G85" s="81">
        <v>12210</v>
      </c>
      <c r="H85" s="81">
        <v>30172</v>
      </c>
      <c r="I85" s="81">
        <v>10960</v>
      </c>
      <c r="J85" s="81">
        <v>8533</v>
      </c>
      <c r="K85" s="81">
        <v>38782</v>
      </c>
      <c r="L85" s="81">
        <v>105013</v>
      </c>
      <c r="M85" s="81">
        <v>3202</v>
      </c>
      <c r="N85" s="81">
        <v>3432</v>
      </c>
      <c r="O85" s="81">
        <v>2039</v>
      </c>
      <c r="P85" s="81">
        <f t="shared" si="1"/>
        <v>11728.831072391835</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100" t="s">
        <v>104</v>
      </c>
      <c r="B86" s="52" t="s">
        <v>33</v>
      </c>
      <c r="C86" s="57">
        <v>3532</v>
      </c>
      <c r="D86" s="57">
        <v>38684</v>
      </c>
      <c r="E86" s="57">
        <v>60140</v>
      </c>
      <c r="F86" s="57">
        <v>1796</v>
      </c>
      <c r="G86" s="57">
        <v>9192</v>
      </c>
      <c r="H86" s="57">
        <v>8984</v>
      </c>
      <c r="I86" s="57">
        <v>4524</v>
      </c>
      <c r="J86" s="57">
        <v>5992</v>
      </c>
      <c r="K86" s="57">
        <v>11546</v>
      </c>
      <c r="L86" s="57">
        <v>57814</v>
      </c>
      <c r="M86" s="57">
        <v>2330</v>
      </c>
      <c r="N86" s="57">
        <v>2978</v>
      </c>
      <c r="O86" s="57">
        <v>1444</v>
      </c>
      <c r="P86" s="57">
        <f t="shared" si="1"/>
        <v>6388.8961806410152</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100" t="s">
        <v>105</v>
      </c>
      <c r="B87" s="52" t="s">
        <v>33</v>
      </c>
      <c r="C87" s="57">
        <v>16988</v>
      </c>
      <c r="D87" s="57">
        <v>32448</v>
      </c>
      <c r="E87" s="57">
        <v>37157</v>
      </c>
      <c r="F87" s="57">
        <v>635</v>
      </c>
      <c r="G87" s="57">
        <v>2748</v>
      </c>
      <c r="H87" s="57">
        <v>17166</v>
      </c>
      <c r="I87" s="57">
        <v>4830</v>
      </c>
      <c r="J87" s="57">
        <v>2473</v>
      </c>
      <c r="K87" s="57">
        <v>19696</v>
      </c>
      <c r="L87" s="57">
        <v>21895</v>
      </c>
      <c r="M87" s="57">
        <v>641</v>
      </c>
      <c r="N87" s="57">
        <v>136</v>
      </c>
      <c r="O87" s="57">
        <v>592</v>
      </c>
      <c r="P87" s="57">
        <f t="shared" si="1"/>
        <v>4277.1904098607592</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20" t="s">
        <v>100</v>
      </c>
      <c r="B88" s="49" t="s">
        <v>33</v>
      </c>
      <c r="C88" s="79">
        <v>156475</v>
      </c>
      <c r="D88" s="79">
        <v>207399</v>
      </c>
      <c r="E88" s="79">
        <v>139039</v>
      </c>
      <c r="F88" s="79">
        <v>19843</v>
      </c>
      <c r="G88" s="79">
        <v>53235</v>
      </c>
      <c r="H88" s="79">
        <v>128054</v>
      </c>
      <c r="I88" s="79">
        <v>84572</v>
      </c>
      <c r="J88" s="79">
        <v>54279</v>
      </c>
      <c r="K88" s="79">
        <v>162677</v>
      </c>
      <c r="L88" s="79">
        <v>258152</v>
      </c>
      <c r="M88" s="79">
        <v>20875</v>
      </c>
      <c r="N88" s="79">
        <v>27649</v>
      </c>
      <c r="O88" s="79">
        <v>6663</v>
      </c>
      <c r="P88" s="79">
        <f t="shared" si="1"/>
        <v>38677.955889928082</v>
      </c>
      <c r="Q88" s="2"/>
      <c r="R88" s="2"/>
      <c r="S88" s="2"/>
      <c r="T88" s="2"/>
      <c r="U88" s="2"/>
      <c r="V88" s="2"/>
      <c r="W88" s="2"/>
      <c r="X88" s="2"/>
      <c r="Y88" s="2"/>
      <c r="Z88" s="2"/>
      <c r="AA88" s="2"/>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ht="12.6" customHeight="1">
      <c r="A89" s="112" t="s">
        <v>92</v>
      </c>
      <c r="B89" s="33" t="s">
        <v>33</v>
      </c>
      <c r="C89" s="80">
        <v>32505</v>
      </c>
      <c r="D89" s="80">
        <v>47948</v>
      </c>
      <c r="E89" s="80">
        <v>56549</v>
      </c>
      <c r="F89" s="80">
        <v>3311</v>
      </c>
      <c r="G89" s="80">
        <v>5341</v>
      </c>
      <c r="H89" s="80">
        <v>44547</v>
      </c>
      <c r="I89" s="80">
        <v>14522</v>
      </c>
      <c r="J89" s="80">
        <v>6784</v>
      </c>
      <c r="K89" s="80">
        <v>89493</v>
      </c>
      <c r="L89" s="80">
        <v>64565</v>
      </c>
      <c r="M89" s="80">
        <v>4635</v>
      </c>
      <c r="N89" s="80">
        <v>3151</v>
      </c>
      <c r="O89" s="80">
        <v>1557</v>
      </c>
      <c r="P89" s="80">
        <f t="shared" si="1"/>
        <v>10222.056728931611</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row>
    <row r="90" spans="1:1020" ht="12.6" customHeight="1">
      <c r="A90" s="20" t="s">
        <v>101</v>
      </c>
      <c r="B90" s="12" t="s">
        <v>33</v>
      </c>
      <c r="C90" s="82">
        <v>123970</v>
      </c>
      <c r="D90" s="82">
        <v>159451</v>
      </c>
      <c r="E90" s="82">
        <v>82490</v>
      </c>
      <c r="F90" s="82">
        <v>16532</v>
      </c>
      <c r="G90" s="82">
        <v>47894</v>
      </c>
      <c r="H90" s="82">
        <v>83507</v>
      </c>
      <c r="I90" s="82">
        <v>70050</v>
      </c>
      <c r="J90" s="82">
        <v>47495</v>
      </c>
      <c r="K90" s="82">
        <v>73184</v>
      </c>
      <c r="L90" s="82">
        <v>193587</v>
      </c>
      <c r="M90" s="82">
        <v>16240</v>
      </c>
      <c r="N90" s="82">
        <v>24498</v>
      </c>
      <c r="O90" s="82">
        <v>5106</v>
      </c>
      <c r="P90" s="82">
        <f t="shared" si="1"/>
        <v>28455.899160996469</v>
      </c>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row>
    <row r="91" spans="1:1020" ht="12.6" customHeight="1">
      <c r="A91" s="19" t="s">
        <v>93</v>
      </c>
      <c r="B91" s="9"/>
      <c r="C91" s="5"/>
      <c r="D91" s="5"/>
      <c r="E91" s="5"/>
      <c r="F91" s="5"/>
      <c r="G91" s="5"/>
      <c r="H91" s="5"/>
      <c r="I91" s="5"/>
      <c r="J91" s="5"/>
      <c r="K91" s="5"/>
      <c r="L91" s="5"/>
      <c r="M91" s="5"/>
      <c r="N91" s="5"/>
      <c r="O91" s="5"/>
      <c r="P91" s="5"/>
      <c r="Q91" s="15"/>
      <c r="R91" s="15"/>
      <c r="S91" s="15"/>
      <c r="T91" s="15"/>
      <c r="U91" s="15"/>
      <c r="V91" s="15"/>
      <c r="W91" s="15"/>
      <c r="X91" s="15"/>
      <c r="Y91" s="15"/>
      <c r="Z91" s="15"/>
      <c r="AA91" s="15"/>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row>
    <row r="92" spans="1:1020" ht="12.6" customHeight="1">
      <c r="A92" s="38" t="s">
        <v>94</v>
      </c>
      <c r="B92" s="36" t="s">
        <v>12</v>
      </c>
      <c r="C92" s="83">
        <v>1.31</v>
      </c>
      <c r="D92" s="83">
        <v>1.2</v>
      </c>
      <c r="E92" s="83">
        <v>1.05</v>
      </c>
      <c r="F92" s="83">
        <v>1.59</v>
      </c>
      <c r="G92" s="83">
        <v>1.33</v>
      </c>
      <c r="H92" s="83">
        <v>1.1100000000000001</v>
      </c>
      <c r="I92" s="83">
        <v>1.24</v>
      </c>
      <c r="J92" s="83">
        <v>1.43</v>
      </c>
      <c r="K92" s="83">
        <v>0.89</v>
      </c>
      <c r="L92" s="83">
        <v>1.19</v>
      </c>
      <c r="M92" s="83">
        <v>1.25</v>
      </c>
      <c r="N92" s="83">
        <v>1.34</v>
      </c>
      <c r="O92" s="83">
        <v>1.24</v>
      </c>
      <c r="P92" s="83">
        <f t="shared" si="1"/>
        <v>1.2603438019547573</v>
      </c>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row>
    <row r="93" spans="1:1020" ht="12.6" customHeight="1">
      <c r="A93" s="38" t="s">
        <v>95</v>
      </c>
      <c r="B93" s="36" t="s">
        <v>12</v>
      </c>
      <c r="C93" s="83">
        <v>0.71623304474918537</v>
      </c>
      <c r="D93" s="83">
        <v>2.5115868043651481</v>
      </c>
      <c r="E93" s="83">
        <v>0.66046610553622365</v>
      </c>
      <c r="F93" s="83">
        <v>0</v>
      </c>
      <c r="G93" s="83">
        <v>0.12030101322581206</v>
      </c>
      <c r="H93" s="83">
        <v>0.85311533810309603</v>
      </c>
      <c r="I93" s="83">
        <v>0.18431709724356168</v>
      </c>
      <c r="J93" s="83">
        <v>3.3143448990160536E-2</v>
      </c>
      <c r="K93" s="83">
        <v>1.4666052693577454</v>
      </c>
      <c r="L93" s="83">
        <v>1.1293455281233271</v>
      </c>
      <c r="M93" s="83">
        <v>0.13428253615127919</v>
      </c>
      <c r="N93" s="83">
        <v>0.16857932941583131</v>
      </c>
      <c r="O93" s="83">
        <v>3.9103073257163801E-3</v>
      </c>
      <c r="P93" s="83">
        <f t="shared" si="1"/>
        <v>0.1864622865477531</v>
      </c>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row>
    <row r="94" spans="1:1020" ht="12.6" customHeight="1">
      <c r="A94" s="38" t="s">
        <v>96</v>
      </c>
      <c r="B94" s="36" t="s">
        <v>12</v>
      </c>
      <c r="C94" s="83">
        <v>0.61849722477001512</v>
      </c>
      <c r="D94" s="83">
        <v>0.59995428836216136</v>
      </c>
      <c r="E94" s="83">
        <v>0.67359362905419073</v>
      </c>
      <c r="F94" s="83">
        <v>0.4490153720922952</v>
      </c>
      <c r="G94" s="83">
        <v>0.60084464450198993</v>
      </c>
      <c r="H94" s="83">
        <v>0.67829122558276689</v>
      </c>
      <c r="I94" s="83">
        <v>0.67974847118916559</v>
      </c>
      <c r="J94" s="83">
        <v>0.54848890495686076</v>
      </c>
      <c r="K94" s="83">
        <v>0.73545816976865863</v>
      </c>
      <c r="L94" s="83">
        <v>0.68693596827902836</v>
      </c>
      <c r="M94" s="83">
        <v>0.62667408231368182</v>
      </c>
      <c r="N94" s="83">
        <v>0.51769789146215006</v>
      </c>
      <c r="O94" s="83">
        <v>0.588256858312458</v>
      </c>
      <c r="P94" s="83">
        <f t="shared" si="1"/>
        <v>0.60511120188800105</v>
      </c>
      <c r="Q94" s="15"/>
      <c r="R94" s="15"/>
      <c r="S94" s="15"/>
      <c r="T94" s="15"/>
      <c r="U94" s="15"/>
      <c r="V94" s="15"/>
      <c r="W94" s="15"/>
      <c r="X94" s="15"/>
      <c r="Y94" s="15"/>
      <c r="Z94" s="15"/>
      <c r="AA94" s="15"/>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row>
    <row r="95" spans="1:1020" ht="12.6" customHeight="1">
      <c r="A95" s="38" t="s">
        <v>106</v>
      </c>
      <c r="B95" s="36" t="s">
        <v>12</v>
      </c>
      <c r="C95" s="83">
        <v>0.16259053980760821</v>
      </c>
      <c r="D95" s="83">
        <v>0.20471120870712148</v>
      </c>
      <c r="E95" s="83">
        <v>0.16553714910035033</v>
      </c>
      <c r="F95" s="83">
        <v>0.15118542913808475</v>
      </c>
      <c r="G95" s="83">
        <v>0.42398890197490335</v>
      </c>
      <c r="H95" s="83">
        <v>0.4246839575515855</v>
      </c>
      <c r="I95" s="83">
        <v>0.11515563959770593</v>
      </c>
      <c r="J95" s="83">
        <v>0.3615283634338452</v>
      </c>
      <c r="K95" s="83">
        <v>0.15892185180776452</v>
      </c>
      <c r="L95" s="83">
        <v>0.12729732863757792</v>
      </c>
      <c r="M95" s="83">
        <v>0.16971035715172123</v>
      </c>
      <c r="N95" s="83">
        <v>0.29414321289291923</v>
      </c>
      <c r="O95" s="83">
        <v>0.24825294993699162</v>
      </c>
      <c r="P95" s="83">
        <f t="shared" si="1"/>
        <v>0.23831401112031331</v>
      </c>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row>
    <row r="96" spans="1:1020" ht="12.6" customHeight="1">
      <c r="A96" s="38" t="s">
        <v>117</v>
      </c>
      <c r="B96" s="36" t="s">
        <v>33</v>
      </c>
      <c r="C96" s="84">
        <v>95996.932515337423</v>
      </c>
      <c r="D96" s="84">
        <v>265896.15384615381</v>
      </c>
      <c r="E96" s="84">
        <v>111231.2</v>
      </c>
      <c r="F96" s="84">
        <v>21336.559139784946</v>
      </c>
      <c r="G96" s="84">
        <v>44362.5</v>
      </c>
      <c r="H96" s="84">
        <v>82085.897435897437</v>
      </c>
      <c r="I96" s="84">
        <v>62645.92592592592</v>
      </c>
      <c r="J96" s="84">
        <v>45232.5</v>
      </c>
      <c r="K96" s="84">
        <v>162677</v>
      </c>
      <c r="L96" s="84">
        <v>146677.27272727274</v>
      </c>
      <c r="M96" s="84">
        <v>15462.962962962962</v>
      </c>
      <c r="N96" s="84">
        <v>23040.833333333336</v>
      </c>
      <c r="O96" s="84">
        <v>7088.2978723404258</v>
      </c>
      <c r="P96" s="84">
        <f t="shared" si="1"/>
        <v>29582.135467125416</v>
      </c>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row>
    <row r="97" spans="1:1020" ht="12.6" customHeight="1">
      <c r="A97" s="38" t="s">
        <v>118</v>
      </c>
      <c r="B97" s="36" t="s">
        <v>33</v>
      </c>
      <c r="C97" s="84">
        <v>76055.214723926387</v>
      </c>
      <c r="D97" s="84">
        <v>204424.35897435897</v>
      </c>
      <c r="E97" s="84">
        <v>65992</v>
      </c>
      <c r="F97" s="84">
        <v>17776.344086021505</v>
      </c>
      <c r="G97" s="84">
        <v>39911.666666666672</v>
      </c>
      <c r="H97" s="84">
        <v>53530.128205128203</v>
      </c>
      <c r="I97" s="84">
        <v>51888.888888888883</v>
      </c>
      <c r="J97" s="84">
        <v>39579.166666666672</v>
      </c>
      <c r="K97" s="84">
        <v>73184</v>
      </c>
      <c r="L97" s="84">
        <v>109992.61363636363</v>
      </c>
      <c r="M97" s="84">
        <v>12029.62962962963</v>
      </c>
      <c r="N97" s="84">
        <v>20415</v>
      </c>
      <c r="O97" s="84">
        <v>5431.9148936170213</v>
      </c>
      <c r="P97" s="84">
        <f t="shared" si="1"/>
        <v>21925.81908769871</v>
      </c>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row>
    <row r="98" spans="1:1020" ht="12.6" customHeight="1">
      <c r="A98" s="38" t="s">
        <v>562</v>
      </c>
      <c r="B98" s="36" t="s">
        <v>33</v>
      </c>
      <c r="C98" s="84">
        <v>32109.090909090908</v>
      </c>
      <c r="D98" s="84">
        <v>46607.228915662643</v>
      </c>
      <c r="E98" s="84">
        <v>37587.5</v>
      </c>
      <c r="F98" s="84">
        <v>11225</v>
      </c>
      <c r="G98" s="84">
        <v>19150</v>
      </c>
      <c r="H98" s="84">
        <v>23035.897435897434</v>
      </c>
      <c r="I98" s="84">
        <v>23810.526315789473</v>
      </c>
      <c r="J98" s="84">
        <v>24966.666666666668</v>
      </c>
      <c r="K98" s="84">
        <v>31205.405405405407</v>
      </c>
      <c r="L98" s="84">
        <v>48583.193277310929</v>
      </c>
      <c r="M98" s="84">
        <v>17923.076923076922</v>
      </c>
      <c r="N98" s="84">
        <v>13536.363636363636</v>
      </c>
      <c r="O98" s="84">
        <v>5776</v>
      </c>
      <c r="P98" s="84">
        <f t="shared" si="1"/>
        <v>16423.432561748119</v>
      </c>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row>
    <row r="99" spans="1:1020" ht="12.6" customHeight="1">
      <c r="A99" s="38" t="s">
        <v>97</v>
      </c>
      <c r="B99" s="36" t="s">
        <v>33</v>
      </c>
      <c r="C99" s="84">
        <v>373.52682497801231</v>
      </c>
      <c r="D99" s="84">
        <v>591.79281415283606</v>
      </c>
      <c r="E99" s="84">
        <v>345.64651162790699</v>
      </c>
      <c r="F99" s="84">
        <v>132.84518828451883</v>
      </c>
      <c r="G99" s="84">
        <v>68.717179294823708</v>
      </c>
      <c r="H99" s="84">
        <v>149.72525076319232</v>
      </c>
      <c r="I99" s="84">
        <v>377.34375</v>
      </c>
      <c r="J99" s="84">
        <v>139.16713562183455</v>
      </c>
      <c r="K99" s="84">
        <v>280.01137332954221</v>
      </c>
      <c r="L99" s="84">
        <v>1059.2646347363327</v>
      </c>
      <c r="M99" s="84">
        <v>87.448840381991815</v>
      </c>
      <c r="N99" s="84">
        <v>25.420560747663544</v>
      </c>
      <c r="O99" s="84">
        <v>129.25764192139738</v>
      </c>
      <c r="P99" s="84">
        <f t="shared" si="1"/>
        <v>132.21851666678478</v>
      </c>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row>
    <row r="100" spans="1:1020" ht="12.6" customHeight="1">
      <c r="A100" s="38" t="s">
        <v>98</v>
      </c>
      <c r="B100" s="36" t="s">
        <v>33</v>
      </c>
      <c r="C100" s="84">
        <v>730.32128514056228</v>
      </c>
      <c r="D100" s="84">
        <v>446.96356275303646</v>
      </c>
      <c r="E100" s="84">
        <v>477.7926977428225</v>
      </c>
      <c r="F100" s="84">
        <v>206.49064906490651</v>
      </c>
      <c r="G100" s="84">
        <v>113.57037037037037</v>
      </c>
      <c r="H100" s="84">
        <v>372.30460302749464</v>
      </c>
      <c r="I100" s="84">
        <v>549.23033067274798</v>
      </c>
      <c r="J100" s="84">
        <v>273.89298892988927</v>
      </c>
      <c r="K100" s="84">
        <v>357.08948423546565</v>
      </c>
      <c r="L100" s="84">
        <v>1025.4133025759322</v>
      </c>
      <c r="M100" s="84">
        <v>372.29930624380574</v>
      </c>
      <c r="N100" s="84">
        <v>68.369453044375646</v>
      </c>
      <c r="O100" s="84">
        <v>288.19523269012484</v>
      </c>
      <c r="P100" s="84">
        <f t="shared" si="1"/>
        <v>327.92157336920457</v>
      </c>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row>
    <row r="101" spans="1:1020" ht="12.6" customHeight="1">
      <c r="A101" s="105" t="s">
        <v>50</v>
      </c>
      <c r="B101" s="36" t="s">
        <v>33</v>
      </c>
      <c r="C101" s="84">
        <v>301.11214087117702</v>
      </c>
      <c r="D101" s="84">
        <v>145.62753036437249</v>
      </c>
      <c r="E101" s="84">
        <v>213.88835603299447</v>
      </c>
      <c r="F101" s="84">
        <v>98.899889988998908</v>
      </c>
      <c r="G101" s="84">
        <v>54.893827160493828</v>
      </c>
      <c r="H101" s="84">
        <v>184.88569663268458</v>
      </c>
      <c r="I101" s="84">
        <v>361.08893956670471</v>
      </c>
      <c r="J101" s="84">
        <v>110.88560885608855</v>
      </c>
      <c r="K101" s="84">
        <v>147.03845452888646</v>
      </c>
      <c r="L101" s="84">
        <v>239.48481353325641</v>
      </c>
      <c r="M101" s="84">
        <v>237.16551040634292</v>
      </c>
      <c r="N101" s="84">
        <v>24.871001031991746</v>
      </c>
      <c r="O101" s="84">
        <v>124.40408626560726</v>
      </c>
      <c r="P101" s="84">
        <f t="shared" si="1"/>
        <v>171.98166917507265</v>
      </c>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row>
    <row r="102" spans="1:1020">
      <c r="A102" s="106" t="s">
        <v>52</v>
      </c>
      <c r="B102" s="37" t="s">
        <v>33</v>
      </c>
      <c r="C102" s="85">
        <v>183.0552981155391</v>
      </c>
      <c r="D102" s="85">
        <v>122.44264507422403</v>
      </c>
      <c r="E102" s="85">
        <v>114.46384039900251</v>
      </c>
      <c r="F102" s="85">
        <v>32.563256325632565</v>
      </c>
      <c r="G102" s="85">
        <v>18.182716049382716</v>
      </c>
      <c r="H102" s="85">
        <v>97.636700648748842</v>
      </c>
      <c r="I102" s="85">
        <v>97.249144811858613</v>
      </c>
      <c r="J102" s="85">
        <v>47.755227552275521</v>
      </c>
      <c r="K102" s="85">
        <v>60.789137962456721</v>
      </c>
      <c r="L102" s="85">
        <v>256.38216070742021</v>
      </c>
      <c r="M102" s="85">
        <v>58.820614469772053</v>
      </c>
      <c r="N102" s="85">
        <v>19.220846233230134</v>
      </c>
      <c r="O102" s="85">
        <v>60.158910329171391</v>
      </c>
      <c r="P102" s="85">
        <f t="shared" si="1"/>
        <v>62.910282484521566</v>
      </c>
    </row>
    <row r="103" spans="1:1020" ht="15.75">
      <c r="A103" s="278" t="s">
        <v>556</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101" man="1"/>
  </rowBreaks>
</worksheet>
</file>

<file path=docProps/app.xml><?xml version="1.0" encoding="utf-8"?>
<Properties xmlns="http://schemas.openxmlformats.org/officeDocument/2006/extended-properties" xmlns:vt="http://schemas.openxmlformats.org/officeDocument/2006/docPropsVTypes">
  <TotalTime>1150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Nomenclature</vt:lpstr>
      <vt:lpstr>Ttes OTEX confondues</vt:lpstr>
      <vt:lpstr>Grandes cultures</vt:lpstr>
      <vt:lpstr>Horticulture - maraîchage</vt:lpstr>
      <vt:lpstr>Viticulture</vt:lpstr>
      <vt:lpstr>Fruits</vt:lpstr>
      <vt:lpstr>Bovins lait</vt:lpstr>
      <vt:lpstr>Bovins viande</vt:lpstr>
      <vt:lpstr>Autres herbivores</vt:lpstr>
      <vt:lpstr>Granivores</vt:lpstr>
      <vt:lpstr>Polyculture - polyélevage</vt:lpstr>
      <vt:lpstr>'Autres herbivores'!Zone_d_impression</vt:lpstr>
      <vt:lpstr>'Bovins lait'!Zone_d_impression</vt:lpstr>
      <vt:lpstr>'Bovins viande'!Zone_d_impression</vt:lpstr>
      <vt:lpstr>Fruits!Zone_d_impression</vt:lpstr>
      <vt:lpstr>'Grandes cultures'!Zone_d_impression</vt:lpstr>
      <vt:lpstr>Granivores!Zone_d_impression</vt:lpstr>
      <vt:lpstr>'Horticulture - maraîchage'!Zone_d_impression</vt:lpstr>
      <vt:lpstr>Nomenclature!Zone_d_impression</vt:lpstr>
      <vt:lpstr>'Polyculture - polyélevage'!Zone_d_impression</vt:lpstr>
      <vt:lpstr>'Ttes OTEX confondues'!Zone_d_impression</vt:lpstr>
      <vt:lpstr>Viticulture!Zone_d_impression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alice.lorge</dc:creator>
  <cp:lastModifiedBy>Nicolas DEVAUVRE</cp:lastModifiedBy>
  <cp:revision>128</cp:revision>
  <cp:lastPrinted>2019-02-05T16:11:20Z</cp:lastPrinted>
  <dcterms:created xsi:type="dcterms:W3CDTF">2018-02-19T14:55:48Z</dcterms:created>
  <dcterms:modified xsi:type="dcterms:W3CDTF">2025-01-16T16:16:52Z</dcterms:modified>
</cp:coreProperties>
</file>