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sp\sdsafa\bsvae\EnquetesPK\PK-Légumes\PK_légumes2022\09.Diffusions\Chiffres et données\Global\Fichiers pour publication\"/>
    </mc:Choice>
  </mc:AlternateContent>
  <xr:revisionPtr revIDLastSave="0" documentId="13_ncr:1_{2FDF69F5-3612-4009-A406-95AC0B82234F}" xr6:coauthVersionLast="47" xr6:coauthVersionMax="47" xr10:uidLastSave="{00000000-0000-0000-0000-000000000000}"/>
  <bookViews>
    <workbookView xWindow="22695" yWindow="285" windowWidth="18495" windowHeight="14055" tabRatio="500" xr2:uid="{00000000-000D-0000-FFFF-FFFF00000000}"/>
  </bookViews>
  <sheets>
    <sheet name="Sommaire" sheetId="8" r:id="rId1"/>
    <sheet name="1_Activité_dominante" sheetId="2" r:id="rId2"/>
    <sheet name="2_Productions_en_légumes" sheetId="3" r:id="rId3"/>
    <sheet name="3_Superficies" sheetId="4" r:id="rId4"/>
    <sheet name="4_Mode_de_conduite" sheetId="5" r:id="rId5"/>
    <sheet name="5_Engagement_expl" sheetId="6" r:id="rId6"/>
    <sheet name="6_Analyse de terre" sheetId="7" r:id="rId7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1" i="8" l="1"/>
  <c r="A19" i="8"/>
  <c r="B19" i="8"/>
  <c r="A20" i="8"/>
  <c r="B20" i="8"/>
  <c r="A22" i="8"/>
  <c r="B22" i="8"/>
  <c r="A23" i="8"/>
  <c r="B23" i="8"/>
  <c r="A24" i="8"/>
  <c r="B24" i="8"/>
  <c r="A25" i="8"/>
  <c r="B25" i="8"/>
  <c r="L1" i="7"/>
  <c r="L1" i="6"/>
  <c r="L1" i="5"/>
  <c r="L1" i="4"/>
  <c r="L1" i="3"/>
  <c r="L1" i="2"/>
</calcChain>
</file>

<file path=xl/sharedStrings.xml><?xml version="1.0" encoding="utf-8"?>
<sst xmlns="http://schemas.openxmlformats.org/spreadsheetml/2006/main" count="536" uniqueCount="108">
  <si>
    <t>Enquête Pratiques culturales en productions légumières 2022</t>
  </si>
  <si>
    <t>Signes conventionnels utilisés :</t>
  </si>
  <si>
    <t>- nd ou case vide : résultat non disponible (par exemple donnée non collectée pour une culture)</t>
  </si>
  <si>
    <t>- ns : résultat non significatif (secret statistique, moins de 30 unités ou précision supérieure à 20 %)</t>
  </si>
  <si>
    <t>Champ géographique : France métropolitaine pour les tableaux regroupés, détail des régions de France métropolitaine et des DOM (La Réunion, Guyane, Martinique et Guadeloupe)</t>
  </si>
  <si>
    <t>Les résultats portent sur la campagne culturale 2022.</t>
  </si>
  <si>
    <t>"Ensemble" regroupe tous les modes de conduite : plein air ou abri bas, sous serre ou abri haut, hors-sol</t>
  </si>
  <si>
    <t>L'espèce "Oignon" dans les tableaux correspond aux "oignons et aux cives… hors échalotes".</t>
  </si>
  <si>
    <t>L'espèce "Potiron" dans les tableaux correspond à "Potiron, courge, giraumon, citrouille… hors chayotte".</t>
  </si>
  <si>
    <t>L'espèce "Chou feuille" dans les tableaux correspond aux "chou feuille (hors choucroute)".</t>
  </si>
  <si>
    <t>Onglet</t>
  </si>
  <si>
    <t>Tableau</t>
  </si>
  <si>
    <t>Activité dominante de l'exploitation (1)</t>
  </si>
  <si>
    <t>Légumes cultivés sur l'exploitation au cours de la campagne 2022</t>
  </si>
  <si>
    <t>Surface agricole utile (SAU), superficie développée du légume enquêté sur l'exploitation, agriculture biologique</t>
  </si>
  <si>
    <t>Modes de conduite du légume enquêté sur l'exploitation durant la campagne (12 derniers mois) (1)</t>
  </si>
  <si>
    <t>Engagement de l'exploitation (1)</t>
  </si>
  <si>
    <t>Analyse de terre (nature et composition du sol) sur l'exploitation depuis 2017 inclus</t>
  </si>
  <si>
    <t>Part des exploitations, en %</t>
  </si>
  <si>
    <t>Espèce</t>
  </si>
  <si>
    <t>Mode de conduite</t>
  </si>
  <si>
    <t>Grandes cultures (2)</t>
  </si>
  <si>
    <t>Maraîchage (3)</t>
  </si>
  <si>
    <t>Horticulture ornementale, pépinières</t>
  </si>
  <si>
    <t>Viticulture</t>
  </si>
  <si>
    <t>Arboriculture (4)</t>
  </si>
  <si>
    <t>Elevage</t>
  </si>
  <si>
    <t>Polyculture - élevage</t>
  </si>
  <si>
    <t>Exploitations non classées</t>
  </si>
  <si>
    <t>Carotte</t>
  </si>
  <si>
    <t>Ensemble</t>
  </si>
  <si>
    <t>ns</t>
  </si>
  <si>
    <t>Chou de Bruxelles</t>
  </si>
  <si>
    <t>Chou feuille</t>
  </si>
  <si>
    <t>Chou à inflorescence</t>
  </si>
  <si>
    <t>Fraise</t>
  </si>
  <si>
    <t>Plein air ou abri bas</t>
  </si>
  <si>
    <t>Sous serre ou abri haut</t>
  </si>
  <si>
    <t>Hors sol</t>
  </si>
  <si>
    <t>Melon</t>
  </si>
  <si>
    <t>Oignon</t>
  </si>
  <si>
    <t>Potiron</t>
  </si>
  <si>
    <t>Salade chicorée ou laitue</t>
  </si>
  <si>
    <t>Salade mâche</t>
  </si>
  <si>
    <t>Tomate</t>
  </si>
  <si>
    <t>Champ : Toutes cultures tous modes de conduite</t>
  </si>
  <si>
    <t>Source : SSP - Agreste - Enquête Pratiques culturales en productions légumières 2022</t>
  </si>
  <si>
    <t>(1) en chiffre d'affaires.</t>
  </si>
  <si>
    <t>(2) céréales, oléagineux et protéagineux, légumes de plein champs, cultures industrielles.</t>
  </si>
  <si>
    <t>(3) y compris fraise, melon et champignons.</t>
  </si>
  <si>
    <t>(4) fruits, agrumes, oléiculture, petits fruits (hors fraise).</t>
  </si>
  <si>
    <t>Autre chou (1)</t>
  </si>
  <si>
    <t>Salade chicorée</t>
  </si>
  <si>
    <t>Salade laitue</t>
  </si>
  <si>
    <t>Oignon blanc</t>
  </si>
  <si>
    <t>Oignon de couleur</t>
  </si>
  <si>
    <t>Légumes tubercules</t>
  </si>
  <si>
    <t>Autres légumes</t>
  </si>
  <si>
    <t>Note de lecture : en 2022, les exploitations de carotte cultivaient aussi pour 81 % d'entre elles du chou de Bruxelles.</t>
  </si>
  <si>
    <t>(1) hors chou à choucroute.</t>
  </si>
  <si>
    <t>Oignon de pays</t>
  </si>
  <si>
    <t>Note de lecture : en 2022, 7 % des exploitations ayant cultivé du chou feuille ont cultivés des oignons de pays.</t>
  </si>
  <si>
    <t>Surface moyenne en ha</t>
  </si>
  <si>
    <t>Surface Agricole Utile</t>
  </si>
  <si>
    <t>Superficie développée (1)</t>
  </si>
  <si>
    <t>Totale</t>
  </si>
  <si>
    <t>dont AB, Biodynamie (2)</t>
  </si>
  <si>
    <t>dont Nature et progrès (3)</t>
  </si>
  <si>
    <t>(1) Superficie développée du légume enquêté sur l'exploitation durant la campagne (12 derniers mois).</t>
  </si>
  <si>
    <t>(2) dont cultivée en agriculture biologique certifiée (AB et label bio de l'Union européenne, y.c. conversion), Biodynamie (Demeter, Biocohérence…).</t>
  </si>
  <si>
    <t>(3) dont sous mention Nature et progrès.</t>
  </si>
  <si>
    <t xml:space="preserve">Pleine terre </t>
  </si>
  <si>
    <t xml:space="preserve"> plein air</t>
  </si>
  <si>
    <t xml:space="preserve"> sous abris hauts chauffés</t>
  </si>
  <si>
    <t>sous abris hauts froids</t>
  </si>
  <si>
    <t xml:space="preserve">sous abris bas (2) </t>
  </si>
  <si>
    <t>sous bâche à plat (3)</t>
  </si>
  <si>
    <t>plein air</t>
  </si>
  <si>
    <t>sous abris</t>
  </si>
  <si>
    <t>(1) plusieurs réponses possibles</t>
  </si>
  <si>
    <t>(2) y compris châssis</t>
  </si>
  <si>
    <t>(3) Agrotextiles (P17,...), films à trous, films à entailles</t>
  </si>
  <si>
    <t>Fermes DEPHY</t>
  </si>
  <si>
    <t xml:space="preserve">Groupe des 30 000 (2) </t>
  </si>
  <si>
    <t>GIEE (3)</t>
  </si>
  <si>
    <t>Certification environnementale des exploitations agricoles</t>
  </si>
  <si>
    <t>au moins une</t>
  </si>
  <si>
    <t>dont niveau 1</t>
  </si>
  <si>
    <t>dont niveau 2</t>
  </si>
  <si>
    <t>dont HVE (4)</t>
  </si>
  <si>
    <t>(1) Plusieurs réponses possibles</t>
  </si>
  <si>
    <t>(2) du plan Ecophyto</t>
  </si>
  <si>
    <t>(3) Groupement d'Intérêt Économique et Environnemental</t>
  </si>
  <si>
    <t>(4) Haute valeur Environnementale (niveau 3)</t>
  </si>
  <si>
    <t>Non</t>
  </si>
  <si>
    <t>Oui</t>
  </si>
  <si>
    <t>Ne sait pas</t>
  </si>
  <si>
    <t>Sans Objet (1)</t>
  </si>
  <si>
    <t>(1) Culture Hors sol.</t>
  </si>
  <si>
    <t>Note de lecture : en 2022, 34 % des exploitations en carotte ont pour activité dominante les grandes cultures : céréales, oléagineux et protéagineux, légumes de plein champs, cultures industrielles.</t>
  </si>
  <si>
    <t>Note de lecture : en 2022, les exploitations en carotte ont une SAU totale de 75,1 ha.</t>
  </si>
  <si>
    <t>Note de lecture : en 2022, 92 % des exploitations en carotte cultivent la carotte en pleine terre - plein air..</t>
  </si>
  <si>
    <t>Note de lecture : en 2022, 3 % d'exploitations en carotte sont des Fermes DEPHY.</t>
  </si>
  <si>
    <t>Note de lecture : en 2022, 31 % d'exploitations en carotte ont réalisé une analyse de terre sur l'exploitation depuis 2017 inclus.</t>
  </si>
  <si>
    <t>Ligne</t>
  </si>
  <si>
    <t>Selon les tableaux, les résultats sont présentés sous format de nombre arrondi à l'unité ou à une décimale. 
La somme des valeurs affichées n'est pas toujours égale à 100 car l'arrondi est réalisé au niveau de chaque case d'un tableau.</t>
  </si>
  <si>
    <t>Légumes cultivés sur l'exploitation au cours de la campagne 2022 ayant cultivé de l'oignon de pays dans les DROM</t>
  </si>
  <si>
    <t>(1) Oignon de pays : cive cultivée dans les DROM enquêtées.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</si>
</sst>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333333"/>
      <name val="Arial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8D7E"/>
        <bgColor rgb="FFFF99CC"/>
      </patternFill>
    </fill>
    <fill>
      <patternFill patternType="solid">
        <fgColor rgb="FFFF8D7E"/>
      </patternFill>
    </fill>
  </fills>
  <borders count="1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/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9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6" fillId="0" borderId="0" xfId="0" applyFont="1"/>
    <xf numFmtId="0" fontId="7" fillId="0" borderId="0" xfId="0" applyFont="1"/>
    <xf numFmtId="0" fontId="9" fillId="0" borderId="0" xfId="1"/>
    <xf numFmtId="0" fontId="8" fillId="0" borderId="0" xfId="1" applyFont="1"/>
    <xf numFmtId="0" fontId="10" fillId="3" borderId="1" xfId="1" applyFont="1" applyFill="1" applyBorder="1" applyAlignment="1">
      <alignment horizontal="center" vertical="center" wrapText="1"/>
    </xf>
    <xf numFmtId="0" fontId="9" fillId="0" borderId="10" xfId="1" applyBorder="1"/>
    <xf numFmtId="0" fontId="11" fillId="0" borderId="11" xfId="1" applyFont="1" applyBorder="1"/>
    <xf numFmtId="0" fontId="12" fillId="0" borderId="2" xfId="0" applyFont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 wrapText="1"/>
    </xf>
    <xf numFmtId="0" fontId="9" fillId="0" borderId="0" xfId="1"/>
    <xf numFmtId="0" fontId="9" fillId="0" borderId="9" xfId="1" applyBorder="1"/>
    <xf numFmtId="0" fontId="9" fillId="0" borderId="8" xfId="1" applyBorder="1"/>
    <xf numFmtId="0" fontId="9" fillId="0" borderId="7" xfId="1" applyBorder="1"/>
    <xf numFmtId="0" fontId="9" fillId="0" borderId="6" xfId="1" applyBorder="1"/>
    <xf numFmtId="0" fontId="11" fillId="0" borderId="5" xfId="1" applyFont="1" applyBorder="1" applyAlignment="1">
      <alignment wrapText="1"/>
    </xf>
    <xf numFmtId="0" fontId="9" fillId="0" borderId="4" xfId="1" applyBorder="1"/>
    <xf numFmtId="0" fontId="9" fillId="0" borderId="5" xfId="1" applyBorder="1"/>
    <xf numFmtId="0" fontId="11" fillId="0" borderId="11" xfId="1" applyFont="1" applyBorder="1"/>
    <xf numFmtId="0" fontId="9" fillId="0" borderId="10" xfId="1" applyBorder="1"/>
    <xf numFmtId="0" fontId="13" fillId="0" borderId="5" xfId="1" applyFont="1" applyBorder="1" applyAlignment="1">
      <alignment wrapText="1"/>
    </xf>
    <xf numFmtId="0" fontId="9" fillId="0" borderId="4" xfId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0" xfId="2"/>
  </cellXfs>
  <cellStyles count="3">
    <cellStyle name="Lien hypertexte" xfId="2" builtinId="8"/>
    <cellStyle name="Normal" xfId="0" builtinId="0"/>
    <cellStyle name="Normal 2" xfId="1" xr:uid="{B550FDCC-4ED7-4220-810F-BB2594C0286C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D7E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2AD42-98C6-47C1-A3E3-80F797433C58}">
  <dimension ref="A1:C25"/>
  <sheetViews>
    <sheetView tabSelected="1" workbookViewId="0">
      <selection activeCell="B22" sqref="B22"/>
    </sheetView>
  </sheetViews>
  <sheetFormatPr baseColWidth="10" defaultRowHeight="12.75" x14ac:dyDescent="0.2"/>
  <cols>
    <col min="1" max="1" width="40.7109375" style="10" customWidth="1"/>
    <col min="2" max="2" width="100.7109375" style="10" customWidth="1"/>
    <col min="3" max="16384" width="11.42578125" style="10"/>
  </cols>
  <sheetData>
    <row r="1" spans="1:2" x14ac:dyDescent="0.2">
      <c r="A1" s="16" t="s">
        <v>0</v>
      </c>
      <c r="B1" s="17"/>
    </row>
    <row r="3" spans="1:2" x14ac:dyDescent="0.2">
      <c r="A3" s="14" t="s">
        <v>1</v>
      </c>
      <c r="B3" s="13"/>
    </row>
    <row r="4" spans="1:2" x14ac:dyDescent="0.2">
      <c r="A4" s="18" t="s">
        <v>2</v>
      </c>
      <c r="B4" s="19"/>
    </row>
    <row r="5" spans="1:2" x14ac:dyDescent="0.2">
      <c r="A5" s="20" t="s">
        <v>3</v>
      </c>
      <c r="B5" s="21"/>
    </row>
    <row r="7" spans="1:2" ht="30" customHeight="1" x14ac:dyDescent="0.2">
      <c r="A7" s="22" t="s">
        <v>4</v>
      </c>
      <c r="B7" s="23"/>
    </row>
    <row r="9" spans="1:2" x14ac:dyDescent="0.2">
      <c r="A9" s="24" t="s">
        <v>5</v>
      </c>
      <c r="B9" s="23"/>
    </row>
    <row r="11" spans="1:2" x14ac:dyDescent="0.2">
      <c r="A11" s="25" t="s">
        <v>6</v>
      </c>
      <c r="B11" s="26"/>
    </row>
    <row r="12" spans="1:2" x14ac:dyDescent="0.2">
      <c r="A12" s="18" t="s">
        <v>7</v>
      </c>
      <c r="B12" s="19"/>
    </row>
    <row r="13" spans="1:2" x14ac:dyDescent="0.2">
      <c r="A13" s="18" t="s">
        <v>8</v>
      </c>
      <c r="B13" s="19"/>
    </row>
    <row r="14" spans="1:2" x14ac:dyDescent="0.2">
      <c r="A14" s="20" t="s">
        <v>9</v>
      </c>
      <c r="B14" s="21"/>
    </row>
    <row r="16" spans="1:2" ht="28.5" customHeight="1" x14ac:dyDescent="0.2">
      <c r="A16" s="27" t="s">
        <v>105</v>
      </c>
      <c r="B16" s="28"/>
    </row>
    <row r="18" spans="1:3" ht="15" x14ac:dyDescent="0.2">
      <c r="A18" s="12" t="s">
        <v>10</v>
      </c>
      <c r="B18" s="12" t="s">
        <v>11</v>
      </c>
      <c r="C18" s="12" t="s">
        <v>104</v>
      </c>
    </row>
    <row r="19" spans="1:3" x14ac:dyDescent="0.2">
      <c r="A19" s="11" t="str">
        <f>HYPERLINK("#'1_Activité_dominante'!A1", "1_Activité_dominante")</f>
        <v>1_Activité_dominante</v>
      </c>
      <c r="B19" s="11" t="str">
        <f>HYPERLINK("#'1_Activité_dominante'!A1", "Activité dominante de l'exploitation (1)")</f>
        <v>Activité dominante de l'exploitation (1)</v>
      </c>
      <c r="C19" s="10">
        <v>1</v>
      </c>
    </row>
    <row r="20" spans="1:3" x14ac:dyDescent="0.2">
      <c r="A20" s="11" t="str">
        <f>HYPERLINK("#'2_Productions_en_légumes'!A1", "2_Productions_en_légumes")</f>
        <v>2_Productions_en_légumes</v>
      </c>
      <c r="B20" s="11" t="str">
        <f>HYPERLINK("#'2_Productions_en_légumes'!A1", "Légumes cultivés sur l'exploitation au cours de la campagne 2022")</f>
        <v>Légumes cultivés sur l'exploitation au cours de la campagne 2022</v>
      </c>
      <c r="C20" s="10">
        <v>1</v>
      </c>
    </row>
    <row r="21" spans="1:3" x14ac:dyDescent="0.2">
      <c r="B21" s="30" t="str">
        <f>HYPERLINK("#'2_Productions_en_légumes'!A33", "Légumes cultivés sur l'exploitation au cours de la campagne 2022 ayant cultivé de l'oignon de pays dans les DROM")</f>
        <v>Légumes cultivés sur l'exploitation au cours de la campagne 2022 ayant cultivé de l'oignon de pays dans les DROM</v>
      </c>
      <c r="C21" s="10">
        <v>33</v>
      </c>
    </row>
    <row r="22" spans="1:3" x14ac:dyDescent="0.2">
      <c r="A22" s="11" t="str">
        <f>HYPERLINK("#'3_Superficies'!A1", "3_Superficies")</f>
        <v>3_Superficies</v>
      </c>
      <c r="B22" s="11" t="str">
        <f>HYPERLINK("#'3_Superficies'!A1", "Surface agricole utile (SAU), superficie développée du légume enquêté sur l'exploitation, agriculture biologique")</f>
        <v>Surface agricole utile (SAU), superficie développée du légume enquêté sur l'exploitation, agriculture biologique</v>
      </c>
      <c r="C22" s="10">
        <v>1</v>
      </c>
    </row>
    <row r="23" spans="1:3" x14ac:dyDescent="0.2">
      <c r="A23" s="11" t="str">
        <f>HYPERLINK("#'4_Mode_de_conduite'!A1", "4_Mode_de_conduite")</f>
        <v>4_Mode_de_conduite</v>
      </c>
      <c r="B23" s="11" t="str">
        <f>HYPERLINK("#'4_Mode_de_conduite'!A1", "Modes de conduite du légume enquêté sur l'exploitation durant la campagne (12 derniers mois) (1)")</f>
        <v>Modes de conduite du légume enquêté sur l'exploitation durant la campagne (12 derniers mois) (1)</v>
      </c>
      <c r="C23" s="10">
        <v>1</v>
      </c>
    </row>
    <row r="24" spans="1:3" x14ac:dyDescent="0.2">
      <c r="A24" s="11" t="str">
        <f>HYPERLINK("#'5_Engagement_expl'!A1", "5_Engagement_expl")</f>
        <v>5_Engagement_expl</v>
      </c>
      <c r="B24" s="11" t="str">
        <f>HYPERLINK("#'5_Engagement_expl'!A1", "Engagement de l'exploitation (1)")</f>
        <v>Engagement de l'exploitation (1)</v>
      </c>
      <c r="C24" s="10">
        <v>1</v>
      </c>
    </row>
    <row r="25" spans="1:3" x14ac:dyDescent="0.2">
      <c r="A25" s="11" t="str">
        <f>HYPERLINK("#'6_Analyse de terre'!A1", "6_Analyse de terre")</f>
        <v>6_Analyse de terre</v>
      </c>
      <c r="B25" s="11" t="str">
        <f>HYPERLINK("#'6_Analyse de terre'!A1", "Analyse de terre (nature et composition du sol) sur l'exploitation depuis 2017 inclus")</f>
        <v>Analyse de terre (nature et composition du sol) sur l'exploitation depuis 2017 inclus</v>
      </c>
      <c r="C25" s="10">
        <v>1</v>
      </c>
    </row>
  </sheetData>
  <mergeCells count="10">
    <mergeCell ref="A11:B11"/>
    <mergeCell ref="A12:B12"/>
    <mergeCell ref="A13:B13"/>
    <mergeCell ref="A14:B14"/>
    <mergeCell ref="A16:B16"/>
    <mergeCell ref="A1:B1"/>
    <mergeCell ref="A4:B4"/>
    <mergeCell ref="A5:B5"/>
    <mergeCell ref="A7:B7"/>
    <mergeCell ref="A9:B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zoomScaleNormal="100" workbookViewId="0">
      <selection activeCell="E35" sqref="E35"/>
    </sheetView>
  </sheetViews>
  <sheetFormatPr baseColWidth="10" defaultColWidth="10.7109375" defaultRowHeight="12.75" x14ac:dyDescent="0.2"/>
  <cols>
    <col min="1" max="2" width="22.7109375" customWidth="1"/>
    <col min="3" max="10" width="14.7109375" customWidth="1"/>
  </cols>
  <sheetData>
    <row r="1" spans="1:12" ht="15.75" x14ac:dyDescent="0.2">
      <c r="A1" s="3" t="s">
        <v>12</v>
      </c>
      <c r="L1" s="2" t="str">
        <f>HYPERLINK("#'Sommaire'!A1", "Retour sommaire")</f>
        <v>Retour sommaire</v>
      </c>
    </row>
    <row r="2" spans="1:12" x14ac:dyDescent="0.2">
      <c r="A2" s="4" t="s">
        <v>18</v>
      </c>
    </row>
    <row r="4" spans="1:12" ht="45" x14ac:dyDescent="0.2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  <c r="J4" s="1" t="s">
        <v>28</v>
      </c>
    </row>
    <row r="5" spans="1:12" x14ac:dyDescent="0.2">
      <c r="A5" t="s">
        <v>29</v>
      </c>
      <c r="B5" t="s">
        <v>30</v>
      </c>
      <c r="C5" s="15">
        <v>34</v>
      </c>
      <c r="D5" s="15">
        <v>54</v>
      </c>
      <c r="E5" s="15">
        <v>0</v>
      </c>
      <c r="F5" s="15" t="s">
        <v>31</v>
      </c>
      <c r="G5" s="15" t="s">
        <v>31</v>
      </c>
      <c r="H5" s="15">
        <v>4</v>
      </c>
      <c r="I5" s="15">
        <v>8</v>
      </c>
      <c r="J5" s="15" t="s">
        <v>31</v>
      </c>
    </row>
    <row r="6" spans="1:12" x14ac:dyDescent="0.2">
      <c r="A6" t="s">
        <v>32</v>
      </c>
      <c r="B6" t="s">
        <v>30</v>
      </c>
      <c r="C6" s="15">
        <v>9</v>
      </c>
      <c r="D6" s="15">
        <v>84</v>
      </c>
      <c r="E6" s="15">
        <v>0</v>
      </c>
      <c r="F6" s="15" t="s">
        <v>31</v>
      </c>
      <c r="G6" s="15" t="s">
        <v>31</v>
      </c>
      <c r="H6" s="15">
        <v>1</v>
      </c>
      <c r="I6" s="15">
        <v>6</v>
      </c>
      <c r="J6" s="15" t="s">
        <v>31</v>
      </c>
    </row>
    <row r="7" spans="1:12" x14ac:dyDescent="0.2">
      <c r="A7" t="s">
        <v>33</v>
      </c>
      <c r="B7" t="s">
        <v>30</v>
      </c>
      <c r="C7" s="15">
        <v>12</v>
      </c>
      <c r="D7" s="15">
        <v>77</v>
      </c>
      <c r="E7" s="15" t="s">
        <v>31</v>
      </c>
      <c r="F7" s="15">
        <v>0</v>
      </c>
      <c r="G7" s="15">
        <v>3</v>
      </c>
      <c r="H7" s="15">
        <v>2</v>
      </c>
      <c r="I7" s="15">
        <v>5</v>
      </c>
      <c r="J7" s="15" t="s">
        <v>31</v>
      </c>
    </row>
    <row r="8" spans="1:12" x14ac:dyDescent="0.2">
      <c r="A8" t="s">
        <v>34</v>
      </c>
      <c r="B8" t="s">
        <v>30</v>
      </c>
      <c r="C8" s="15">
        <v>12</v>
      </c>
      <c r="D8" s="15">
        <v>64</v>
      </c>
      <c r="E8" s="15" t="s">
        <v>31</v>
      </c>
      <c r="F8" s="15" t="s">
        <v>31</v>
      </c>
      <c r="G8" s="15" t="s">
        <v>31</v>
      </c>
      <c r="H8" s="15">
        <v>2</v>
      </c>
      <c r="I8" s="15">
        <v>22</v>
      </c>
      <c r="J8" s="15" t="s">
        <v>31</v>
      </c>
    </row>
    <row r="9" spans="1:12" x14ac:dyDescent="0.2">
      <c r="A9" t="s">
        <v>35</v>
      </c>
      <c r="B9" t="s">
        <v>36</v>
      </c>
      <c r="C9" s="15">
        <v>15</v>
      </c>
      <c r="D9" s="15">
        <v>57</v>
      </c>
      <c r="E9" s="15" t="s">
        <v>31</v>
      </c>
      <c r="F9" s="15">
        <v>2</v>
      </c>
      <c r="G9" s="15">
        <v>14</v>
      </c>
      <c r="H9" s="15">
        <v>3</v>
      </c>
      <c r="I9" s="15">
        <v>8</v>
      </c>
      <c r="J9" s="15" t="s">
        <v>31</v>
      </c>
    </row>
    <row r="10" spans="1:12" x14ac:dyDescent="0.2">
      <c r="A10" t="s">
        <v>35</v>
      </c>
      <c r="B10" t="s">
        <v>37</v>
      </c>
      <c r="C10" s="15">
        <v>10</v>
      </c>
      <c r="D10" s="15">
        <v>69</v>
      </c>
      <c r="E10" s="15" t="s">
        <v>31</v>
      </c>
      <c r="F10" s="15">
        <v>7</v>
      </c>
      <c r="G10" s="15">
        <v>7</v>
      </c>
      <c r="H10" s="15">
        <v>1</v>
      </c>
      <c r="I10" s="15">
        <v>6</v>
      </c>
      <c r="J10" s="15" t="s">
        <v>31</v>
      </c>
    </row>
    <row r="11" spans="1:12" x14ac:dyDescent="0.2">
      <c r="A11" t="s">
        <v>35</v>
      </c>
      <c r="B11" t="s">
        <v>38</v>
      </c>
      <c r="C11" s="15">
        <v>7</v>
      </c>
      <c r="D11" s="15">
        <v>79</v>
      </c>
      <c r="E11" s="15" t="s">
        <v>31</v>
      </c>
      <c r="F11" s="15">
        <v>3</v>
      </c>
      <c r="G11" s="15">
        <v>7</v>
      </c>
      <c r="H11" s="15" t="s">
        <v>31</v>
      </c>
      <c r="I11" s="15">
        <v>3</v>
      </c>
      <c r="J11" s="15" t="s">
        <v>31</v>
      </c>
    </row>
    <row r="12" spans="1:12" x14ac:dyDescent="0.2">
      <c r="A12" t="s">
        <v>35</v>
      </c>
      <c r="B12" t="s">
        <v>30</v>
      </c>
      <c r="C12" s="15">
        <v>12</v>
      </c>
      <c r="D12" s="15">
        <v>64</v>
      </c>
      <c r="E12" s="15">
        <v>1</v>
      </c>
      <c r="F12" s="15">
        <v>3</v>
      </c>
      <c r="G12" s="15">
        <v>11</v>
      </c>
      <c r="H12" s="15">
        <v>2</v>
      </c>
      <c r="I12" s="15">
        <v>6</v>
      </c>
      <c r="J12" s="15">
        <v>0</v>
      </c>
    </row>
    <row r="13" spans="1:12" x14ac:dyDescent="0.2">
      <c r="A13" t="s">
        <v>39</v>
      </c>
      <c r="B13" t="s">
        <v>36</v>
      </c>
      <c r="C13" s="15">
        <v>29</v>
      </c>
      <c r="D13" s="15">
        <v>55</v>
      </c>
      <c r="E13" s="15">
        <v>1</v>
      </c>
      <c r="F13" s="15">
        <v>7</v>
      </c>
      <c r="G13" s="15">
        <v>2</v>
      </c>
      <c r="H13" s="15">
        <v>1</v>
      </c>
      <c r="I13" s="15">
        <v>4</v>
      </c>
      <c r="J13" s="15">
        <v>0</v>
      </c>
    </row>
    <row r="14" spans="1:12" x14ac:dyDescent="0.2">
      <c r="A14" t="s">
        <v>39</v>
      </c>
      <c r="B14" t="s">
        <v>37</v>
      </c>
      <c r="C14" s="15">
        <v>3</v>
      </c>
      <c r="D14" s="15">
        <v>87</v>
      </c>
      <c r="E14" s="15" t="s">
        <v>31</v>
      </c>
      <c r="F14" s="15">
        <v>2</v>
      </c>
      <c r="G14" s="15">
        <v>6</v>
      </c>
      <c r="H14" s="15" t="s">
        <v>31</v>
      </c>
      <c r="I14" s="15">
        <v>1</v>
      </c>
      <c r="J14" s="15" t="s">
        <v>31</v>
      </c>
    </row>
    <row r="15" spans="1:12" x14ac:dyDescent="0.2">
      <c r="A15" t="s">
        <v>39</v>
      </c>
      <c r="B15" t="s">
        <v>30</v>
      </c>
      <c r="C15" s="15">
        <v>23</v>
      </c>
      <c r="D15" s="15">
        <v>63</v>
      </c>
      <c r="E15" s="15">
        <v>0</v>
      </c>
      <c r="F15" s="15">
        <v>6</v>
      </c>
      <c r="G15" s="15">
        <v>3</v>
      </c>
      <c r="H15" s="15">
        <v>1</v>
      </c>
      <c r="I15" s="15">
        <v>4</v>
      </c>
      <c r="J15" s="15">
        <v>0</v>
      </c>
    </row>
    <row r="16" spans="1:12" x14ac:dyDescent="0.2">
      <c r="A16" t="s">
        <v>40</v>
      </c>
      <c r="B16" t="s">
        <v>30</v>
      </c>
      <c r="C16" s="15">
        <v>32</v>
      </c>
      <c r="D16" s="15">
        <v>59</v>
      </c>
      <c r="E16" s="15" t="s">
        <v>31</v>
      </c>
      <c r="F16" s="15">
        <v>0</v>
      </c>
      <c r="G16" s="15">
        <v>3</v>
      </c>
      <c r="H16" s="15" t="s">
        <v>31</v>
      </c>
      <c r="I16" s="15">
        <v>5</v>
      </c>
      <c r="J16" s="15">
        <v>1</v>
      </c>
    </row>
    <row r="17" spans="1:10" x14ac:dyDescent="0.2">
      <c r="A17" t="s">
        <v>41</v>
      </c>
      <c r="B17" t="s">
        <v>30</v>
      </c>
      <c r="C17" s="15">
        <v>7</v>
      </c>
      <c r="D17" s="15">
        <v>78</v>
      </c>
      <c r="E17" s="15">
        <v>0</v>
      </c>
      <c r="F17" s="15">
        <v>2</v>
      </c>
      <c r="G17" s="15">
        <v>4</v>
      </c>
      <c r="H17" s="15">
        <v>2</v>
      </c>
      <c r="I17" s="15">
        <v>5</v>
      </c>
      <c r="J17" s="15">
        <v>1</v>
      </c>
    </row>
    <row r="18" spans="1:10" x14ac:dyDescent="0.2">
      <c r="A18" t="s">
        <v>42</v>
      </c>
      <c r="B18" t="s">
        <v>36</v>
      </c>
      <c r="C18" s="15">
        <v>8</v>
      </c>
      <c r="D18" s="15">
        <v>83</v>
      </c>
      <c r="E18" s="15" t="s">
        <v>31</v>
      </c>
      <c r="F18" s="15">
        <v>0</v>
      </c>
      <c r="G18" s="15">
        <v>4</v>
      </c>
      <c r="H18" s="15">
        <v>0</v>
      </c>
      <c r="I18" s="15">
        <v>3</v>
      </c>
      <c r="J18" s="15" t="s">
        <v>31</v>
      </c>
    </row>
    <row r="19" spans="1:10" x14ac:dyDescent="0.2">
      <c r="A19" t="s">
        <v>42</v>
      </c>
      <c r="B19" t="s">
        <v>37</v>
      </c>
      <c r="C19" s="15">
        <v>3</v>
      </c>
      <c r="D19" s="15">
        <v>92</v>
      </c>
      <c r="E19" s="15">
        <v>0</v>
      </c>
      <c r="F19" s="15" t="s">
        <v>31</v>
      </c>
      <c r="G19" s="15">
        <v>2</v>
      </c>
      <c r="H19" s="15">
        <v>0</v>
      </c>
      <c r="I19" s="15">
        <v>3</v>
      </c>
      <c r="J19" s="15" t="s">
        <v>31</v>
      </c>
    </row>
    <row r="20" spans="1:10" x14ac:dyDescent="0.2">
      <c r="A20" t="s">
        <v>42</v>
      </c>
      <c r="B20" t="s">
        <v>30</v>
      </c>
      <c r="C20" s="15">
        <v>7</v>
      </c>
      <c r="D20" s="15">
        <v>85</v>
      </c>
      <c r="E20" s="15" t="s">
        <v>31</v>
      </c>
      <c r="F20" s="15">
        <v>0</v>
      </c>
      <c r="G20" s="15">
        <v>3</v>
      </c>
      <c r="H20" s="15">
        <v>0</v>
      </c>
      <c r="I20" s="15">
        <v>3</v>
      </c>
      <c r="J20" s="15" t="s">
        <v>31</v>
      </c>
    </row>
    <row r="21" spans="1:10" x14ac:dyDescent="0.2">
      <c r="A21" t="s">
        <v>43</v>
      </c>
      <c r="B21" t="s">
        <v>30</v>
      </c>
      <c r="C21" s="15" t="s">
        <v>31</v>
      </c>
      <c r="D21" s="15">
        <v>88</v>
      </c>
      <c r="E21" s="15" t="s">
        <v>31</v>
      </c>
      <c r="F21" s="15" t="s">
        <v>31</v>
      </c>
      <c r="G21" s="15">
        <v>6</v>
      </c>
      <c r="H21" s="15" t="s">
        <v>31</v>
      </c>
      <c r="I21" s="15">
        <v>5</v>
      </c>
      <c r="J21" s="15" t="s">
        <v>31</v>
      </c>
    </row>
    <row r="22" spans="1:10" x14ac:dyDescent="0.2">
      <c r="A22" t="s">
        <v>44</v>
      </c>
      <c r="B22" t="s">
        <v>36</v>
      </c>
      <c r="C22" s="15">
        <v>12</v>
      </c>
      <c r="D22" s="15">
        <v>73</v>
      </c>
      <c r="E22" s="15">
        <v>0</v>
      </c>
      <c r="F22" s="15">
        <v>5</v>
      </c>
      <c r="G22" s="15">
        <v>3</v>
      </c>
      <c r="H22" s="15" t="s">
        <v>31</v>
      </c>
      <c r="I22" s="15">
        <v>5</v>
      </c>
      <c r="J22" s="15" t="s">
        <v>31</v>
      </c>
    </row>
    <row r="23" spans="1:10" x14ac:dyDescent="0.2">
      <c r="A23" t="s">
        <v>44</v>
      </c>
      <c r="B23" t="s">
        <v>37</v>
      </c>
      <c r="C23" s="15">
        <v>5</v>
      </c>
      <c r="D23" s="15">
        <v>82</v>
      </c>
      <c r="E23" s="15">
        <v>1</v>
      </c>
      <c r="F23" s="15">
        <v>1</v>
      </c>
      <c r="G23" s="15">
        <v>5</v>
      </c>
      <c r="H23" s="15">
        <v>1</v>
      </c>
      <c r="I23" s="15">
        <v>5</v>
      </c>
      <c r="J23" s="15">
        <v>0</v>
      </c>
    </row>
    <row r="24" spans="1:10" x14ac:dyDescent="0.2">
      <c r="A24" t="s">
        <v>44</v>
      </c>
      <c r="B24" t="s">
        <v>38</v>
      </c>
      <c r="C24" s="15">
        <v>2</v>
      </c>
      <c r="D24" s="15">
        <v>98</v>
      </c>
      <c r="E24" s="15" t="s">
        <v>31</v>
      </c>
      <c r="F24" s="15" t="s">
        <v>31</v>
      </c>
      <c r="G24" s="15" t="s">
        <v>31</v>
      </c>
      <c r="H24" s="15" t="s">
        <v>31</v>
      </c>
      <c r="I24" s="15" t="s">
        <v>31</v>
      </c>
      <c r="J24" s="15" t="s">
        <v>31</v>
      </c>
    </row>
    <row r="25" spans="1:10" x14ac:dyDescent="0.2">
      <c r="A25" t="s">
        <v>44</v>
      </c>
      <c r="B25" t="s">
        <v>30</v>
      </c>
      <c r="C25" s="15">
        <v>8</v>
      </c>
      <c r="D25" s="15">
        <v>79</v>
      </c>
      <c r="E25" s="15">
        <v>1</v>
      </c>
      <c r="F25" s="15">
        <v>3</v>
      </c>
      <c r="G25" s="15">
        <v>4</v>
      </c>
      <c r="H25" s="15">
        <v>1</v>
      </c>
      <c r="I25" s="15">
        <v>5</v>
      </c>
      <c r="J25" s="15">
        <v>0</v>
      </c>
    </row>
    <row r="26" spans="1:10" x14ac:dyDescent="0.2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 x14ac:dyDescent="0.2">
      <c r="A27" s="8" t="s">
        <v>99</v>
      </c>
    </row>
    <row r="28" spans="1:10" x14ac:dyDescent="0.2">
      <c r="A28" s="8" t="s">
        <v>45</v>
      </c>
    </row>
    <row r="29" spans="1:10" x14ac:dyDescent="0.2">
      <c r="A29" s="9" t="s">
        <v>46</v>
      </c>
    </row>
    <row r="31" spans="1:10" x14ac:dyDescent="0.2">
      <c r="A31" s="8" t="s">
        <v>47</v>
      </c>
    </row>
    <row r="32" spans="1:10" x14ac:dyDescent="0.2">
      <c r="A32" s="8" t="s">
        <v>48</v>
      </c>
    </row>
    <row r="33" spans="1:1" x14ac:dyDescent="0.2">
      <c r="A33" s="8" t="s">
        <v>49</v>
      </c>
    </row>
    <row r="34" spans="1:1" x14ac:dyDescent="0.2">
      <c r="A34" s="8" t="s">
        <v>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3"/>
  <sheetViews>
    <sheetView topLeftCell="A22" zoomScaleNormal="100" workbookViewId="0">
      <selection activeCell="G39" sqref="G39"/>
    </sheetView>
  </sheetViews>
  <sheetFormatPr baseColWidth="10" defaultColWidth="10.7109375" defaultRowHeight="12.75" x14ac:dyDescent="0.2"/>
  <cols>
    <col min="1" max="2" width="22.7109375" customWidth="1"/>
    <col min="3" max="17" width="14.7109375" customWidth="1"/>
  </cols>
  <sheetData>
    <row r="1" spans="1:17" ht="15.75" x14ac:dyDescent="0.2">
      <c r="A1" s="3" t="s">
        <v>13</v>
      </c>
      <c r="L1" s="2" t="str">
        <f>HYPERLINK("#'Sommaire'!A1", "Retour sommaire")</f>
        <v>Retour sommaire</v>
      </c>
    </row>
    <row r="2" spans="1:17" x14ac:dyDescent="0.2">
      <c r="A2" s="4" t="s">
        <v>18</v>
      </c>
    </row>
    <row r="4" spans="1:17" ht="45" x14ac:dyDescent="0.2">
      <c r="A4" s="1" t="s">
        <v>19</v>
      </c>
      <c r="B4" s="1" t="s">
        <v>20</v>
      </c>
      <c r="C4" s="1" t="s">
        <v>29</v>
      </c>
      <c r="D4" s="1" t="s">
        <v>34</v>
      </c>
      <c r="E4" s="1" t="s">
        <v>32</v>
      </c>
      <c r="F4" s="1" t="s">
        <v>51</v>
      </c>
      <c r="G4" s="1" t="s">
        <v>35</v>
      </c>
      <c r="H4" s="1" t="s">
        <v>39</v>
      </c>
      <c r="I4" s="1" t="s">
        <v>52</v>
      </c>
      <c r="J4" s="1" t="s">
        <v>53</v>
      </c>
      <c r="K4" s="1" t="s">
        <v>43</v>
      </c>
      <c r="L4" s="1" t="s">
        <v>54</v>
      </c>
      <c r="M4" s="1" t="s">
        <v>55</v>
      </c>
      <c r="N4" s="1" t="s">
        <v>41</v>
      </c>
      <c r="O4" s="1" t="s">
        <v>44</v>
      </c>
      <c r="P4" s="1" t="s">
        <v>56</v>
      </c>
      <c r="Q4" s="1" t="s">
        <v>57</v>
      </c>
    </row>
    <row r="5" spans="1:17" x14ac:dyDescent="0.2">
      <c r="A5" t="s">
        <v>29</v>
      </c>
      <c r="B5" t="s">
        <v>30</v>
      </c>
      <c r="C5" s="5">
        <v>100</v>
      </c>
      <c r="D5" s="5">
        <v>43</v>
      </c>
      <c r="E5" s="5">
        <v>38</v>
      </c>
      <c r="F5" s="5">
        <v>43</v>
      </c>
      <c r="G5" s="5">
        <v>28</v>
      </c>
      <c r="H5" s="5">
        <v>30</v>
      </c>
      <c r="I5" s="5">
        <v>31</v>
      </c>
      <c r="J5" s="5">
        <v>50</v>
      </c>
      <c r="K5" s="5">
        <v>41</v>
      </c>
      <c r="L5" s="5">
        <v>44</v>
      </c>
      <c r="M5" s="5">
        <v>50</v>
      </c>
      <c r="N5" s="5">
        <v>54</v>
      </c>
      <c r="O5" s="5">
        <v>51</v>
      </c>
      <c r="P5" s="5">
        <v>52</v>
      </c>
      <c r="Q5" s="5">
        <v>56</v>
      </c>
    </row>
    <row r="6" spans="1:17" x14ac:dyDescent="0.2">
      <c r="A6" t="s">
        <v>32</v>
      </c>
      <c r="B6" t="s">
        <v>30</v>
      </c>
      <c r="C6" s="5">
        <v>81</v>
      </c>
      <c r="D6" s="5">
        <v>82</v>
      </c>
      <c r="E6" s="5">
        <v>100</v>
      </c>
      <c r="F6" s="5">
        <v>74</v>
      </c>
      <c r="G6" s="5">
        <v>38</v>
      </c>
      <c r="H6" s="5">
        <v>55</v>
      </c>
      <c r="I6" s="5">
        <v>65</v>
      </c>
      <c r="J6" s="5">
        <v>88</v>
      </c>
      <c r="K6" s="5">
        <v>75</v>
      </c>
      <c r="L6" s="5">
        <v>82</v>
      </c>
      <c r="M6" s="5">
        <v>82</v>
      </c>
      <c r="N6" s="5">
        <v>89</v>
      </c>
      <c r="O6" s="5">
        <v>89</v>
      </c>
      <c r="P6" s="5">
        <v>80</v>
      </c>
      <c r="Q6" s="5">
        <v>67</v>
      </c>
    </row>
    <row r="7" spans="1:17" x14ac:dyDescent="0.2">
      <c r="A7" t="s">
        <v>33</v>
      </c>
      <c r="B7" t="s">
        <v>30</v>
      </c>
      <c r="C7" s="5">
        <v>56</v>
      </c>
      <c r="D7" s="5">
        <v>58</v>
      </c>
      <c r="E7" s="5">
        <v>38</v>
      </c>
      <c r="F7" s="5">
        <v>100</v>
      </c>
      <c r="G7" s="5">
        <v>30</v>
      </c>
      <c r="H7" s="5">
        <v>36</v>
      </c>
      <c r="I7" s="5">
        <v>36</v>
      </c>
      <c r="J7" s="5">
        <v>62</v>
      </c>
      <c r="K7" s="5">
        <v>47</v>
      </c>
      <c r="L7" s="5">
        <v>47</v>
      </c>
      <c r="M7" s="5">
        <v>53</v>
      </c>
      <c r="N7" s="5">
        <v>62</v>
      </c>
      <c r="O7" s="5">
        <v>61</v>
      </c>
      <c r="P7" s="5">
        <v>49</v>
      </c>
      <c r="Q7" s="5">
        <v>50</v>
      </c>
    </row>
    <row r="8" spans="1:17" x14ac:dyDescent="0.2">
      <c r="A8" t="s">
        <v>34</v>
      </c>
      <c r="B8" t="s">
        <v>30</v>
      </c>
      <c r="C8" s="5">
        <v>30</v>
      </c>
      <c r="D8" s="5">
        <v>100</v>
      </c>
      <c r="E8" s="5">
        <v>15</v>
      </c>
      <c r="F8" s="5">
        <v>37</v>
      </c>
      <c r="G8" s="5">
        <v>12</v>
      </c>
      <c r="H8" s="5">
        <v>12</v>
      </c>
      <c r="I8" s="5">
        <v>12</v>
      </c>
      <c r="J8" s="5">
        <v>21</v>
      </c>
      <c r="K8" s="5">
        <v>18</v>
      </c>
      <c r="L8" s="5">
        <v>18</v>
      </c>
      <c r="M8" s="5">
        <v>29</v>
      </c>
      <c r="N8" s="5">
        <v>42</v>
      </c>
      <c r="O8" s="5">
        <v>22</v>
      </c>
      <c r="P8" s="5">
        <v>33</v>
      </c>
      <c r="Q8" s="5">
        <v>45</v>
      </c>
    </row>
    <row r="9" spans="1:17" x14ac:dyDescent="0.2">
      <c r="A9" t="s">
        <v>35</v>
      </c>
      <c r="B9" t="s">
        <v>36</v>
      </c>
      <c r="C9" s="5">
        <v>39</v>
      </c>
      <c r="D9" s="5">
        <v>33</v>
      </c>
      <c r="E9" s="5">
        <v>22</v>
      </c>
      <c r="F9" s="5">
        <v>28</v>
      </c>
      <c r="G9" s="5">
        <v>100</v>
      </c>
      <c r="H9" s="5">
        <v>35</v>
      </c>
      <c r="I9" s="5">
        <v>23</v>
      </c>
      <c r="J9" s="5">
        <v>42</v>
      </c>
      <c r="K9" s="5">
        <v>30</v>
      </c>
      <c r="L9" s="5">
        <v>34</v>
      </c>
      <c r="M9" s="5">
        <v>39</v>
      </c>
      <c r="N9" s="5">
        <v>48</v>
      </c>
      <c r="O9" s="5">
        <v>52</v>
      </c>
      <c r="P9" s="5">
        <v>36</v>
      </c>
      <c r="Q9" s="5">
        <v>43</v>
      </c>
    </row>
    <row r="10" spans="1:17" x14ac:dyDescent="0.2">
      <c r="A10" t="s">
        <v>35</v>
      </c>
      <c r="B10" t="s">
        <v>37</v>
      </c>
      <c r="C10" s="5">
        <v>20</v>
      </c>
      <c r="D10" s="5">
        <v>21</v>
      </c>
      <c r="E10" s="5">
        <v>11</v>
      </c>
      <c r="F10" s="5">
        <v>14</v>
      </c>
      <c r="G10" s="5">
        <v>100</v>
      </c>
      <c r="H10" s="5">
        <v>34</v>
      </c>
      <c r="I10" s="5">
        <v>15</v>
      </c>
      <c r="J10" s="5">
        <v>33</v>
      </c>
      <c r="K10" s="5">
        <v>22</v>
      </c>
      <c r="L10" s="5">
        <v>20</v>
      </c>
      <c r="M10" s="5">
        <v>20</v>
      </c>
      <c r="N10" s="5">
        <v>29</v>
      </c>
      <c r="O10" s="5">
        <v>46</v>
      </c>
      <c r="P10" s="5">
        <v>31</v>
      </c>
      <c r="Q10" s="5">
        <v>42</v>
      </c>
    </row>
    <row r="11" spans="1:17" x14ac:dyDescent="0.2">
      <c r="A11" t="s">
        <v>35</v>
      </c>
      <c r="B11" t="s">
        <v>38</v>
      </c>
      <c r="C11" s="5">
        <v>8</v>
      </c>
      <c r="D11" s="5">
        <v>7</v>
      </c>
      <c r="E11" s="5">
        <v>6</v>
      </c>
      <c r="F11" s="5">
        <v>8</v>
      </c>
      <c r="G11" s="5">
        <v>100</v>
      </c>
      <c r="H11" s="5">
        <v>15</v>
      </c>
      <c r="I11" s="5">
        <v>6</v>
      </c>
      <c r="J11" s="5">
        <v>20</v>
      </c>
      <c r="K11" s="5">
        <v>9</v>
      </c>
      <c r="L11" s="5">
        <v>7</v>
      </c>
      <c r="M11" s="5">
        <v>7</v>
      </c>
      <c r="N11" s="5">
        <v>17</v>
      </c>
      <c r="O11" s="5">
        <v>25</v>
      </c>
      <c r="P11" s="5">
        <v>13</v>
      </c>
      <c r="Q11" s="5">
        <v>21</v>
      </c>
    </row>
    <row r="12" spans="1:17" x14ac:dyDescent="0.2">
      <c r="A12" t="s">
        <v>35</v>
      </c>
      <c r="B12" t="s">
        <v>30</v>
      </c>
      <c r="C12" s="5">
        <v>28</v>
      </c>
      <c r="D12" s="5">
        <v>25</v>
      </c>
      <c r="E12" s="5">
        <v>16</v>
      </c>
      <c r="F12" s="5">
        <v>20</v>
      </c>
      <c r="G12" s="5">
        <v>100</v>
      </c>
      <c r="H12" s="5">
        <v>31</v>
      </c>
      <c r="I12" s="5">
        <v>17</v>
      </c>
      <c r="J12" s="5">
        <v>35</v>
      </c>
      <c r="K12" s="5">
        <v>24</v>
      </c>
      <c r="L12" s="5">
        <v>25</v>
      </c>
      <c r="M12" s="5">
        <v>27</v>
      </c>
      <c r="N12" s="5">
        <v>37</v>
      </c>
      <c r="O12" s="5">
        <v>45</v>
      </c>
      <c r="P12" s="5">
        <v>30</v>
      </c>
      <c r="Q12" s="5">
        <v>38</v>
      </c>
    </row>
    <row r="13" spans="1:17" x14ac:dyDescent="0.2">
      <c r="A13" t="s">
        <v>39</v>
      </c>
      <c r="B13" t="s">
        <v>36</v>
      </c>
      <c r="C13" s="5">
        <v>18</v>
      </c>
      <c r="D13" s="5">
        <v>24</v>
      </c>
      <c r="E13" s="5">
        <v>11</v>
      </c>
      <c r="F13" s="5">
        <v>12</v>
      </c>
      <c r="G13" s="5">
        <v>34</v>
      </c>
      <c r="H13" s="5">
        <v>100</v>
      </c>
      <c r="I13" s="5">
        <v>18</v>
      </c>
      <c r="J13" s="5">
        <v>37</v>
      </c>
      <c r="K13" s="5">
        <v>21</v>
      </c>
      <c r="L13" s="5">
        <v>33</v>
      </c>
      <c r="M13" s="5">
        <v>31</v>
      </c>
      <c r="N13" s="5">
        <v>45</v>
      </c>
      <c r="O13" s="5">
        <v>46</v>
      </c>
      <c r="P13" s="5">
        <v>24</v>
      </c>
      <c r="Q13" s="5">
        <v>39</v>
      </c>
    </row>
    <row r="14" spans="1:17" x14ac:dyDescent="0.2">
      <c r="A14" t="s">
        <v>39</v>
      </c>
      <c r="B14" t="s">
        <v>37</v>
      </c>
      <c r="C14" s="5">
        <v>46</v>
      </c>
      <c r="D14" s="5">
        <v>46</v>
      </c>
      <c r="E14" s="5">
        <v>28</v>
      </c>
      <c r="F14" s="5">
        <v>41</v>
      </c>
      <c r="G14" s="5">
        <v>52</v>
      </c>
      <c r="H14" s="5">
        <v>100</v>
      </c>
      <c r="I14" s="5">
        <v>44</v>
      </c>
      <c r="J14" s="5">
        <v>68</v>
      </c>
      <c r="K14" s="5">
        <v>48</v>
      </c>
      <c r="L14" s="5">
        <v>46</v>
      </c>
      <c r="M14" s="5">
        <v>46</v>
      </c>
      <c r="N14" s="5">
        <v>56</v>
      </c>
      <c r="O14" s="5">
        <v>66</v>
      </c>
      <c r="P14" s="5">
        <v>54</v>
      </c>
      <c r="Q14" s="5">
        <v>53</v>
      </c>
    </row>
    <row r="15" spans="1:17" x14ac:dyDescent="0.2">
      <c r="A15" t="s">
        <v>39</v>
      </c>
      <c r="B15" t="s">
        <v>30</v>
      </c>
      <c r="C15" s="5">
        <v>25</v>
      </c>
      <c r="D15" s="5">
        <v>29</v>
      </c>
      <c r="E15" s="5">
        <v>15</v>
      </c>
      <c r="F15" s="5">
        <v>19</v>
      </c>
      <c r="G15" s="5">
        <v>38</v>
      </c>
      <c r="H15" s="5">
        <v>100</v>
      </c>
      <c r="I15" s="5">
        <v>24</v>
      </c>
      <c r="J15" s="5">
        <v>44</v>
      </c>
      <c r="K15" s="5">
        <v>28</v>
      </c>
      <c r="L15" s="5">
        <v>36</v>
      </c>
      <c r="M15" s="5">
        <v>35</v>
      </c>
      <c r="N15" s="5">
        <v>47</v>
      </c>
      <c r="O15" s="5">
        <v>51</v>
      </c>
      <c r="P15" s="5">
        <v>31</v>
      </c>
      <c r="Q15" s="5">
        <v>43</v>
      </c>
    </row>
    <row r="16" spans="1:17" x14ac:dyDescent="0.2">
      <c r="A16" t="s">
        <v>40</v>
      </c>
      <c r="B16" t="s">
        <v>30</v>
      </c>
      <c r="C16" s="5">
        <v>50</v>
      </c>
      <c r="D16" s="5">
        <v>42</v>
      </c>
      <c r="E16" s="5">
        <v>31</v>
      </c>
      <c r="F16" s="5">
        <v>42</v>
      </c>
      <c r="G16" s="5">
        <v>24</v>
      </c>
      <c r="H16" s="5">
        <v>28</v>
      </c>
      <c r="I16" s="5">
        <v>28</v>
      </c>
      <c r="J16" s="5">
        <v>50</v>
      </c>
      <c r="K16" s="5">
        <v>35</v>
      </c>
      <c r="L16" s="5">
        <v>43</v>
      </c>
      <c r="M16" s="5">
        <v>77</v>
      </c>
      <c r="N16" s="5">
        <v>52</v>
      </c>
      <c r="O16" s="5">
        <v>48</v>
      </c>
      <c r="P16" s="5">
        <v>46</v>
      </c>
      <c r="Q16" s="5">
        <v>50</v>
      </c>
    </row>
    <row r="17" spans="1:17" x14ac:dyDescent="0.2">
      <c r="A17" t="s">
        <v>41</v>
      </c>
      <c r="B17" t="s">
        <v>30</v>
      </c>
      <c r="C17" s="5">
        <v>58</v>
      </c>
      <c r="D17" s="5">
        <v>56</v>
      </c>
      <c r="E17" s="5">
        <v>35</v>
      </c>
      <c r="F17" s="5">
        <v>51</v>
      </c>
      <c r="G17" s="5">
        <v>36</v>
      </c>
      <c r="H17" s="5">
        <v>48</v>
      </c>
      <c r="I17" s="5">
        <v>38</v>
      </c>
      <c r="J17" s="5">
        <v>65</v>
      </c>
      <c r="K17" s="5">
        <v>48</v>
      </c>
      <c r="L17" s="5">
        <v>49</v>
      </c>
      <c r="M17" s="5">
        <v>58</v>
      </c>
      <c r="N17" s="5">
        <v>100</v>
      </c>
      <c r="O17" s="5">
        <v>71</v>
      </c>
      <c r="P17" s="5">
        <v>56</v>
      </c>
      <c r="Q17" s="5">
        <v>60</v>
      </c>
    </row>
    <row r="18" spans="1:17" x14ac:dyDescent="0.2">
      <c r="A18" t="s">
        <v>42</v>
      </c>
      <c r="B18" t="s">
        <v>36</v>
      </c>
      <c r="C18" s="5">
        <v>60</v>
      </c>
      <c r="D18" s="5">
        <v>55</v>
      </c>
      <c r="E18" s="5">
        <v>37</v>
      </c>
      <c r="F18" s="5">
        <v>48</v>
      </c>
      <c r="G18" s="5">
        <v>31</v>
      </c>
      <c r="H18" s="5">
        <v>40</v>
      </c>
      <c r="I18" s="5">
        <v>44</v>
      </c>
      <c r="J18" s="5">
        <v>97</v>
      </c>
      <c r="K18" s="5">
        <v>47</v>
      </c>
      <c r="L18" s="5">
        <v>51</v>
      </c>
      <c r="M18" s="5">
        <v>52</v>
      </c>
      <c r="N18" s="5">
        <v>64</v>
      </c>
      <c r="O18" s="5">
        <v>69</v>
      </c>
      <c r="P18" s="5">
        <v>62</v>
      </c>
      <c r="Q18" s="5">
        <v>59</v>
      </c>
    </row>
    <row r="19" spans="1:17" x14ac:dyDescent="0.2">
      <c r="A19" t="s">
        <v>42</v>
      </c>
      <c r="B19" t="s">
        <v>37</v>
      </c>
      <c r="C19" s="5">
        <v>52</v>
      </c>
      <c r="D19" s="5">
        <v>52</v>
      </c>
      <c r="E19" s="5">
        <v>38</v>
      </c>
      <c r="F19" s="5">
        <v>46</v>
      </c>
      <c r="G19" s="5">
        <v>30</v>
      </c>
      <c r="H19" s="5">
        <v>45</v>
      </c>
      <c r="I19" s="5">
        <v>47</v>
      </c>
      <c r="J19" s="5">
        <v>95</v>
      </c>
      <c r="K19" s="5">
        <v>49</v>
      </c>
      <c r="L19" s="5">
        <v>53</v>
      </c>
      <c r="M19" s="5">
        <v>52</v>
      </c>
      <c r="N19" s="5">
        <v>63</v>
      </c>
      <c r="O19" s="5">
        <v>71</v>
      </c>
      <c r="P19" s="5">
        <v>51</v>
      </c>
      <c r="Q19" s="5">
        <v>63</v>
      </c>
    </row>
    <row r="20" spans="1:17" x14ac:dyDescent="0.2">
      <c r="A20" t="s">
        <v>42</v>
      </c>
      <c r="B20" t="s">
        <v>30</v>
      </c>
      <c r="C20" s="5">
        <v>58</v>
      </c>
      <c r="D20" s="5">
        <v>55</v>
      </c>
      <c r="E20" s="5">
        <v>38</v>
      </c>
      <c r="F20" s="5">
        <v>48</v>
      </c>
      <c r="G20" s="5">
        <v>31</v>
      </c>
      <c r="H20" s="5">
        <v>42</v>
      </c>
      <c r="I20" s="5">
        <v>45</v>
      </c>
      <c r="J20" s="5">
        <v>96</v>
      </c>
      <c r="K20" s="5">
        <v>47</v>
      </c>
      <c r="L20" s="5">
        <v>51</v>
      </c>
      <c r="M20" s="5">
        <v>52</v>
      </c>
      <c r="N20" s="5">
        <v>64</v>
      </c>
      <c r="O20" s="5">
        <v>70</v>
      </c>
      <c r="P20" s="5">
        <v>59</v>
      </c>
      <c r="Q20" s="5">
        <v>60</v>
      </c>
    </row>
    <row r="21" spans="1:17" x14ac:dyDescent="0.2">
      <c r="A21" t="s">
        <v>43</v>
      </c>
      <c r="B21" t="s">
        <v>30</v>
      </c>
      <c r="C21" s="5">
        <v>39</v>
      </c>
      <c r="D21" s="5">
        <v>38</v>
      </c>
      <c r="E21" s="5">
        <v>18</v>
      </c>
      <c r="F21" s="5">
        <v>29</v>
      </c>
      <c r="G21" s="5">
        <v>21</v>
      </c>
      <c r="H21" s="5">
        <v>17</v>
      </c>
      <c r="I21" s="5">
        <v>20</v>
      </c>
      <c r="J21" s="5">
        <v>54</v>
      </c>
      <c r="K21" s="5">
        <v>100</v>
      </c>
      <c r="L21" s="5">
        <v>38</v>
      </c>
      <c r="M21" s="6" t="s">
        <v>31</v>
      </c>
      <c r="N21" s="5">
        <v>29</v>
      </c>
      <c r="O21" s="6" t="s">
        <v>31</v>
      </c>
      <c r="P21" s="5">
        <v>34</v>
      </c>
      <c r="Q21" s="5">
        <v>67</v>
      </c>
    </row>
    <row r="22" spans="1:17" x14ac:dyDescent="0.2">
      <c r="A22" t="s">
        <v>44</v>
      </c>
      <c r="B22" t="s">
        <v>36</v>
      </c>
      <c r="C22" s="5">
        <v>24</v>
      </c>
      <c r="D22" s="5">
        <v>30</v>
      </c>
      <c r="E22" s="5">
        <v>13</v>
      </c>
      <c r="F22" s="5">
        <v>20</v>
      </c>
      <c r="G22" s="5">
        <v>21</v>
      </c>
      <c r="H22" s="5">
        <v>34</v>
      </c>
      <c r="I22" s="5">
        <v>13</v>
      </c>
      <c r="J22" s="5">
        <v>37</v>
      </c>
      <c r="K22" s="5">
        <v>18</v>
      </c>
      <c r="L22" s="5">
        <v>31</v>
      </c>
      <c r="M22" s="5">
        <v>29</v>
      </c>
      <c r="N22" s="5">
        <v>43</v>
      </c>
      <c r="O22" s="5">
        <v>100</v>
      </c>
      <c r="P22" s="5">
        <v>38</v>
      </c>
      <c r="Q22" s="5">
        <v>46</v>
      </c>
    </row>
    <row r="23" spans="1:17" x14ac:dyDescent="0.2">
      <c r="A23" t="s">
        <v>44</v>
      </c>
      <c r="B23" t="s">
        <v>37</v>
      </c>
      <c r="C23" s="5">
        <v>55</v>
      </c>
      <c r="D23" s="5">
        <v>52</v>
      </c>
      <c r="E23" s="5">
        <v>37</v>
      </c>
      <c r="F23" s="5">
        <v>51</v>
      </c>
      <c r="G23" s="5">
        <v>44</v>
      </c>
      <c r="H23" s="5">
        <v>47</v>
      </c>
      <c r="I23" s="5">
        <v>39</v>
      </c>
      <c r="J23" s="5">
        <v>71</v>
      </c>
      <c r="K23" s="5">
        <v>53</v>
      </c>
      <c r="L23" s="5">
        <v>55</v>
      </c>
      <c r="M23" s="5">
        <v>55</v>
      </c>
      <c r="N23" s="5">
        <v>68</v>
      </c>
      <c r="O23" s="5">
        <v>100</v>
      </c>
      <c r="P23" s="5">
        <v>58</v>
      </c>
      <c r="Q23" s="5">
        <v>61</v>
      </c>
    </row>
    <row r="24" spans="1:17" x14ac:dyDescent="0.2">
      <c r="A24" t="s">
        <v>44</v>
      </c>
      <c r="B24" t="s">
        <v>38</v>
      </c>
      <c r="C24" s="5">
        <v>2</v>
      </c>
      <c r="D24" s="5">
        <v>3</v>
      </c>
      <c r="E24" s="5">
        <v>0</v>
      </c>
      <c r="F24" s="5">
        <v>0</v>
      </c>
      <c r="G24" s="5">
        <v>10</v>
      </c>
      <c r="H24" s="5">
        <v>1</v>
      </c>
      <c r="I24" s="5">
        <v>1</v>
      </c>
      <c r="J24" s="5">
        <v>2</v>
      </c>
      <c r="K24" s="6" t="s">
        <v>31</v>
      </c>
      <c r="L24" s="5">
        <v>2</v>
      </c>
      <c r="M24" s="6" t="s">
        <v>31</v>
      </c>
      <c r="N24" s="5">
        <v>2</v>
      </c>
      <c r="O24" s="5">
        <v>100</v>
      </c>
      <c r="P24" s="5">
        <v>2</v>
      </c>
      <c r="Q24" s="5">
        <v>6</v>
      </c>
    </row>
    <row r="25" spans="1:17" x14ac:dyDescent="0.2">
      <c r="A25" t="s">
        <v>44</v>
      </c>
      <c r="B25" t="s">
        <v>30</v>
      </c>
      <c r="C25" s="5">
        <v>38</v>
      </c>
      <c r="D25" s="5">
        <v>40</v>
      </c>
      <c r="E25" s="5">
        <v>24</v>
      </c>
      <c r="F25" s="5">
        <v>35</v>
      </c>
      <c r="G25" s="5">
        <v>31</v>
      </c>
      <c r="H25" s="5">
        <v>39</v>
      </c>
      <c r="I25" s="5">
        <v>26</v>
      </c>
      <c r="J25" s="5">
        <v>52</v>
      </c>
      <c r="K25" s="5">
        <v>34</v>
      </c>
      <c r="L25" s="5">
        <v>41</v>
      </c>
      <c r="M25" s="5">
        <v>40</v>
      </c>
      <c r="N25" s="5">
        <v>53</v>
      </c>
      <c r="O25" s="5">
        <v>100</v>
      </c>
      <c r="P25" s="5">
        <v>46</v>
      </c>
      <c r="Q25" s="5">
        <v>51</v>
      </c>
    </row>
    <row r="26" spans="1:17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">
      <c r="A27" s="8" t="s">
        <v>58</v>
      </c>
    </row>
    <row r="28" spans="1:17" x14ac:dyDescent="0.2">
      <c r="A28" s="8" t="s">
        <v>45</v>
      </c>
    </row>
    <row r="29" spans="1:17" x14ac:dyDescent="0.2">
      <c r="A29" s="9" t="s">
        <v>46</v>
      </c>
    </row>
    <row r="31" spans="1:17" x14ac:dyDescent="0.2">
      <c r="A31" s="8" t="s">
        <v>59</v>
      </c>
    </row>
    <row r="33" spans="1:3" ht="15.75" x14ac:dyDescent="0.2">
      <c r="A33" s="3" t="s">
        <v>106</v>
      </c>
    </row>
    <row r="34" spans="1:3" x14ac:dyDescent="0.2">
      <c r="A34" s="4" t="s">
        <v>18</v>
      </c>
    </row>
    <row r="36" spans="1:3" ht="30" x14ac:dyDescent="0.2">
      <c r="A36" s="1" t="s">
        <v>19</v>
      </c>
      <c r="B36" s="1" t="s">
        <v>20</v>
      </c>
      <c r="C36" s="1" t="s">
        <v>60</v>
      </c>
    </row>
    <row r="37" spans="1:3" x14ac:dyDescent="0.2">
      <c r="A37" t="s">
        <v>33</v>
      </c>
      <c r="B37" t="s">
        <v>30</v>
      </c>
      <c r="C37" s="5">
        <v>7</v>
      </c>
    </row>
    <row r="38" spans="1:3" x14ac:dyDescent="0.2">
      <c r="A38" t="s">
        <v>39</v>
      </c>
      <c r="B38" t="s">
        <v>36</v>
      </c>
      <c r="C38" s="6" t="s">
        <v>31</v>
      </c>
    </row>
    <row r="39" spans="1:3" x14ac:dyDescent="0.2">
      <c r="A39" t="s">
        <v>39</v>
      </c>
      <c r="B39" t="s">
        <v>37</v>
      </c>
      <c r="C39" s="6" t="s">
        <v>31</v>
      </c>
    </row>
    <row r="40" spans="1:3" x14ac:dyDescent="0.2">
      <c r="A40" t="s">
        <v>39</v>
      </c>
      <c r="B40" t="s">
        <v>30</v>
      </c>
      <c r="C40" s="6" t="s">
        <v>31</v>
      </c>
    </row>
    <row r="41" spans="1:3" x14ac:dyDescent="0.2">
      <c r="A41" t="s">
        <v>40</v>
      </c>
      <c r="B41" t="s">
        <v>30</v>
      </c>
      <c r="C41" s="5">
        <v>41</v>
      </c>
    </row>
    <row r="42" spans="1:3" x14ac:dyDescent="0.2">
      <c r="A42" t="s">
        <v>41</v>
      </c>
      <c r="B42" t="s">
        <v>30</v>
      </c>
      <c r="C42" s="5">
        <v>15</v>
      </c>
    </row>
    <row r="43" spans="1:3" x14ac:dyDescent="0.2">
      <c r="A43" t="s">
        <v>42</v>
      </c>
      <c r="B43" t="s">
        <v>36</v>
      </c>
      <c r="C43" s="5">
        <v>33</v>
      </c>
    </row>
    <row r="44" spans="1:3" x14ac:dyDescent="0.2">
      <c r="A44" t="s">
        <v>42</v>
      </c>
      <c r="B44" t="s">
        <v>30</v>
      </c>
      <c r="C44" s="5">
        <v>33</v>
      </c>
    </row>
    <row r="45" spans="1:3" x14ac:dyDescent="0.2">
      <c r="A45" t="s">
        <v>44</v>
      </c>
      <c r="B45" t="s">
        <v>36</v>
      </c>
      <c r="C45" s="5">
        <v>8</v>
      </c>
    </row>
    <row r="46" spans="1:3" x14ac:dyDescent="0.2">
      <c r="A46" t="s">
        <v>44</v>
      </c>
      <c r="B46" t="s">
        <v>37</v>
      </c>
      <c r="C46" s="6" t="s">
        <v>31</v>
      </c>
    </row>
    <row r="47" spans="1:3" x14ac:dyDescent="0.2">
      <c r="A47" t="s">
        <v>44</v>
      </c>
      <c r="B47" t="s">
        <v>30</v>
      </c>
      <c r="C47" s="5">
        <v>8</v>
      </c>
    </row>
    <row r="48" spans="1:3" x14ac:dyDescent="0.2">
      <c r="A48" s="7"/>
      <c r="B48" s="7"/>
      <c r="C48" s="7"/>
    </row>
    <row r="49" spans="1:1" x14ac:dyDescent="0.2">
      <c r="A49" s="8" t="s">
        <v>61</v>
      </c>
    </row>
    <row r="50" spans="1:1" x14ac:dyDescent="0.2">
      <c r="A50" s="8" t="s">
        <v>45</v>
      </c>
    </row>
    <row r="51" spans="1:1" x14ac:dyDescent="0.2">
      <c r="A51" s="9" t="s">
        <v>46</v>
      </c>
    </row>
    <row r="53" spans="1:1" x14ac:dyDescent="0.2">
      <c r="A53" s="8" t="s">
        <v>107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4"/>
  <sheetViews>
    <sheetView zoomScaleNormal="100" workbookViewId="0">
      <selection activeCell="A28" sqref="A28"/>
    </sheetView>
  </sheetViews>
  <sheetFormatPr baseColWidth="10" defaultColWidth="10.7109375" defaultRowHeight="12.75" x14ac:dyDescent="0.2"/>
  <cols>
    <col min="1" max="2" width="22.7109375" customWidth="1"/>
    <col min="3" max="7" width="14.7109375" customWidth="1"/>
  </cols>
  <sheetData>
    <row r="1" spans="1:12" ht="15.75" x14ac:dyDescent="0.2">
      <c r="A1" s="3" t="s">
        <v>14</v>
      </c>
      <c r="L1" s="2" t="str">
        <f>HYPERLINK("#'Sommaire'!A1", "Retour sommaire")</f>
        <v>Retour sommaire</v>
      </c>
    </row>
    <row r="2" spans="1:12" x14ac:dyDescent="0.2">
      <c r="A2" s="4" t="s">
        <v>62</v>
      </c>
    </row>
    <row r="4" spans="1:12" ht="12.75" customHeight="1" x14ac:dyDescent="0.2">
      <c r="A4" s="29" t="s">
        <v>19</v>
      </c>
      <c r="B4" s="29" t="s">
        <v>20</v>
      </c>
      <c r="C4" s="29" t="s">
        <v>63</v>
      </c>
      <c r="D4" s="29" t="s">
        <v>63</v>
      </c>
      <c r="E4" s="29" t="s">
        <v>63</v>
      </c>
      <c r="F4" s="29" t="s">
        <v>64</v>
      </c>
      <c r="G4" s="29" t="s">
        <v>64</v>
      </c>
    </row>
    <row r="5" spans="1:12" ht="45" x14ac:dyDescent="0.2">
      <c r="A5" s="29" t="s">
        <v>19</v>
      </c>
      <c r="B5" s="29" t="s">
        <v>20</v>
      </c>
      <c r="C5" s="1" t="s">
        <v>65</v>
      </c>
      <c r="D5" s="1" t="s">
        <v>66</v>
      </c>
      <c r="E5" s="1" t="s">
        <v>67</v>
      </c>
      <c r="F5" s="1" t="s">
        <v>65</v>
      </c>
      <c r="G5" s="1" t="s">
        <v>66</v>
      </c>
    </row>
    <row r="6" spans="1:12" x14ac:dyDescent="0.2">
      <c r="A6" t="s">
        <v>29</v>
      </c>
      <c r="B6" t="s">
        <v>30</v>
      </c>
      <c r="C6" s="5">
        <v>75.099999999999994</v>
      </c>
      <c r="D6" s="5">
        <v>27.6</v>
      </c>
      <c r="E6" s="5">
        <v>0.2</v>
      </c>
      <c r="F6" s="5">
        <v>5.2</v>
      </c>
      <c r="G6" s="5">
        <v>1.1000000000000001</v>
      </c>
    </row>
    <row r="7" spans="1:12" x14ac:dyDescent="0.2">
      <c r="A7" t="s">
        <v>32</v>
      </c>
      <c r="B7" t="s">
        <v>30</v>
      </c>
      <c r="C7" s="5">
        <v>24.3</v>
      </c>
      <c r="D7" s="5">
        <v>21.9</v>
      </c>
      <c r="E7" s="5">
        <v>0.4</v>
      </c>
      <c r="F7" s="5">
        <v>0.3</v>
      </c>
      <c r="G7" s="5">
        <v>0.1</v>
      </c>
    </row>
    <row r="8" spans="1:12" x14ac:dyDescent="0.2">
      <c r="A8" t="s">
        <v>33</v>
      </c>
      <c r="B8" t="s">
        <v>30</v>
      </c>
      <c r="C8" s="5">
        <v>24.2</v>
      </c>
      <c r="D8" s="5">
        <v>12.2</v>
      </c>
      <c r="E8" s="5">
        <v>0.5</v>
      </c>
      <c r="F8" s="5">
        <v>1.1000000000000001</v>
      </c>
      <c r="G8" s="5">
        <v>0.7</v>
      </c>
    </row>
    <row r="9" spans="1:12" x14ac:dyDescent="0.2">
      <c r="A9" t="s">
        <v>34</v>
      </c>
      <c r="B9" t="s">
        <v>30</v>
      </c>
      <c r="C9" s="5">
        <v>53.9</v>
      </c>
      <c r="D9" s="6" t="s">
        <v>31</v>
      </c>
      <c r="E9" s="6" t="s">
        <v>31</v>
      </c>
      <c r="F9" s="5">
        <v>14.8</v>
      </c>
      <c r="G9" s="6" t="s">
        <v>31</v>
      </c>
    </row>
    <row r="10" spans="1:12" x14ac:dyDescent="0.2">
      <c r="A10" t="s">
        <v>35</v>
      </c>
      <c r="B10" t="s">
        <v>36</v>
      </c>
      <c r="C10" s="5">
        <v>38.799999999999997</v>
      </c>
      <c r="D10" s="5">
        <v>17</v>
      </c>
      <c r="E10" s="5">
        <v>0.1</v>
      </c>
      <c r="F10" s="5">
        <v>0.9</v>
      </c>
      <c r="G10" s="5">
        <v>0.3</v>
      </c>
    </row>
    <row r="11" spans="1:12" x14ac:dyDescent="0.2">
      <c r="A11" t="s">
        <v>35</v>
      </c>
      <c r="B11" t="s">
        <v>37</v>
      </c>
      <c r="C11" s="5">
        <v>32.700000000000003</v>
      </c>
      <c r="D11" s="5">
        <v>16.7</v>
      </c>
      <c r="E11" s="5">
        <v>0</v>
      </c>
      <c r="F11" s="5">
        <v>1.2</v>
      </c>
      <c r="G11" s="5">
        <v>0.3</v>
      </c>
    </row>
    <row r="12" spans="1:12" x14ac:dyDescent="0.2">
      <c r="A12" t="s">
        <v>35</v>
      </c>
      <c r="B12" t="s">
        <v>38</v>
      </c>
      <c r="C12" s="5">
        <v>28</v>
      </c>
      <c r="D12" s="6" t="s">
        <v>31</v>
      </c>
      <c r="E12" s="6" t="s">
        <v>31</v>
      </c>
      <c r="F12" s="5">
        <v>6.6</v>
      </c>
      <c r="G12" s="6" t="s">
        <v>31</v>
      </c>
    </row>
    <row r="13" spans="1:12" x14ac:dyDescent="0.2">
      <c r="A13" t="s">
        <v>35</v>
      </c>
      <c r="B13" t="s">
        <v>30</v>
      </c>
      <c r="C13" s="5">
        <v>35</v>
      </c>
      <c r="D13" s="5">
        <v>16.600000000000001</v>
      </c>
      <c r="E13" s="5">
        <v>0.1</v>
      </c>
      <c r="F13" s="5">
        <v>2.2000000000000002</v>
      </c>
      <c r="G13" s="5">
        <v>0.3</v>
      </c>
    </row>
    <row r="14" spans="1:12" x14ac:dyDescent="0.2">
      <c r="A14" t="s">
        <v>39</v>
      </c>
      <c r="B14" t="s">
        <v>36</v>
      </c>
      <c r="C14" s="5">
        <v>62.6</v>
      </c>
      <c r="D14" s="5">
        <v>30.1</v>
      </c>
      <c r="E14" s="5">
        <v>0.1</v>
      </c>
      <c r="F14" s="5">
        <v>7.3</v>
      </c>
      <c r="G14" s="5">
        <v>2.4</v>
      </c>
    </row>
    <row r="15" spans="1:12" x14ac:dyDescent="0.2">
      <c r="A15" t="s">
        <v>39</v>
      </c>
      <c r="B15" t="s">
        <v>37</v>
      </c>
      <c r="C15" s="5">
        <v>27.7</v>
      </c>
      <c r="D15" s="5">
        <v>13.8</v>
      </c>
      <c r="E15" s="5">
        <v>0.3</v>
      </c>
      <c r="F15" s="5">
        <v>5.9</v>
      </c>
      <c r="G15" s="5">
        <v>0.3</v>
      </c>
    </row>
    <row r="16" spans="1:12" x14ac:dyDescent="0.2">
      <c r="A16" t="s">
        <v>39</v>
      </c>
      <c r="B16" t="s">
        <v>30</v>
      </c>
      <c r="C16" s="5">
        <v>54.2</v>
      </c>
      <c r="D16" s="5">
        <v>24.6</v>
      </c>
      <c r="E16" s="5">
        <v>0.2</v>
      </c>
      <c r="F16" s="5">
        <v>6.9</v>
      </c>
      <c r="G16" s="5">
        <v>1.7</v>
      </c>
    </row>
    <row r="17" spans="1:7" x14ac:dyDescent="0.2">
      <c r="A17" t="s">
        <v>40</v>
      </c>
      <c r="B17" t="s">
        <v>30</v>
      </c>
      <c r="C17" s="5">
        <v>60.9</v>
      </c>
      <c r="D17" s="5">
        <v>19.8</v>
      </c>
      <c r="E17" s="5">
        <v>0.6</v>
      </c>
      <c r="F17" s="5">
        <v>3.3</v>
      </c>
      <c r="G17" s="5">
        <v>0.6</v>
      </c>
    </row>
    <row r="18" spans="1:7" x14ac:dyDescent="0.2">
      <c r="A18" t="s">
        <v>41</v>
      </c>
      <c r="B18" t="s">
        <v>30</v>
      </c>
      <c r="C18" s="5">
        <v>28.5</v>
      </c>
      <c r="D18" s="5">
        <v>23.6</v>
      </c>
      <c r="E18" s="5">
        <v>0.2</v>
      </c>
      <c r="F18" s="5">
        <v>0.9</v>
      </c>
      <c r="G18" s="5">
        <v>0.7</v>
      </c>
    </row>
    <row r="19" spans="1:7" x14ac:dyDescent="0.2">
      <c r="A19" t="s">
        <v>42</v>
      </c>
      <c r="B19" t="s">
        <v>36</v>
      </c>
      <c r="C19" s="5">
        <v>21</v>
      </c>
      <c r="D19" s="5">
        <v>10.6</v>
      </c>
      <c r="E19" s="5">
        <v>0.1</v>
      </c>
      <c r="F19" s="5">
        <v>4.4000000000000004</v>
      </c>
      <c r="G19" s="5">
        <v>0.2</v>
      </c>
    </row>
    <row r="20" spans="1:7" x14ac:dyDescent="0.2">
      <c r="A20" t="s">
        <v>42</v>
      </c>
      <c r="B20" t="s">
        <v>37</v>
      </c>
      <c r="C20" s="5">
        <v>19</v>
      </c>
      <c r="D20" s="5">
        <v>17.100000000000001</v>
      </c>
      <c r="E20" s="5">
        <v>0.5</v>
      </c>
      <c r="F20" s="5">
        <v>19.2</v>
      </c>
      <c r="G20" s="5">
        <v>0.3</v>
      </c>
    </row>
    <row r="21" spans="1:7" x14ac:dyDescent="0.2">
      <c r="A21" t="s">
        <v>42</v>
      </c>
      <c r="B21" t="s">
        <v>30</v>
      </c>
      <c r="C21" s="5">
        <v>20.5</v>
      </c>
      <c r="D21" s="5">
        <v>12.6</v>
      </c>
      <c r="E21" s="5">
        <v>0.2</v>
      </c>
      <c r="F21" s="5">
        <v>8.1999999999999993</v>
      </c>
      <c r="G21" s="5">
        <v>0.2</v>
      </c>
    </row>
    <row r="22" spans="1:7" x14ac:dyDescent="0.2">
      <c r="A22" t="s">
        <v>43</v>
      </c>
      <c r="B22" t="s">
        <v>30</v>
      </c>
      <c r="C22" s="5">
        <v>66.599999999999994</v>
      </c>
      <c r="D22" s="6" t="s">
        <v>31</v>
      </c>
      <c r="E22" s="5">
        <v>0</v>
      </c>
      <c r="F22" s="5">
        <v>48.2</v>
      </c>
      <c r="G22" s="6" t="s">
        <v>31</v>
      </c>
    </row>
    <row r="23" spans="1:7" x14ac:dyDescent="0.2">
      <c r="A23" t="s">
        <v>44</v>
      </c>
      <c r="B23" t="s">
        <v>36</v>
      </c>
      <c r="C23" s="5">
        <v>20.7</v>
      </c>
      <c r="D23" s="5">
        <v>16.399999999999999</v>
      </c>
      <c r="E23" s="5">
        <v>0.9</v>
      </c>
      <c r="F23" s="5">
        <v>1</v>
      </c>
      <c r="G23" s="5">
        <v>0.7</v>
      </c>
    </row>
    <row r="24" spans="1:7" x14ac:dyDescent="0.2">
      <c r="A24" t="s">
        <v>44</v>
      </c>
      <c r="B24" t="s">
        <v>37</v>
      </c>
      <c r="C24" s="5">
        <v>18.8</v>
      </c>
      <c r="D24" s="5">
        <v>10.4</v>
      </c>
      <c r="E24" s="5">
        <v>0.1</v>
      </c>
      <c r="F24" s="5">
        <v>0.3</v>
      </c>
      <c r="G24" s="5">
        <v>0.1</v>
      </c>
    </row>
    <row r="25" spans="1:7" x14ac:dyDescent="0.2">
      <c r="A25" t="s">
        <v>44</v>
      </c>
      <c r="B25" t="s">
        <v>38</v>
      </c>
      <c r="C25" s="5">
        <v>8.3000000000000007</v>
      </c>
      <c r="D25" s="6" t="s">
        <v>31</v>
      </c>
      <c r="E25" s="6" t="s">
        <v>31</v>
      </c>
      <c r="F25" s="5">
        <v>2.6</v>
      </c>
      <c r="G25" s="5">
        <v>0</v>
      </c>
    </row>
    <row r="26" spans="1:7" x14ac:dyDescent="0.2">
      <c r="A26" t="s">
        <v>44</v>
      </c>
      <c r="B26" t="s">
        <v>30</v>
      </c>
      <c r="C26" s="5">
        <v>19</v>
      </c>
      <c r="D26" s="5">
        <v>12.3</v>
      </c>
      <c r="E26" s="5">
        <v>0.3</v>
      </c>
      <c r="F26" s="5">
        <v>0.8</v>
      </c>
      <c r="G26" s="5">
        <v>0.3</v>
      </c>
    </row>
    <row r="27" spans="1:7" x14ac:dyDescent="0.2">
      <c r="A27" s="7"/>
      <c r="B27" s="7"/>
      <c r="C27" s="7"/>
      <c r="D27" s="7"/>
      <c r="E27" s="7"/>
      <c r="F27" s="7"/>
      <c r="G27" s="7"/>
    </row>
    <row r="28" spans="1:7" x14ac:dyDescent="0.2">
      <c r="A28" s="8" t="s">
        <v>100</v>
      </c>
    </row>
    <row r="29" spans="1:7" x14ac:dyDescent="0.2">
      <c r="A29" s="8" t="s">
        <v>45</v>
      </c>
    </row>
    <row r="30" spans="1:7" x14ac:dyDescent="0.2">
      <c r="A30" s="9" t="s">
        <v>46</v>
      </c>
    </row>
    <row r="32" spans="1:7" x14ac:dyDescent="0.2">
      <c r="A32" s="8" t="s">
        <v>68</v>
      </c>
    </row>
    <row r="33" spans="1:1" x14ac:dyDescent="0.2">
      <c r="A33" s="8" t="s">
        <v>69</v>
      </c>
    </row>
    <row r="34" spans="1:1" x14ac:dyDescent="0.2">
      <c r="A34" s="8" t="s">
        <v>70</v>
      </c>
    </row>
  </sheetData>
  <mergeCells count="4">
    <mergeCell ref="A4:A5"/>
    <mergeCell ref="B4:B5"/>
    <mergeCell ref="C4:E4"/>
    <mergeCell ref="F4:G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4"/>
  <sheetViews>
    <sheetView zoomScaleNormal="100" workbookViewId="0">
      <selection activeCell="D32" sqref="D32"/>
    </sheetView>
  </sheetViews>
  <sheetFormatPr baseColWidth="10" defaultColWidth="10.7109375" defaultRowHeight="12.75" x14ac:dyDescent="0.2"/>
  <cols>
    <col min="1" max="2" width="22.7109375" customWidth="1"/>
    <col min="3" max="9" width="14.7109375" customWidth="1"/>
  </cols>
  <sheetData>
    <row r="1" spans="1:12" ht="15.75" x14ac:dyDescent="0.2">
      <c r="A1" s="3" t="s">
        <v>15</v>
      </c>
      <c r="L1" s="2" t="str">
        <f>HYPERLINK("#'Sommaire'!A1", "Retour sommaire")</f>
        <v>Retour sommaire</v>
      </c>
    </row>
    <row r="2" spans="1:12" x14ac:dyDescent="0.2">
      <c r="A2" s="4" t="s">
        <v>18</v>
      </c>
    </row>
    <row r="4" spans="1:12" ht="12.75" customHeight="1" x14ac:dyDescent="0.2">
      <c r="A4" s="29" t="s">
        <v>19</v>
      </c>
      <c r="B4" s="29" t="s">
        <v>20</v>
      </c>
      <c r="C4" s="29" t="s">
        <v>71</v>
      </c>
      <c r="D4" s="29" t="s">
        <v>71</v>
      </c>
      <c r="E4" s="29" t="s">
        <v>71</v>
      </c>
      <c r="F4" s="29" t="s">
        <v>71</v>
      </c>
      <c r="G4" s="29" t="s">
        <v>71</v>
      </c>
      <c r="H4" s="29" t="s">
        <v>38</v>
      </c>
      <c r="I4" s="29" t="s">
        <v>38</v>
      </c>
    </row>
    <row r="5" spans="1:12" ht="45" x14ac:dyDescent="0.2">
      <c r="A5" s="29" t="s">
        <v>19</v>
      </c>
      <c r="B5" s="29" t="s">
        <v>20</v>
      </c>
      <c r="C5" s="1" t="s">
        <v>72</v>
      </c>
      <c r="D5" s="1" t="s">
        <v>73</v>
      </c>
      <c r="E5" s="1" t="s">
        <v>74</v>
      </c>
      <c r="F5" s="1" t="s">
        <v>75</v>
      </c>
      <c r="G5" s="1" t="s">
        <v>76</v>
      </c>
      <c r="H5" s="1" t="s">
        <v>77</v>
      </c>
      <c r="I5" s="1" t="s">
        <v>78</v>
      </c>
    </row>
    <row r="6" spans="1:12" x14ac:dyDescent="0.2">
      <c r="A6" t="s">
        <v>29</v>
      </c>
      <c r="B6" t="s">
        <v>30</v>
      </c>
      <c r="C6" s="5">
        <v>92</v>
      </c>
      <c r="D6" s="5">
        <v>1</v>
      </c>
      <c r="E6" s="5">
        <v>8</v>
      </c>
      <c r="F6" s="5">
        <v>1</v>
      </c>
      <c r="G6" s="5">
        <v>17</v>
      </c>
      <c r="H6" s="5">
        <v>0</v>
      </c>
      <c r="I6" s="5">
        <v>0</v>
      </c>
    </row>
    <row r="7" spans="1:12" x14ac:dyDescent="0.2">
      <c r="A7" t="s">
        <v>32</v>
      </c>
      <c r="B7" t="s">
        <v>30</v>
      </c>
      <c r="C7" s="5">
        <v>96</v>
      </c>
      <c r="D7" s="5">
        <v>0</v>
      </c>
      <c r="E7" s="6" t="s">
        <v>31</v>
      </c>
      <c r="F7" s="5">
        <v>1</v>
      </c>
      <c r="G7" s="6" t="s">
        <v>31</v>
      </c>
      <c r="H7" s="5">
        <v>0</v>
      </c>
      <c r="I7" s="5">
        <v>0</v>
      </c>
    </row>
    <row r="8" spans="1:12" x14ac:dyDescent="0.2">
      <c r="A8" t="s">
        <v>33</v>
      </c>
      <c r="B8" t="s">
        <v>30</v>
      </c>
      <c r="C8" s="5">
        <v>91</v>
      </c>
      <c r="D8" s="5">
        <v>0</v>
      </c>
      <c r="E8" s="5">
        <v>6</v>
      </c>
      <c r="F8" s="5">
        <v>1</v>
      </c>
      <c r="G8" s="5">
        <v>13</v>
      </c>
      <c r="H8" s="5">
        <v>0</v>
      </c>
      <c r="I8" s="5">
        <v>0</v>
      </c>
    </row>
    <row r="9" spans="1:12" x14ac:dyDescent="0.2">
      <c r="A9" t="s">
        <v>34</v>
      </c>
      <c r="B9" t="s">
        <v>30</v>
      </c>
      <c r="C9" s="5">
        <v>97</v>
      </c>
      <c r="D9" s="5">
        <v>0</v>
      </c>
      <c r="E9" s="5">
        <v>0</v>
      </c>
      <c r="F9" s="5">
        <v>0</v>
      </c>
      <c r="G9" s="5">
        <v>3</v>
      </c>
      <c r="H9" s="5">
        <v>0</v>
      </c>
      <c r="I9" s="5">
        <v>0</v>
      </c>
    </row>
    <row r="10" spans="1:12" x14ac:dyDescent="0.2">
      <c r="A10" t="s">
        <v>35</v>
      </c>
      <c r="B10" t="s">
        <v>36</v>
      </c>
      <c r="C10" s="5">
        <v>61</v>
      </c>
      <c r="D10" s="5">
        <v>0</v>
      </c>
      <c r="E10" s="5">
        <v>12</v>
      </c>
      <c r="F10" s="5">
        <v>34</v>
      </c>
      <c r="G10" s="5">
        <v>12</v>
      </c>
      <c r="H10" s="5">
        <v>1</v>
      </c>
      <c r="I10" s="5">
        <v>2</v>
      </c>
    </row>
    <row r="11" spans="1:12" x14ac:dyDescent="0.2">
      <c r="A11" t="s">
        <v>35</v>
      </c>
      <c r="B11" t="s">
        <v>37</v>
      </c>
      <c r="C11" s="5">
        <v>11</v>
      </c>
      <c r="D11" s="5">
        <v>2</v>
      </c>
      <c r="E11" s="5">
        <v>98</v>
      </c>
      <c r="F11" s="6" t="s">
        <v>31</v>
      </c>
      <c r="G11" s="5">
        <v>1</v>
      </c>
      <c r="H11" s="5">
        <v>0</v>
      </c>
      <c r="I11" s="5">
        <v>2</v>
      </c>
    </row>
    <row r="12" spans="1:12" x14ac:dyDescent="0.2">
      <c r="A12" t="s">
        <v>35</v>
      </c>
      <c r="B12" t="s">
        <v>38</v>
      </c>
      <c r="C12" s="5">
        <v>2</v>
      </c>
      <c r="D12" s="5">
        <v>0</v>
      </c>
      <c r="E12" s="5">
        <v>7</v>
      </c>
      <c r="F12" s="6" t="s">
        <v>31</v>
      </c>
      <c r="G12" s="5">
        <v>0</v>
      </c>
      <c r="H12" s="6" t="s">
        <v>31</v>
      </c>
      <c r="I12" s="5">
        <v>100</v>
      </c>
    </row>
    <row r="13" spans="1:12" x14ac:dyDescent="0.2">
      <c r="A13" t="s">
        <v>35</v>
      </c>
      <c r="B13" t="s">
        <v>30</v>
      </c>
      <c r="C13" s="5">
        <v>36</v>
      </c>
      <c r="D13" s="5">
        <v>1</v>
      </c>
      <c r="E13" s="5">
        <v>31</v>
      </c>
      <c r="F13" s="5">
        <v>19</v>
      </c>
      <c r="G13" s="5">
        <v>7</v>
      </c>
      <c r="H13" s="5">
        <v>0</v>
      </c>
      <c r="I13" s="5">
        <v>23</v>
      </c>
    </row>
    <row r="14" spans="1:12" x14ac:dyDescent="0.2">
      <c r="A14" t="s">
        <v>39</v>
      </c>
      <c r="B14" t="s">
        <v>36</v>
      </c>
      <c r="C14" s="5">
        <v>62</v>
      </c>
      <c r="D14" s="5">
        <v>0</v>
      </c>
      <c r="E14" s="5">
        <v>7</v>
      </c>
      <c r="F14" s="5">
        <v>32</v>
      </c>
      <c r="G14" s="5">
        <v>22</v>
      </c>
      <c r="H14" s="5">
        <v>1</v>
      </c>
      <c r="I14" s="5">
        <v>0</v>
      </c>
    </row>
    <row r="15" spans="1:12" x14ac:dyDescent="0.2">
      <c r="A15" t="s">
        <v>39</v>
      </c>
      <c r="B15" t="s">
        <v>37</v>
      </c>
      <c r="C15" s="5">
        <v>17</v>
      </c>
      <c r="D15" s="5">
        <v>2</v>
      </c>
      <c r="E15" s="5">
        <v>98</v>
      </c>
      <c r="F15" s="6" t="s">
        <v>31</v>
      </c>
      <c r="G15" s="5">
        <v>2</v>
      </c>
      <c r="H15" s="5">
        <v>0</v>
      </c>
      <c r="I15" s="5">
        <v>0</v>
      </c>
    </row>
    <row r="16" spans="1:12" x14ac:dyDescent="0.2">
      <c r="A16" t="s">
        <v>39</v>
      </c>
      <c r="B16" t="s">
        <v>30</v>
      </c>
      <c r="C16" s="5">
        <v>51</v>
      </c>
      <c r="D16" s="5">
        <v>0</v>
      </c>
      <c r="E16" s="5">
        <v>29</v>
      </c>
      <c r="F16" s="5">
        <v>25</v>
      </c>
      <c r="G16" s="5">
        <v>17</v>
      </c>
      <c r="H16" s="5">
        <v>1</v>
      </c>
      <c r="I16" s="5">
        <v>0</v>
      </c>
    </row>
    <row r="17" spans="1:9" x14ac:dyDescent="0.2">
      <c r="A17" t="s">
        <v>40</v>
      </c>
      <c r="B17" t="s">
        <v>30</v>
      </c>
      <c r="C17" s="5">
        <v>95</v>
      </c>
      <c r="D17" s="5">
        <v>0</v>
      </c>
      <c r="E17" s="5">
        <v>7</v>
      </c>
      <c r="F17" s="5">
        <v>1</v>
      </c>
      <c r="G17" s="5">
        <v>5</v>
      </c>
      <c r="H17" s="5">
        <v>1</v>
      </c>
      <c r="I17" s="5">
        <v>0</v>
      </c>
    </row>
    <row r="18" spans="1:9" x14ac:dyDescent="0.2">
      <c r="A18" t="s">
        <v>41</v>
      </c>
      <c r="B18" t="s">
        <v>30</v>
      </c>
      <c r="C18" s="5">
        <v>98</v>
      </c>
      <c r="D18" s="5">
        <v>0</v>
      </c>
      <c r="E18" s="5">
        <v>1</v>
      </c>
      <c r="F18" s="5">
        <v>0</v>
      </c>
      <c r="G18" s="5">
        <v>2</v>
      </c>
      <c r="H18" s="6" t="s">
        <v>31</v>
      </c>
      <c r="I18" s="5">
        <v>0</v>
      </c>
    </row>
    <row r="19" spans="1:9" x14ac:dyDescent="0.2">
      <c r="A19" t="s">
        <v>42</v>
      </c>
      <c r="B19" t="s">
        <v>36</v>
      </c>
      <c r="C19" s="5">
        <v>95</v>
      </c>
      <c r="D19" s="5">
        <v>0</v>
      </c>
      <c r="E19" s="5">
        <v>16</v>
      </c>
      <c r="F19" s="5">
        <v>7</v>
      </c>
      <c r="G19" s="5">
        <v>17</v>
      </c>
      <c r="H19" s="6" t="s">
        <v>31</v>
      </c>
      <c r="I19" s="5">
        <v>1</v>
      </c>
    </row>
    <row r="20" spans="1:9" x14ac:dyDescent="0.2">
      <c r="A20" t="s">
        <v>42</v>
      </c>
      <c r="B20" t="s">
        <v>37</v>
      </c>
      <c r="C20" s="5">
        <v>31</v>
      </c>
      <c r="D20" s="5">
        <v>1</v>
      </c>
      <c r="E20" s="5">
        <v>99</v>
      </c>
      <c r="F20" s="5">
        <v>2</v>
      </c>
      <c r="G20" s="5">
        <v>6</v>
      </c>
      <c r="H20" s="5">
        <v>0</v>
      </c>
      <c r="I20" s="5">
        <v>0</v>
      </c>
    </row>
    <row r="21" spans="1:9" x14ac:dyDescent="0.2">
      <c r="A21" t="s">
        <v>42</v>
      </c>
      <c r="B21" t="s">
        <v>30</v>
      </c>
      <c r="C21" s="5">
        <v>78</v>
      </c>
      <c r="D21" s="5">
        <v>0</v>
      </c>
      <c r="E21" s="5">
        <v>37</v>
      </c>
      <c r="F21" s="5">
        <v>5</v>
      </c>
      <c r="G21" s="5">
        <v>14</v>
      </c>
      <c r="H21" s="6" t="s">
        <v>31</v>
      </c>
      <c r="I21" s="5">
        <v>1</v>
      </c>
    </row>
    <row r="22" spans="1:9" x14ac:dyDescent="0.2">
      <c r="A22" t="s">
        <v>43</v>
      </c>
      <c r="B22" t="s">
        <v>30</v>
      </c>
      <c r="C22" s="5">
        <v>24</v>
      </c>
      <c r="D22" s="5">
        <v>0</v>
      </c>
      <c r="E22" s="5">
        <v>46</v>
      </c>
      <c r="F22" s="5">
        <v>50</v>
      </c>
      <c r="G22" s="5">
        <v>4</v>
      </c>
      <c r="H22" s="5">
        <v>0</v>
      </c>
      <c r="I22" s="5">
        <v>0</v>
      </c>
    </row>
    <row r="23" spans="1:9" x14ac:dyDescent="0.2">
      <c r="A23" t="s">
        <v>44</v>
      </c>
      <c r="B23" t="s">
        <v>36</v>
      </c>
      <c r="C23" s="5">
        <v>94</v>
      </c>
      <c r="D23" s="5">
        <v>0</v>
      </c>
      <c r="E23" s="5">
        <v>8</v>
      </c>
      <c r="F23" s="5">
        <v>7</v>
      </c>
      <c r="G23" s="5">
        <v>2</v>
      </c>
      <c r="H23" s="5">
        <v>1</v>
      </c>
      <c r="I23" s="5">
        <v>1</v>
      </c>
    </row>
    <row r="24" spans="1:9" x14ac:dyDescent="0.2">
      <c r="A24" t="s">
        <v>44</v>
      </c>
      <c r="B24" t="s">
        <v>37</v>
      </c>
      <c r="C24" s="5">
        <v>9</v>
      </c>
      <c r="D24" s="5">
        <v>5</v>
      </c>
      <c r="E24" s="5">
        <v>95</v>
      </c>
      <c r="F24" s="5">
        <v>0</v>
      </c>
      <c r="G24" s="5">
        <v>1</v>
      </c>
      <c r="H24" s="5">
        <v>0</v>
      </c>
      <c r="I24" s="5">
        <v>1</v>
      </c>
    </row>
    <row r="25" spans="1:9" x14ac:dyDescent="0.2">
      <c r="A25" t="s">
        <v>44</v>
      </c>
      <c r="B25" t="s">
        <v>38</v>
      </c>
      <c r="C25" s="6" t="s">
        <v>31</v>
      </c>
      <c r="D25" s="5">
        <v>1</v>
      </c>
      <c r="E25" s="5">
        <v>1</v>
      </c>
      <c r="F25" s="5">
        <v>0</v>
      </c>
      <c r="G25" s="5">
        <v>0</v>
      </c>
      <c r="H25" s="5">
        <v>0</v>
      </c>
      <c r="I25" s="5">
        <v>100</v>
      </c>
    </row>
    <row r="26" spans="1:9" x14ac:dyDescent="0.2">
      <c r="A26" t="s">
        <v>44</v>
      </c>
      <c r="B26" t="s">
        <v>30</v>
      </c>
      <c r="C26" s="5">
        <v>45</v>
      </c>
      <c r="D26" s="5">
        <v>2</v>
      </c>
      <c r="E26" s="5">
        <v>51</v>
      </c>
      <c r="F26" s="5">
        <v>3</v>
      </c>
      <c r="G26" s="5">
        <v>1</v>
      </c>
      <c r="H26" s="5">
        <v>0</v>
      </c>
      <c r="I26" s="5">
        <v>7</v>
      </c>
    </row>
    <row r="27" spans="1:9" x14ac:dyDescent="0.2">
      <c r="A27" s="7"/>
      <c r="B27" s="7"/>
      <c r="C27" s="7"/>
      <c r="D27" s="7"/>
      <c r="E27" s="7"/>
      <c r="F27" s="7"/>
      <c r="G27" s="7"/>
      <c r="H27" s="7"/>
      <c r="I27" s="7"/>
    </row>
    <row r="28" spans="1:9" x14ac:dyDescent="0.2">
      <c r="A28" s="8" t="s">
        <v>101</v>
      </c>
    </row>
    <row r="29" spans="1:9" x14ac:dyDescent="0.2">
      <c r="A29" s="8" t="s">
        <v>45</v>
      </c>
    </row>
    <row r="30" spans="1:9" x14ac:dyDescent="0.2">
      <c r="A30" s="9" t="s">
        <v>46</v>
      </c>
    </row>
    <row r="32" spans="1:9" x14ac:dyDescent="0.2">
      <c r="A32" s="8" t="s">
        <v>79</v>
      </c>
    </row>
    <row r="33" spans="1:1" x14ac:dyDescent="0.2">
      <c r="A33" s="8" t="s">
        <v>80</v>
      </c>
    </row>
    <row r="34" spans="1:1" x14ac:dyDescent="0.2">
      <c r="A34" s="8" t="s">
        <v>81</v>
      </c>
    </row>
  </sheetData>
  <mergeCells count="4">
    <mergeCell ref="A4:A5"/>
    <mergeCell ref="B4:B5"/>
    <mergeCell ref="C4:G4"/>
    <mergeCell ref="H4:I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5"/>
  <sheetViews>
    <sheetView zoomScaleNormal="100" workbookViewId="0">
      <selection activeCell="A28" sqref="A28"/>
    </sheetView>
  </sheetViews>
  <sheetFormatPr baseColWidth="10" defaultColWidth="10.7109375" defaultRowHeight="12.75" x14ac:dyDescent="0.2"/>
  <cols>
    <col min="1" max="2" width="22.7109375" customWidth="1"/>
    <col min="3" max="9" width="14.7109375" customWidth="1"/>
  </cols>
  <sheetData>
    <row r="1" spans="1:12" ht="15.75" x14ac:dyDescent="0.2">
      <c r="A1" s="3" t="s">
        <v>16</v>
      </c>
      <c r="L1" s="2" t="str">
        <f>HYPERLINK("#'Sommaire'!A1", "Retour sommaire")</f>
        <v>Retour sommaire</v>
      </c>
    </row>
    <row r="2" spans="1:12" x14ac:dyDescent="0.2">
      <c r="A2" s="4" t="s">
        <v>18</v>
      </c>
    </row>
    <row r="4" spans="1:12" ht="12.75" customHeight="1" x14ac:dyDescent="0.2">
      <c r="A4" s="29" t="s">
        <v>19</v>
      </c>
      <c r="B4" s="29" t="s">
        <v>20</v>
      </c>
      <c r="C4" s="29" t="s">
        <v>82</v>
      </c>
      <c r="D4" s="29" t="s">
        <v>83</v>
      </c>
      <c r="E4" s="29" t="s">
        <v>84</v>
      </c>
      <c r="F4" s="29" t="s">
        <v>85</v>
      </c>
      <c r="G4" s="29" t="s">
        <v>85</v>
      </c>
      <c r="H4" s="29" t="s">
        <v>85</v>
      </c>
      <c r="I4" s="29" t="s">
        <v>85</v>
      </c>
    </row>
    <row r="5" spans="1:12" ht="15" x14ac:dyDescent="0.2">
      <c r="A5" s="29" t="s">
        <v>19</v>
      </c>
      <c r="B5" s="29" t="s">
        <v>20</v>
      </c>
      <c r="C5" s="29" t="s">
        <v>82</v>
      </c>
      <c r="D5" s="29" t="s">
        <v>83</v>
      </c>
      <c r="E5" s="29" t="s">
        <v>84</v>
      </c>
      <c r="F5" s="1" t="s">
        <v>86</v>
      </c>
      <c r="G5" s="1" t="s">
        <v>87</v>
      </c>
      <c r="H5" s="1" t="s">
        <v>88</v>
      </c>
      <c r="I5" s="1" t="s">
        <v>89</v>
      </c>
    </row>
    <row r="6" spans="1:12" x14ac:dyDescent="0.2">
      <c r="A6" t="s">
        <v>29</v>
      </c>
      <c r="B6" t="s">
        <v>30</v>
      </c>
      <c r="C6" s="5">
        <v>3</v>
      </c>
      <c r="D6" s="5">
        <v>2</v>
      </c>
      <c r="E6" s="5">
        <v>4</v>
      </c>
      <c r="F6" s="5">
        <v>14</v>
      </c>
      <c r="G6" s="5">
        <v>1</v>
      </c>
      <c r="H6" s="5">
        <v>3</v>
      </c>
      <c r="I6" s="5">
        <v>10</v>
      </c>
    </row>
    <row r="7" spans="1:12" x14ac:dyDescent="0.2">
      <c r="A7" t="s">
        <v>32</v>
      </c>
      <c r="B7" t="s">
        <v>30</v>
      </c>
      <c r="C7" s="5">
        <v>4</v>
      </c>
      <c r="D7" s="5">
        <v>2</v>
      </c>
      <c r="E7" s="5">
        <v>6</v>
      </c>
      <c r="F7" s="5">
        <v>3</v>
      </c>
      <c r="G7" s="5">
        <v>1</v>
      </c>
      <c r="H7" s="5">
        <v>0</v>
      </c>
      <c r="I7" s="6" t="s">
        <v>31</v>
      </c>
    </row>
    <row r="8" spans="1:12" x14ac:dyDescent="0.2">
      <c r="A8" t="s">
        <v>33</v>
      </c>
      <c r="B8" t="s">
        <v>30</v>
      </c>
      <c r="C8" s="5">
        <v>1</v>
      </c>
      <c r="D8" s="5">
        <v>3</v>
      </c>
      <c r="E8" s="5">
        <v>3</v>
      </c>
      <c r="F8" s="5">
        <v>7</v>
      </c>
      <c r="G8" s="5">
        <v>0</v>
      </c>
      <c r="H8" s="5">
        <v>1</v>
      </c>
      <c r="I8" s="5">
        <v>6</v>
      </c>
    </row>
    <row r="9" spans="1:12" x14ac:dyDescent="0.2">
      <c r="A9" t="s">
        <v>34</v>
      </c>
      <c r="B9" t="s">
        <v>30</v>
      </c>
      <c r="C9" s="5">
        <v>0</v>
      </c>
      <c r="D9" s="5">
        <v>4</v>
      </c>
      <c r="E9" s="5">
        <v>2</v>
      </c>
      <c r="F9" s="5">
        <v>37</v>
      </c>
      <c r="G9" s="5">
        <v>10</v>
      </c>
      <c r="H9" s="5">
        <v>1</v>
      </c>
      <c r="I9" s="5">
        <v>25</v>
      </c>
    </row>
    <row r="10" spans="1:12" x14ac:dyDescent="0.2">
      <c r="A10" t="s">
        <v>35</v>
      </c>
      <c r="B10" t="s">
        <v>36</v>
      </c>
      <c r="C10" s="5">
        <v>2</v>
      </c>
      <c r="D10" s="5">
        <v>4</v>
      </c>
      <c r="E10" s="5">
        <v>6</v>
      </c>
      <c r="F10" s="5">
        <v>10</v>
      </c>
      <c r="G10" s="5">
        <v>1</v>
      </c>
      <c r="H10" s="5">
        <v>0</v>
      </c>
      <c r="I10" s="5">
        <v>8</v>
      </c>
    </row>
    <row r="11" spans="1:12" x14ac:dyDescent="0.2">
      <c r="A11" t="s">
        <v>35</v>
      </c>
      <c r="B11" t="s">
        <v>37</v>
      </c>
      <c r="C11" s="5">
        <v>1</v>
      </c>
      <c r="D11" s="5">
        <v>3</v>
      </c>
      <c r="E11" s="5">
        <v>1</v>
      </c>
      <c r="F11" s="5">
        <v>20</v>
      </c>
      <c r="G11" s="5">
        <v>3</v>
      </c>
      <c r="H11" s="5">
        <v>0</v>
      </c>
      <c r="I11" s="5">
        <v>17</v>
      </c>
    </row>
    <row r="12" spans="1:12" x14ac:dyDescent="0.2">
      <c r="A12" t="s">
        <v>35</v>
      </c>
      <c r="B12" t="s">
        <v>38</v>
      </c>
      <c r="C12" s="5">
        <v>1</v>
      </c>
      <c r="D12" s="5">
        <v>2</v>
      </c>
      <c r="E12" s="5">
        <v>4</v>
      </c>
      <c r="F12" s="5">
        <v>45</v>
      </c>
      <c r="G12" s="5">
        <v>3</v>
      </c>
      <c r="H12" s="5">
        <v>0</v>
      </c>
      <c r="I12" s="5">
        <v>42</v>
      </c>
    </row>
    <row r="13" spans="1:12" x14ac:dyDescent="0.2">
      <c r="A13" t="s">
        <v>35</v>
      </c>
      <c r="B13" t="s">
        <v>30</v>
      </c>
      <c r="C13" s="5">
        <v>1</v>
      </c>
      <c r="D13" s="5">
        <v>3</v>
      </c>
      <c r="E13" s="5">
        <v>4</v>
      </c>
      <c r="F13" s="5">
        <v>20</v>
      </c>
      <c r="G13" s="5">
        <v>2</v>
      </c>
      <c r="H13" s="5">
        <v>0</v>
      </c>
      <c r="I13" s="5">
        <v>18</v>
      </c>
    </row>
    <row r="14" spans="1:12" x14ac:dyDescent="0.2">
      <c r="A14" t="s">
        <v>39</v>
      </c>
      <c r="B14" t="s">
        <v>36</v>
      </c>
      <c r="C14" s="5">
        <v>0</v>
      </c>
      <c r="D14" s="5">
        <v>1</v>
      </c>
      <c r="E14" s="5">
        <v>2</v>
      </c>
      <c r="F14" s="5">
        <v>17</v>
      </c>
      <c r="G14" s="5">
        <v>0</v>
      </c>
      <c r="H14" s="5">
        <v>2</v>
      </c>
      <c r="I14" s="5">
        <v>16</v>
      </c>
    </row>
    <row r="15" spans="1:12" x14ac:dyDescent="0.2">
      <c r="A15" t="s">
        <v>39</v>
      </c>
      <c r="B15" t="s">
        <v>37</v>
      </c>
      <c r="C15" s="5">
        <v>1</v>
      </c>
      <c r="D15" s="6" t="s">
        <v>31</v>
      </c>
      <c r="E15" s="5">
        <v>4</v>
      </c>
      <c r="F15" s="5">
        <v>10</v>
      </c>
      <c r="G15" s="5">
        <v>2</v>
      </c>
      <c r="H15" s="6" t="s">
        <v>31</v>
      </c>
      <c r="I15" s="5">
        <v>8</v>
      </c>
    </row>
    <row r="16" spans="1:12" x14ac:dyDescent="0.2">
      <c r="A16" t="s">
        <v>39</v>
      </c>
      <c r="B16" t="s">
        <v>30</v>
      </c>
      <c r="C16" s="5">
        <v>0</v>
      </c>
      <c r="D16" s="5">
        <v>1</v>
      </c>
      <c r="E16" s="5">
        <v>2</v>
      </c>
      <c r="F16" s="5">
        <v>16</v>
      </c>
      <c r="G16" s="5">
        <v>1</v>
      </c>
      <c r="H16" s="5">
        <v>1</v>
      </c>
      <c r="I16" s="5">
        <v>14</v>
      </c>
    </row>
    <row r="17" spans="1:9" x14ac:dyDescent="0.2">
      <c r="A17" t="s">
        <v>40</v>
      </c>
      <c r="B17" t="s">
        <v>30</v>
      </c>
      <c r="C17" s="5">
        <v>1</v>
      </c>
      <c r="D17" s="5">
        <v>0</v>
      </c>
      <c r="E17" s="5">
        <v>2</v>
      </c>
      <c r="F17" s="5">
        <v>12</v>
      </c>
      <c r="G17" s="5">
        <v>1</v>
      </c>
      <c r="H17" s="5">
        <v>3</v>
      </c>
      <c r="I17" s="5">
        <v>8</v>
      </c>
    </row>
    <row r="18" spans="1:9" x14ac:dyDescent="0.2">
      <c r="A18" t="s">
        <v>41</v>
      </c>
      <c r="B18" t="s">
        <v>30</v>
      </c>
      <c r="C18" s="5">
        <v>1</v>
      </c>
      <c r="D18" s="5">
        <v>2</v>
      </c>
      <c r="E18" s="5">
        <v>2</v>
      </c>
      <c r="F18" s="5">
        <v>9</v>
      </c>
      <c r="G18" s="5">
        <v>1</v>
      </c>
      <c r="H18" s="5">
        <v>1</v>
      </c>
      <c r="I18" s="5">
        <v>7</v>
      </c>
    </row>
    <row r="19" spans="1:9" x14ac:dyDescent="0.2">
      <c r="A19" t="s">
        <v>42</v>
      </c>
      <c r="B19" t="s">
        <v>36</v>
      </c>
      <c r="C19" s="5">
        <v>2</v>
      </c>
      <c r="D19" s="5">
        <v>2</v>
      </c>
      <c r="E19" s="5">
        <v>2</v>
      </c>
      <c r="F19" s="5">
        <v>8</v>
      </c>
      <c r="G19" s="5">
        <v>1</v>
      </c>
      <c r="H19" s="5">
        <v>1</v>
      </c>
      <c r="I19" s="5">
        <v>7</v>
      </c>
    </row>
    <row r="20" spans="1:9" x14ac:dyDescent="0.2">
      <c r="A20" t="s">
        <v>42</v>
      </c>
      <c r="B20" t="s">
        <v>37</v>
      </c>
      <c r="C20" s="5">
        <v>2</v>
      </c>
      <c r="D20" s="5">
        <v>2</v>
      </c>
      <c r="E20" s="5">
        <v>3</v>
      </c>
      <c r="F20" s="5">
        <v>14</v>
      </c>
      <c r="G20" s="5">
        <v>0</v>
      </c>
      <c r="H20" s="5">
        <v>1</v>
      </c>
      <c r="I20" s="5">
        <v>13</v>
      </c>
    </row>
    <row r="21" spans="1:9" x14ac:dyDescent="0.2">
      <c r="A21" t="s">
        <v>42</v>
      </c>
      <c r="B21" t="s">
        <v>30</v>
      </c>
      <c r="C21" s="5">
        <v>2</v>
      </c>
      <c r="D21" s="5">
        <v>2</v>
      </c>
      <c r="E21" s="5">
        <v>2</v>
      </c>
      <c r="F21" s="5">
        <v>10</v>
      </c>
      <c r="G21" s="5">
        <v>0</v>
      </c>
      <c r="H21" s="5">
        <v>1</v>
      </c>
      <c r="I21" s="5">
        <v>8</v>
      </c>
    </row>
    <row r="22" spans="1:9" x14ac:dyDescent="0.2">
      <c r="A22" t="s">
        <v>43</v>
      </c>
      <c r="B22" t="s">
        <v>30</v>
      </c>
      <c r="C22" s="5">
        <v>0</v>
      </c>
      <c r="D22" s="5">
        <v>1</v>
      </c>
      <c r="E22" s="5">
        <v>4</v>
      </c>
      <c r="F22" s="5">
        <v>52</v>
      </c>
      <c r="G22" s="5">
        <v>4</v>
      </c>
      <c r="H22" s="5">
        <v>3</v>
      </c>
      <c r="I22" s="5">
        <v>42</v>
      </c>
    </row>
    <row r="23" spans="1:9" x14ac:dyDescent="0.2">
      <c r="A23" t="s">
        <v>44</v>
      </c>
      <c r="B23" t="s">
        <v>36</v>
      </c>
      <c r="C23" s="5">
        <v>0</v>
      </c>
      <c r="D23" s="5">
        <v>0</v>
      </c>
      <c r="E23" s="5">
        <v>1</v>
      </c>
      <c r="F23" s="5">
        <v>8</v>
      </c>
      <c r="G23" s="5">
        <v>0</v>
      </c>
      <c r="H23" s="5">
        <v>2</v>
      </c>
      <c r="I23" s="5">
        <v>6</v>
      </c>
    </row>
    <row r="24" spans="1:9" x14ac:dyDescent="0.2">
      <c r="A24" t="s">
        <v>44</v>
      </c>
      <c r="B24" t="s">
        <v>37</v>
      </c>
      <c r="C24" s="5">
        <v>2</v>
      </c>
      <c r="D24" s="5">
        <v>1</v>
      </c>
      <c r="E24" s="5">
        <v>2</v>
      </c>
      <c r="F24" s="5">
        <v>9</v>
      </c>
      <c r="G24" s="5">
        <v>1</v>
      </c>
      <c r="H24" s="5">
        <v>0</v>
      </c>
      <c r="I24" s="5">
        <v>8</v>
      </c>
    </row>
    <row r="25" spans="1:9" x14ac:dyDescent="0.2">
      <c r="A25" t="s">
        <v>44</v>
      </c>
      <c r="B25" t="s">
        <v>38</v>
      </c>
      <c r="C25" s="5">
        <v>4</v>
      </c>
      <c r="D25" s="5">
        <v>3</v>
      </c>
      <c r="E25" s="5">
        <v>2</v>
      </c>
      <c r="F25" s="5">
        <v>93</v>
      </c>
      <c r="G25" s="5">
        <v>7</v>
      </c>
      <c r="H25" s="5">
        <v>1</v>
      </c>
      <c r="I25" s="5">
        <v>85</v>
      </c>
    </row>
    <row r="26" spans="1:9" x14ac:dyDescent="0.2">
      <c r="A26" t="s">
        <v>44</v>
      </c>
      <c r="B26" t="s">
        <v>30</v>
      </c>
      <c r="C26" s="5">
        <v>1</v>
      </c>
      <c r="D26" s="5">
        <v>1</v>
      </c>
      <c r="E26" s="5">
        <v>2</v>
      </c>
      <c r="F26" s="5">
        <v>14</v>
      </c>
      <c r="G26" s="5">
        <v>1</v>
      </c>
      <c r="H26" s="5">
        <v>1</v>
      </c>
      <c r="I26" s="5">
        <v>12</v>
      </c>
    </row>
    <row r="27" spans="1:9" x14ac:dyDescent="0.2">
      <c r="A27" s="7"/>
      <c r="B27" s="7"/>
      <c r="C27" s="7"/>
      <c r="D27" s="7"/>
      <c r="E27" s="7"/>
      <c r="F27" s="7"/>
      <c r="G27" s="7"/>
      <c r="H27" s="7"/>
      <c r="I27" s="7"/>
    </row>
    <row r="28" spans="1:9" x14ac:dyDescent="0.2">
      <c r="A28" s="8" t="s">
        <v>102</v>
      </c>
    </row>
    <row r="29" spans="1:9" x14ac:dyDescent="0.2">
      <c r="A29" s="8" t="s">
        <v>45</v>
      </c>
    </row>
    <row r="30" spans="1:9" x14ac:dyDescent="0.2">
      <c r="A30" s="9" t="s">
        <v>46</v>
      </c>
    </row>
    <row r="32" spans="1:9" x14ac:dyDescent="0.2">
      <c r="A32" s="8" t="s">
        <v>90</v>
      </c>
    </row>
    <row r="33" spans="1:1" x14ac:dyDescent="0.2">
      <c r="A33" s="8" t="s">
        <v>91</v>
      </c>
    </row>
    <row r="34" spans="1:1" x14ac:dyDescent="0.2">
      <c r="A34" s="8" t="s">
        <v>92</v>
      </c>
    </row>
    <row r="35" spans="1:1" x14ac:dyDescent="0.2">
      <c r="A35" s="8" t="s">
        <v>93</v>
      </c>
    </row>
  </sheetData>
  <mergeCells count="6">
    <mergeCell ref="F4:I4"/>
    <mergeCell ref="A4:A5"/>
    <mergeCell ref="B4:B5"/>
    <mergeCell ref="C4:C5"/>
    <mergeCell ref="D4:D5"/>
    <mergeCell ref="E4:E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1"/>
  <sheetViews>
    <sheetView zoomScaleNormal="100" workbookViewId="0">
      <selection activeCell="C38" sqref="C38"/>
    </sheetView>
  </sheetViews>
  <sheetFormatPr baseColWidth="10" defaultColWidth="10.7109375" defaultRowHeight="12.75" x14ac:dyDescent="0.2"/>
  <cols>
    <col min="1" max="2" width="22.7109375" customWidth="1"/>
    <col min="3" max="6" width="14.7109375" customWidth="1"/>
  </cols>
  <sheetData>
    <row r="1" spans="1:12" ht="15.75" x14ac:dyDescent="0.2">
      <c r="A1" s="3" t="s">
        <v>17</v>
      </c>
      <c r="L1" s="2" t="str">
        <f>HYPERLINK("#'Sommaire'!A1", "Retour sommaire")</f>
        <v>Retour sommaire</v>
      </c>
    </row>
    <row r="2" spans="1:12" x14ac:dyDescent="0.2">
      <c r="A2" s="4" t="s">
        <v>18</v>
      </c>
    </row>
    <row r="4" spans="1:12" ht="30" x14ac:dyDescent="0.2">
      <c r="A4" s="1" t="s">
        <v>19</v>
      </c>
      <c r="B4" s="1" t="s">
        <v>20</v>
      </c>
      <c r="C4" s="1" t="s">
        <v>94</v>
      </c>
      <c r="D4" s="1" t="s">
        <v>95</v>
      </c>
      <c r="E4" s="1" t="s">
        <v>96</v>
      </c>
      <c r="F4" s="1" t="s">
        <v>97</v>
      </c>
    </row>
    <row r="5" spans="1:12" x14ac:dyDescent="0.2">
      <c r="A5" t="s">
        <v>29</v>
      </c>
      <c r="B5" t="s">
        <v>30</v>
      </c>
      <c r="C5" s="5">
        <v>31</v>
      </c>
      <c r="D5" s="15">
        <v>68</v>
      </c>
      <c r="E5" s="15" t="s">
        <v>31</v>
      </c>
      <c r="F5" s="6" t="s">
        <v>31</v>
      </c>
    </row>
    <row r="6" spans="1:12" x14ac:dyDescent="0.2">
      <c r="A6" t="s">
        <v>32</v>
      </c>
      <c r="B6" t="s">
        <v>30</v>
      </c>
      <c r="C6" s="5">
        <v>55</v>
      </c>
      <c r="D6" s="15">
        <v>45</v>
      </c>
      <c r="E6" s="15" t="s">
        <v>31</v>
      </c>
      <c r="F6" s="6" t="s">
        <v>31</v>
      </c>
    </row>
    <row r="7" spans="1:12" x14ac:dyDescent="0.2">
      <c r="A7" t="s">
        <v>33</v>
      </c>
      <c r="B7" t="s">
        <v>30</v>
      </c>
      <c r="C7" s="5">
        <v>49</v>
      </c>
      <c r="D7" s="15">
        <v>49</v>
      </c>
      <c r="E7" s="15" t="s">
        <v>31</v>
      </c>
      <c r="F7" s="6" t="s">
        <v>31</v>
      </c>
    </row>
    <row r="8" spans="1:12" x14ac:dyDescent="0.2">
      <c r="A8" t="s">
        <v>34</v>
      </c>
      <c r="B8" t="s">
        <v>30</v>
      </c>
      <c r="C8" s="5">
        <v>21</v>
      </c>
      <c r="D8" s="15">
        <v>79</v>
      </c>
      <c r="E8" s="15" t="s">
        <v>31</v>
      </c>
      <c r="F8" s="6" t="s">
        <v>31</v>
      </c>
    </row>
    <row r="9" spans="1:12" x14ac:dyDescent="0.2">
      <c r="A9" t="s">
        <v>35</v>
      </c>
      <c r="B9" t="s">
        <v>36</v>
      </c>
      <c r="C9" s="5">
        <v>54</v>
      </c>
      <c r="D9" s="15">
        <v>46</v>
      </c>
      <c r="E9" s="15" t="s">
        <v>31</v>
      </c>
      <c r="F9" s="6" t="s">
        <v>31</v>
      </c>
    </row>
    <row r="10" spans="1:12" x14ac:dyDescent="0.2">
      <c r="A10" t="s">
        <v>35</v>
      </c>
      <c r="B10" t="s">
        <v>37</v>
      </c>
      <c r="C10" s="5">
        <v>46</v>
      </c>
      <c r="D10" s="15">
        <v>53</v>
      </c>
      <c r="E10" s="15" t="s">
        <v>31</v>
      </c>
      <c r="F10" s="6" t="s">
        <v>31</v>
      </c>
    </row>
    <row r="11" spans="1:12" x14ac:dyDescent="0.2">
      <c r="A11" t="s">
        <v>35</v>
      </c>
      <c r="B11" t="s">
        <v>38</v>
      </c>
      <c r="C11" s="5">
        <v>46</v>
      </c>
      <c r="D11" s="15">
        <v>36</v>
      </c>
      <c r="E11" s="15">
        <v>1</v>
      </c>
      <c r="F11" s="5">
        <v>16</v>
      </c>
    </row>
    <row r="12" spans="1:12" x14ac:dyDescent="0.2">
      <c r="A12" t="s">
        <v>35</v>
      </c>
      <c r="B12" t="s">
        <v>30</v>
      </c>
      <c r="C12" s="5">
        <v>51</v>
      </c>
      <c r="D12" s="15">
        <v>45</v>
      </c>
      <c r="E12" s="15">
        <v>0</v>
      </c>
      <c r="F12" s="5">
        <v>4</v>
      </c>
    </row>
    <row r="13" spans="1:12" x14ac:dyDescent="0.2">
      <c r="A13" t="s">
        <v>39</v>
      </c>
      <c r="B13" t="s">
        <v>36</v>
      </c>
      <c r="C13" s="5">
        <v>53</v>
      </c>
      <c r="D13" s="15">
        <v>47</v>
      </c>
      <c r="E13" s="15" t="s">
        <v>31</v>
      </c>
      <c r="F13" s="6" t="s">
        <v>31</v>
      </c>
    </row>
    <row r="14" spans="1:12" x14ac:dyDescent="0.2">
      <c r="A14" t="s">
        <v>39</v>
      </c>
      <c r="B14" t="s">
        <v>37</v>
      </c>
      <c r="C14" s="5">
        <v>34</v>
      </c>
      <c r="D14" s="15">
        <v>66</v>
      </c>
      <c r="E14" s="15" t="s">
        <v>31</v>
      </c>
      <c r="F14" s="6" t="s">
        <v>31</v>
      </c>
    </row>
    <row r="15" spans="1:12" x14ac:dyDescent="0.2">
      <c r="A15" t="s">
        <v>39</v>
      </c>
      <c r="B15" t="s">
        <v>30</v>
      </c>
      <c r="C15" s="5">
        <v>48</v>
      </c>
      <c r="D15" s="15">
        <v>51</v>
      </c>
      <c r="E15" s="15" t="s">
        <v>31</v>
      </c>
      <c r="F15" s="6" t="s">
        <v>31</v>
      </c>
    </row>
    <row r="16" spans="1:12" x14ac:dyDescent="0.2">
      <c r="A16" t="s">
        <v>40</v>
      </c>
      <c r="B16" t="s">
        <v>30</v>
      </c>
      <c r="C16" s="5">
        <v>37</v>
      </c>
      <c r="D16" s="15">
        <v>62</v>
      </c>
      <c r="E16" s="15" t="s">
        <v>31</v>
      </c>
      <c r="F16" s="6" t="s">
        <v>31</v>
      </c>
    </row>
    <row r="17" spans="1:6" x14ac:dyDescent="0.2">
      <c r="A17" t="s">
        <v>41</v>
      </c>
      <c r="B17" t="s">
        <v>30</v>
      </c>
      <c r="C17" s="5">
        <v>57</v>
      </c>
      <c r="D17" s="15">
        <v>43</v>
      </c>
      <c r="E17" s="15" t="s">
        <v>31</v>
      </c>
      <c r="F17" s="6" t="s">
        <v>31</v>
      </c>
    </row>
    <row r="18" spans="1:6" x14ac:dyDescent="0.2">
      <c r="A18" t="s">
        <v>42</v>
      </c>
      <c r="B18" t="s">
        <v>36</v>
      </c>
      <c r="C18" s="5">
        <v>51</v>
      </c>
      <c r="D18" s="15">
        <v>48</v>
      </c>
      <c r="E18" s="15" t="s">
        <v>31</v>
      </c>
      <c r="F18" s="6" t="s">
        <v>31</v>
      </c>
    </row>
    <row r="19" spans="1:6" x14ac:dyDescent="0.2">
      <c r="A19" t="s">
        <v>42</v>
      </c>
      <c r="B19" t="s">
        <v>37</v>
      </c>
      <c r="C19" s="5">
        <v>39</v>
      </c>
      <c r="D19" s="15">
        <v>61</v>
      </c>
      <c r="E19" s="15" t="s">
        <v>31</v>
      </c>
      <c r="F19" s="6" t="s">
        <v>31</v>
      </c>
    </row>
    <row r="20" spans="1:6" x14ac:dyDescent="0.2">
      <c r="A20" t="s">
        <v>42</v>
      </c>
      <c r="B20" t="s">
        <v>30</v>
      </c>
      <c r="C20" s="5">
        <v>48</v>
      </c>
      <c r="D20" s="15">
        <v>51</v>
      </c>
      <c r="E20" s="15" t="s">
        <v>31</v>
      </c>
      <c r="F20" s="6" t="s">
        <v>31</v>
      </c>
    </row>
    <row r="21" spans="1:6" x14ac:dyDescent="0.2">
      <c r="A21" t="s">
        <v>43</v>
      </c>
      <c r="B21" t="s">
        <v>30</v>
      </c>
      <c r="C21" s="5">
        <v>22</v>
      </c>
      <c r="D21" s="15">
        <v>78</v>
      </c>
      <c r="E21" s="15" t="s">
        <v>31</v>
      </c>
      <c r="F21" s="6" t="s">
        <v>31</v>
      </c>
    </row>
    <row r="22" spans="1:6" x14ac:dyDescent="0.2">
      <c r="A22" t="s">
        <v>44</v>
      </c>
      <c r="B22" t="s">
        <v>36</v>
      </c>
      <c r="C22" s="5">
        <v>72</v>
      </c>
      <c r="D22" s="15">
        <v>28</v>
      </c>
      <c r="E22" s="15" t="s">
        <v>31</v>
      </c>
      <c r="F22" s="6" t="s">
        <v>31</v>
      </c>
    </row>
    <row r="23" spans="1:6" x14ac:dyDescent="0.2">
      <c r="A23" t="s">
        <v>44</v>
      </c>
      <c r="B23" t="s">
        <v>37</v>
      </c>
      <c r="C23" s="5">
        <v>49</v>
      </c>
      <c r="D23" s="15">
        <v>50</v>
      </c>
      <c r="E23" s="15" t="s">
        <v>31</v>
      </c>
      <c r="F23" s="6" t="s">
        <v>31</v>
      </c>
    </row>
    <row r="24" spans="1:6" x14ac:dyDescent="0.2">
      <c r="A24" t="s">
        <v>44</v>
      </c>
      <c r="B24" t="s">
        <v>38</v>
      </c>
      <c r="C24" s="5">
        <v>26</v>
      </c>
      <c r="D24" s="15" t="s">
        <v>31</v>
      </c>
      <c r="E24" s="15" t="s">
        <v>31</v>
      </c>
      <c r="F24" s="5">
        <v>59</v>
      </c>
    </row>
    <row r="25" spans="1:6" x14ac:dyDescent="0.2">
      <c r="A25" t="s">
        <v>44</v>
      </c>
      <c r="B25" t="s">
        <v>30</v>
      </c>
      <c r="C25" s="5">
        <v>57</v>
      </c>
      <c r="D25" s="15">
        <v>38</v>
      </c>
      <c r="E25" s="15">
        <v>1</v>
      </c>
      <c r="F25" s="5">
        <v>4</v>
      </c>
    </row>
    <row r="26" spans="1:6" x14ac:dyDescent="0.2">
      <c r="A26" s="7"/>
      <c r="B26" s="7"/>
      <c r="C26" s="7"/>
      <c r="D26" s="7"/>
      <c r="E26" s="7"/>
      <c r="F26" s="7"/>
    </row>
    <row r="27" spans="1:6" x14ac:dyDescent="0.2">
      <c r="A27" s="8" t="s">
        <v>103</v>
      </c>
    </row>
    <row r="28" spans="1:6" x14ac:dyDescent="0.2">
      <c r="A28" s="8" t="s">
        <v>45</v>
      </c>
    </row>
    <row r="29" spans="1:6" x14ac:dyDescent="0.2">
      <c r="A29" s="9" t="s">
        <v>46</v>
      </c>
    </row>
    <row r="31" spans="1:6" x14ac:dyDescent="0.2">
      <c r="A31" s="8" t="s">
        <v>98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Sommaire</vt:lpstr>
      <vt:lpstr>1_Activité_dominante</vt:lpstr>
      <vt:lpstr>2_Productions_en_légumes</vt:lpstr>
      <vt:lpstr>3_Superficies</vt:lpstr>
      <vt:lpstr>4_Mode_de_conduite</vt:lpstr>
      <vt:lpstr>5_Engagement_expl</vt:lpstr>
      <vt:lpstr>6_Analyse de terre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Christine VEYRAC</dc:creator>
  <dc:description/>
  <cp:lastModifiedBy>Pierre CHAPELLE</cp:lastModifiedBy>
  <cp:revision>1</cp:revision>
  <dcterms:created xsi:type="dcterms:W3CDTF">2025-10-17T11:46:45Z</dcterms:created>
  <dcterms:modified xsi:type="dcterms:W3CDTF">2026-01-12T14:47:42Z</dcterms:modified>
  <dc:language>fr-FR</dc:language>
</cp:coreProperties>
</file>