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sp\mdd\g-mdd\AGRESTE_Année 2026\Chiffres et Analyses 2026\Chiffres et Données\IFT Légumes\"/>
    </mc:Choice>
  </mc:AlternateContent>
  <xr:revisionPtr revIDLastSave="0" documentId="13_ncr:1_{69BA940E-62BC-497F-AFFE-804B54BEFD03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Sommaire" sheetId="6" r:id="rId1"/>
    <sheet name="1_Irrigation_pleine_terre" sheetId="2" r:id="rId2"/>
    <sheet name="2_Irrigation_hors_so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6" l="1"/>
  <c r="A19" i="6"/>
  <c r="B25" i="6"/>
  <c r="B24" i="6"/>
  <c r="B33" i="6"/>
  <c r="B32" i="6"/>
  <c r="B31" i="6"/>
  <c r="B30" i="6"/>
  <c r="B29" i="6"/>
  <c r="B19" i="6"/>
  <c r="B20" i="6"/>
  <c r="B21" i="6"/>
  <c r="B22" i="6"/>
  <c r="B23" i="6"/>
  <c r="B26" i="6"/>
  <c r="B28" i="6"/>
  <c r="A29" i="6"/>
  <c r="L1" i="3"/>
  <c r="L1" i="2"/>
</calcChain>
</file>

<file path=xl/sharedStrings.xml><?xml version="1.0" encoding="utf-8"?>
<sst xmlns="http://schemas.openxmlformats.org/spreadsheetml/2006/main" count="681" uniqueCount="114">
  <si>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</si>
  <si>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</si>
  <si>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</si>
  <si>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</si>
  <si>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</si>
  <si>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</si>
  <si>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</si>
  <si>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</si>
  <si>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</si>
  <si>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</si>
  <si>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Onglet</t>
  </si>
  <si>
    <t>Tableau</t>
  </si>
  <si>
    <t>Irrigation des cultures de pleine terre</t>
  </si>
  <si>
    <t>Part de superficie développée, en %</t>
  </si>
  <si>
    <t>Espèce</t>
  </si>
  <si>
    <t>Mode de conduite</t>
  </si>
  <si>
    <t>Oui</t>
  </si>
  <si>
    <t>Carotte</t>
  </si>
  <si>
    <t>Ensemble</t>
  </si>
  <si>
    <t>Chou de Bruxelles</t>
  </si>
  <si>
    <t>Chou feuille</t>
  </si>
  <si>
    <t>Chou à inflorescence</t>
  </si>
  <si>
    <t>Fraise</t>
  </si>
  <si>
    <t>Plein air ou abri bas</t>
  </si>
  <si>
    <t>Sous serre ou abri haut</t>
  </si>
  <si>
    <t>ns</t>
  </si>
  <si>
    <t>Melon</t>
  </si>
  <si>
    <t>Oignon</t>
  </si>
  <si>
    <t>Potiron</t>
  </si>
  <si>
    <t>Salade chicorée ou laitue</t>
  </si>
  <si>
    <t>Salade mâche</t>
  </si>
  <si>
    <t>Tomate</t>
  </si>
  <si>
    <t>Champ : Cultures de pleine terre</t>
  </si>
  <si>
    <t>Champ : Cultures de pleine terre irriguées</t>
  </si>
  <si>
    <t>Source : SSP - Agreste - Enquête Pratiques culturales en productions légumières 2022</t>
  </si>
  <si>
    <t>Nombre de passages</t>
  </si>
  <si>
    <t>Nombre</t>
  </si>
  <si>
    <t>Durée d'irrigation</t>
  </si>
  <si>
    <t>Nombre de jours</t>
  </si>
  <si>
    <t>Nombre de mm</t>
  </si>
  <si>
    <t>Millimètre</t>
  </si>
  <si>
    <t>Mesurées</t>
  </si>
  <si>
    <t>Estimées</t>
  </si>
  <si>
    <t>Ne sait pas</t>
  </si>
  <si>
    <t>sur l'exploitation</t>
  </si>
  <si>
    <t>à la parcelle</t>
  </si>
  <si>
    <t>Brumification</t>
  </si>
  <si>
    <t>Goutte à goutte</t>
  </si>
  <si>
    <t xml:space="preserve">Gravitation ou submersion (2) </t>
  </si>
  <si>
    <t>Manuelle (3)</t>
  </si>
  <si>
    <t>Micro-aspersion</t>
  </si>
  <si>
    <t>Sur végétation (4)</t>
  </si>
  <si>
    <t>Marée ou submersion (5)</t>
  </si>
  <si>
    <t>Autres</t>
  </si>
  <si>
    <t>(1) réponses multiples possibles</t>
  </si>
  <si>
    <t>(3) Manuelle : tuyau d'arrosage, arrosoir, seau, ...</t>
  </si>
  <si>
    <t>(2) Irrigation par gravitation ou submersion</t>
  </si>
  <si>
    <t>(4) Pivot, canon à enrouleur, rampe, asperseur - sprinkler</t>
  </si>
  <si>
    <t>(5) Système à marée ou submersion</t>
  </si>
  <si>
    <t>Des usages courants</t>
  </si>
  <si>
    <t>Après avoir observé la parcelle</t>
  </si>
  <si>
    <t>Organismes techniques   (2)</t>
  </si>
  <si>
    <t>Outils de pilotage (3)</t>
  </si>
  <si>
    <t>Gestion automatisée</t>
  </si>
  <si>
    <t>Problème d'accès à l'eau</t>
  </si>
  <si>
    <t>Restriction (4)</t>
  </si>
  <si>
    <t>Autre</t>
  </si>
  <si>
    <t>(2) D’après les recommandations d’organismes techniques</t>
  </si>
  <si>
    <t>(3) En utilisant des outils de pilotage de l’irrigation (tensiomètres, bilans hydriques, volucompteurs)</t>
  </si>
  <si>
    <t>(4) Restriction suite à arrêté préfectoral</t>
  </si>
  <si>
    <t>Organismes techniques    (2)</t>
  </si>
  <si>
    <t>Nombre de mètre cube</t>
  </si>
  <si>
    <t>m3</t>
  </si>
  <si>
    <t>Hors sol</t>
  </si>
  <si>
    <t>Champ : Cultures hors-sol</t>
  </si>
  <si>
    <t>Désinfection de la ferti-irrigation</t>
  </si>
  <si>
    <t>Note de lecture : en 2022, la quantité moyenne d’eau apportée en fraise hors-sol s’élève à 1 924 m³.</t>
  </si>
  <si>
    <r>
      <t>Irrigation a</t>
    </r>
    <r>
      <rPr>
        <b/>
        <sz val="12"/>
        <rFont val="Arial"/>
        <family val="2"/>
      </rPr>
      <t>vant semis (ou plantation) ou au semis (ou plantation), y compris un bassinage (trempage) des plants</t>
    </r>
  </si>
  <si>
    <r>
      <t xml:space="preserve">Champ : Cultures de pleine terre </t>
    </r>
    <r>
      <rPr>
        <sz val="9"/>
        <rFont val="Arial"/>
        <family val="2"/>
      </rPr>
      <t>irriguées</t>
    </r>
  </si>
  <si>
    <t>Note de lecture : en 2022, 86 % de superficies développées en carotte sont irriguées.</t>
  </si>
  <si>
    <r>
      <t>Passages d'irrigation avant se</t>
    </r>
    <r>
      <rPr>
        <b/>
        <sz val="12"/>
        <rFont val="Arial"/>
        <family val="2"/>
      </rPr>
      <t>mis ou plantation</t>
    </r>
  </si>
  <si>
    <r>
      <t>Passages d'irrigatio</t>
    </r>
    <r>
      <rPr>
        <b/>
        <sz val="12"/>
        <rFont val="Arial"/>
        <family val="2"/>
      </rPr>
      <t>n après semis ou plantation</t>
    </r>
  </si>
  <si>
    <t>Note de lecture : en 2022, 1 % des surfaces irriguées de carotte sont arrosées par micro-aspersion.</t>
  </si>
  <si>
    <t>Ligne</t>
  </si>
  <si>
    <t>Type d'irrigation utilisé sur la parcelle (1)</t>
  </si>
  <si>
    <t>Note de lecture : en 2022, parmi les superficies développées en carotte irriguées, 20% sont irriguées avant semis ou au semis.</t>
  </si>
  <si>
    <t>Note de lecture : en 2022, pour les parcelles irriguées de carotte, le nombre moyen de passages avant semis est de 1.</t>
  </si>
  <si>
    <t>Note de lecture : en 2022, pour les parcelles irriguées de carotte, le nombre moyen de passages après semis est de 18.</t>
  </si>
  <si>
    <t>Note de lecture : en 2022, pour les surfaces irriguées de carotte, la durée moyenne d’irrigation est de 93 jours.</t>
  </si>
  <si>
    <t>Apport total d'eau d'irrigation sur la parcelle</t>
  </si>
  <si>
    <t>Note de lecture : en 2022, pour les parcelles irriguées de carotte, la quantité moyenne d’eau apportée est de 247 mm.</t>
  </si>
  <si>
    <t>Méthodes d'évaluation des doses d'irrigation</t>
  </si>
  <si>
    <t>Note de lecture : en 2022, pour 5 % des surfaces développées irriguées de carotte, les doses d'irrigation ont été estimées à partir d'une mesure des apports d'eau au niveau de l'exploitation.</t>
  </si>
  <si>
    <r>
      <t xml:space="preserve">Type d'irrigation utilisé sur la parcelle </t>
    </r>
    <r>
      <rPr>
        <b/>
        <sz val="12"/>
        <color theme="1"/>
        <rFont val="Arial"/>
        <family val="2"/>
      </rPr>
      <t>(1)</t>
    </r>
  </si>
  <si>
    <t>Bases de raisonnement de l'irrigation ou de l'absence d'irrigation (1)</t>
  </si>
  <si>
    <t>Note de lecture : en 2022, l'irrigation a été raisonnée en fonction des usages courants pour 19 % des surfaces développées de carotte.</t>
  </si>
  <si>
    <t>Raisonnement prioritaire de l'irrigation ou de l'absence d'irrigation (1)</t>
  </si>
  <si>
    <t>Note de lecture : en 2022, les usages courants sont l'élément de raisonnement prioritaire de l'irrigation pour 4% des surfaces développées de carotte.</t>
  </si>
  <si>
    <r>
      <t>Autr</t>
    </r>
    <r>
      <rPr>
        <b/>
        <sz val="11"/>
        <color theme="1"/>
        <rFont val="Arial"/>
        <family val="2"/>
      </rPr>
      <t>es</t>
    </r>
  </si>
  <si>
    <t>Note de lecture : en 2022, 12 % des superficies développées de fraise hors-sol ont bénéficié d'une ferti-irrigation avec eau désinfectée.</t>
  </si>
  <si>
    <t>Bases de raisonnement de l'irrigation (1)</t>
  </si>
  <si>
    <t>Note de lecture : en 2022, l'irrigation a été raisonnée en fonction des usages courants pour 28 % des surfaces développées de fraise hors-sol.</t>
  </si>
  <si>
    <t>Note de lecture : en 2022, l'observation de la parcelle est l'élément de raisonnement prioritaire de l'irrigation pour 33 % des surfaces développées de fraise hors-sol.</t>
  </si>
  <si>
    <t>Bassinage</t>
  </si>
  <si>
    <t>Hydroponie</t>
  </si>
  <si>
    <t>Manuelle (2)</t>
  </si>
  <si>
    <t>Marée ou submersion (3)</t>
  </si>
  <si>
    <t>Note de lecture : en 2022, 1 % des surfaces irriguées de fraise hors-sol sont arrosées par brumification.</t>
  </si>
  <si>
    <t>(1) type d'irrigation utilisée sur la parcelle (réponses multiples possibles, au moins une case cochée)</t>
  </si>
  <si>
    <t>(2) Manuelle : tuyau d'arrosage, arrosoir, seau, ...</t>
  </si>
  <si>
    <t>(3) Système à marée ou submersion</t>
  </si>
  <si>
    <t>Raisonnement prioritaire de l'irrigation (1)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</si>
  <si>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</si>
  <si>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 xml:space="preserve">Champ : Cultures hors-sol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</si>
</sst>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333333"/>
      <name val="Arial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12"/>
      <name val="Arial"/>
      <family val="2"/>
    </font>
    <font>
      <sz val="9"/>
      <name val="Arial"/>
      <family val="2"/>
    </font>
    <font>
      <u/>
      <sz val="10"/>
      <color theme="10"/>
      <name val="Arial"/>
    </font>
    <font>
      <sz val="10"/>
      <color theme="1"/>
      <name val="Arial"/>
      <family val="2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  <charset val="1"/>
    </font>
    <font>
      <b/>
      <sz val="11"/>
      <color theme="1"/>
      <name val="Arial"/>
      <family val="2"/>
    </font>
    <font>
      <b/>
      <sz val="12"/>
      <color rgb="FF000000"/>
      <name val="Arial"/>
    </font>
    <font>
      <i/>
      <sz val="10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8D7E"/>
        <bgColor rgb="FFFF99CC"/>
      </patternFill>
    </fill>
    <fill>
      <patternFill patternType="solid">
        <fgColor rgb="FFFF8D7E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13" fillId="0" borderId="0" applyNumberFormat="0" applyFill="0" applyBorder="0" applyAlignment="0" applyProtection="0"/>
    <xf numFmtId="0" fontId="15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/>
    <xf numFmtId="3" fontId="2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/>
    <xf numFmtId="0" fontId="9" fillId="0" borderId="0" xfId="1" applyFont="1" applyAlignment="1">
      <alignment horizontal="left" vertical="center"/>
    </xf>
    <xf numFmtId="0" fontId="15" fillId="0" borderId="0" xfId="3"/>
    <xf numFmtId="0" fontId="17" fillId="0" borderId="4" xfId="3" applyFont="1" applyBorder="1"/>
    <xf numFmtId="0" fontId="15" fillId="0" borderId="5" xfId="3" applyBorder="1"/>
    <xf numFmtId="0" fontId="16" fillId="3" borderId="1" xfId="3" applyFont="1" applyFill="1" applyBorder="1" applyAlignment="1">
      <alignment horizontal="center" vertical="center" wrapText="1"/>
    </xf>
    <xf numFmtId="0" fontId="13" fillId="0" borderId="0" xfId="3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19" fillId="0" borderId="0" xfId="1" applyFont="1"/>
    <xf numFmtId="0" fontId="14" fillId="0" borderId="0" xfId="0" applyFont="1"/>
    <xf numFmtId="0" fontId="14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5" fillId="0" borderId="0" xfId="0" applyFont="1"/>
    <xf numFmtId="0" fontId="26" fillId="0" borderId="0" xfId="0" applyFont="1"/>
    <xf numFmtId="0" fontId="0" fillId="0" borderId="2" xfId="0" applyNumberFormat="1" applyBorder="1" applyAlignment="1">
      <alignment horizontal="center" vertical="center"/>
    </xf>
    <xf numFmtId="0" fontId="13" fillId="0" borderId="0" xfId="2"/>
    <xf numFmtId="0" fontId="16" fillId="3" borderId="1" xfId="3" applyFont="1" applyFill="1" applyBorder="1" applyAlignment="1">
      <alignment horizontal="center" vertical="center" wrapText="1"/>
    </xf>
    <xf numFmtId="0" fontId="15" fillId="0" borderId="0" xfId="3"/>
    <xf numFmtId="0" fontId="15" fillId="0" borderId="6" xfId="3" applyBorder="1"/>
    <xf numFmtId="0" fontId="15" fillId="0" borderId="7" xfId="3" applyBorder="1"/>
    <xf numFmtId="0" fontId="15" fillId="0" borderId="8" xfId="3" applyBorder="1"/>
    <xf numFmtId="0" fontId="15" fillId="0" borderId="9" xfId="3" applyBorder="1"/>
    <xf numFmtId="0" fontId="17" fillId="0" borderId="10" xfId="3" applyFont="1" applyBorder="1" applyAlignment="1">
      <alignment wrapText="1"/>
    </xf>
    <xf numFmtId="0" fontId="15" fillId="0" borderId="11" xfId="3" applyBorder="1"/>
    <xf numFmtId="0" fontId="15" fillId="0" borderId="10" xfId="3" applyBorder="1"/>
    <xf numFmtId="0" fontId="17" fillId="0" borderId="4" xfId="3" applyFont="1" applyBorder="1"/>
    <xf numFmtId="0" fontId="15" fillId="0" borderId="5" xfId="3" applyBorder="1"/>
    <xf numFmtId="0" fontId="15" fillId="0" borderId="10" xfId="3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4">
    <cellStyle name="Lien hypertexte" xfId="2" builtinId="8"/>
    <cellStyle name="Normal" xfId="0" builtinId="0"/>
    <cellStyle name="Normal 2" xfId="1" xr:uid="{52305A92-D938-4440-B6E8-6C601894A4CD}"/>
    <cellStyle name="Normal 3" xfId="3" xr:uid="{6152C166-F45A-4A5C-9C72-260EB9C162D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D7E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40BC-9959-408A-9944-72A19DF732A6}">
  <dimension ref="A1:C33"/>
  <sheetViews>
    <sheetView tabSelected="1" workbookViewId="0">
      <selection sqref="A1:B1"/>
    </sheetView>
  </sheetViews>
  <sheetFormatPr baseColWidth="10" defaultRowHeight="12.75" x14ac:dyDescent="0.2"/>
  <cols>
    <col min="1" max="1" width="40.7109375" style="17" customWidth="1"/>
    <col min="2" max="2" width="100.7109375" style="17" customWidth="1"/>
    <col min="3" max="16384" width="11.42578125" style="17"/>
  </cols>
  <sheetData>
    <row r="1" spans="1:2" x14ac:dyDescent="0.2">
      <c r="A1" s="37" t="s">
        <v>0</v>
      </c>
      <c r="B1" s="38"/>
    </row>
    <row r="3" spans="1:2" x14ac:dyDescent="0.2">
      <c r="A3" s="18" t="s">
        <v>1</v>
      </c>
      <c r="B3" s="19"/>
    </row>
    <row r="4" spans="1:2" x14ac:dyDescent="0.2">
      <c r="A4" s="39" t="s">
        <v>2</v>
      </c>
      <c r="B4" s="40"/>
    </row>
    <row r="5" spans="1:2" x14ac:dyDescent="0.2">
      <c r="A5" s="41" t="s">
        <v>3</v>
      </c>
      <c r="B5" s="42"/>
    </row>
    <row r="7" spans="1:2" ht="30" customHeight="1" x14ac:dyDescent="0.2">
      <c r="A7" s="43" t="s">
        <v>4</v>
      </c>
      <c r="B7" s="44"/>
    </row>
    <row r="9" spans="1:2" x14ac:dyDescent="0.2">
      <c r="A9" s="45" t="s">
        <v>5</v>
      </c>
      <c r="B9" s="44"/>
    </row>
    <row r="11" spans="1:2" x14ac:dyDescent="0.2">
      <c r="A11" s="46" t="s">
        <v>6</v>
      </c>
      <c r="B11" s="47"/>
    </row>
    <row r="12" spans="1:2" x14ac:dyDescent="0.2">
      <c r="A12" s="39" t="s">
        <v>7</v>
      </c>
      <c r="B12" s="40"/>
    </row>
    <row r="13" spans="1:2" x14ac:dyDescent="0.2">
      <c r="A13" s="39" t="s">
        <v>8</v>
      </c>
      <c r="B13" s="40"/>
    </row>
    <row r="14" spans="1:2" x14ac:dyDescent="0.2">
      <c r="A14" s="41" t="s">
        <v>9</v>
      </c>
      <c r="B14" s="42"/>
    </row>
    <row r="16" spans="1:2" ht="27" customHeight="1" x14ac:dyDescent="0.2">
      <c r="A16" s="48" t="s">
        <v>112</v>
      </c>
      <c r="B16" s="44"/>
    </row>
    <row r="18" spans="1:3" ht="15" x14ac:dyDescent="0.2">
      <c r="A18" s="20" t="s">
        <v>10</v>
      </c>
      <c r="B18" s="20" t="s">
        <v>11</v>
      </c>
      <c r="C18" s="20" t="s">
        <v>83</v>
      </c>
    </row>
    <row r="19" spans="1:3" x14ac:dyDescent="0.2">
      <c r="A19" s="36" t="str">
        <f>HYPERLINK("#'1_Irrigation_pleine_terre'!A1", "1_Irrigation_pleine_terre")</f>
        <v>1_Irrigation_pleine_terre</v>
      </c>
      <c r="B19" s="21" t="str">
        <f>HYPERLINK("#'1_Irrigation_pleine_terre'!A1", "Irrigation des cultures de pleine terre")</f>
        <v>Irrigation des cultures de pleine terre</v>
      </c>
      <c r="C19" s="17">
        <v>1</v>
      </c>
    </row>
    <row r="20" spans="1:3" x14ac:dyDescent="0.2">
      <c r="B20" s="21" t="str">
        <f>HYPERLINK("#'1_Irrigation_pleine_terre'!A29", "Irrigation avant semis (ou plantation) ou au semis (ou plantation), y compris un bassinage (trempage) des plants")</f>
        <v>Irrigation avant semis (ou plantation) ou au semis (ou plantation), y compris un bassinage (trempage) des plants</v>
      </c>
      <c r="C20" s="17">
        <v>29</v>
      </c>
    </row>
    <row r="21" spans="1:3" x14ac:dyDescent="0.2">
      <c r="B21" s="21" t="str">
        <f>HYPERLINK("#'1_Irrigation_pleine_terre'!A57", "Passages d'irrigation avant semis ou plantation")</f>
        <v>Passages d'irrigation avant semis ou plantation</v>
      </c>
      <c r="C21" s="17">
        <v>57</v>
      </c>
    </row>
    <row r="22" spans="1:3" x14ac:dyDescent="0.2">
      <c r="B22" s="21" t="str">
        <f>HYPERLINK("#'1_Irrigation_pleine_terre'!A85", "Passages d'irrigation après semis ou plantation")</f>
        <v>Passages d'irrigation après semis ou plantation</v>
      </c>
      <c r="C22" s="17">
        <v>85</v>
      </c>
    </row>
    <row r="23" spans="1:3" x14ac:dyDescent="0.2">
      <c r="B23" s="21" t="str">
        <f>HYPERLINK("#'1_Irrigation_pleine_terre'!A113", "Durée d'irrigation")</f>
        <v>Durée d'irrigation</v>
      </c>
      <c r="C23" s="17">
        <v>113</v>
      </c>
    </row>
    <row r="24" spans="1:3" x14ac:dyDescent="0.2">
      <c r="B24" s="21" t="str">
        <f>HYPERLINK("#'1_Irrigation_pleine_terre'!A141", "Apport total d'eau d'irrigation sur la parcelle")</f>
        <v>Apport total d'eau d'irrigation sur la parcelle</v>
      </c>
      <c r="C24" s="17">
        <v>141</v>
      </c>
    </row>
    <row r="25" spans="1:3" x14ac:dyDescent="0.2">
      <c r="B25" s="36" t="str">
        <f>HYPERLINK("#'1_Irrigation_pleine_terre'!A169", "Méthodes d'évaluation des doses d'irrigation")</f>
        <v>Méthodes d'évaluation des doses d'irrigation</v>
      </c>
      <c r="C25" s="17">
        <v>169</v>
      </c>
    </row>
    <row r="26" spans="1:3" x14ac:dyDescent="0.2">
      <c r="B26" s="21" t="str">
        <f>HYPERLINK("#'1_Irrigation_pleine_terre'!A198", "Type d'irrigation utilisé sur la parcelle (1)")</f>
        <v>Type d'irrigation utilisé sur la parcelle (1)</v>
      </c>
      <c r="C26" s="17">
        <v>198</v>
      </c>
    </row>
    <row r="27" spans="1:3" x14ac:dyDescent="0.2">
      <c r="B27" s="36" t="str">
        <f>HYPERLINK("#'1_Irrigation_pleine_terre'!A232", "Bases de raisonnement de l'irrigation ou de l'absence d'irrigation (1)")</f>
        <v>Bases de raisonnement de l'irrigation ou de l'absence d'irrigation (1)</v>
      </c>
      <c r="C27" s="17">
        <v>232</v>
      </c>
    </row>
    <row r="28" spans="1:3" x14ac:dyDescent="0.2">
      <c r="B28" s="21" t="str">
        <f>HYPERLINK("#'1_Irrigation_pleine_terre'!A265", "Raisonnement prioritaire de l'irrigation ou de l'absence d'irrigation (1)")</f>
        <v>Raisonnement prioritaire de l'irrigation ou de l'absence d'irrigation (1)</v>
      </c>
      <c r="C28" s="17">
        <v>265</v>
      </c>
    </row>
    <row r="29" spans="1:3" x14ac:dyDescent="0.2">
      <c r="A29" s="21" t="str">
        <f>HYPERLINK("#'2_Irrigation_hors_sol'!A1", "2_Irrigation_hors_sol")</f>
        <v>2_Irrigation_hors_sol</v>
      </c>
      <c r="B29" s="36" t="str">
        <f>HYPERLINK("#'2_Irrigation_hors_sol'!A1", "Apport total d'eau d'irrigation sur la parcelle")</f>
        <v>Apport total d'eau d'irrigation sur la parcelle</v>
      </c>
      <c r="C29" s="17">
        <v>1</v>
      </c>
    </row>
    <row r="30" spans="1:3" x14ac:dyDescent="0.2">
      <c r="B30" s="36" t="str">
        <f>HYPERLINK("#'2_Irrigation_hors_sol'!A12", "Type d'irrigation utilisé sur la parcelle (1)")</f>
        <v>Type d'irrigation utilisé sur la parcelle (1)</v>
      </c>
      <c r="C30" s="17">
        <v>12</v>
      </c>
    </row>
    <row r="31" spans="1:3" x14ac:dyDescent="0.2">
      <c r="B31" s="36" t="str">
        <f>HYPERLINK("#'2_Irrigation_hors_sol'!A23", "Désinfection de la ferti-irrigation")</f>
        <v>Désinfection de la ferti-irrigation</v>
      </c>
      <c r="C31" s="17">
        <v>23</v>
      </c>
    </row>
    <row r="32" spans="1:3" x14ac:dyDescent="0.2">
      <c r="B32" s="36" t="str">
        <f>HYPERLINK("#'2_Irrigation_hors_sol'!A38", "Bases de raisonnement de l'irrigation (1)")</f>
        <v>Bases de raisonnement de l'irrigation (1)</v>
      </c>
      <c r="C32" s="17">
        <v>38</v>
      </c>
    </row>
    <row r="33" spans="2:3" x14ac:dyDescent="0.2">
      <c r="B33" s="36" t="str">
        <f>HYPERLINK("#'2_Irrigation_hors_sol'!A54", "Raisonnement prioritaires de l'irrigation (1)")</f>
        <v>Raisonnement prioritaires de l'irrigation (1)</v>
      </c>
      <c r="C33" s="17">
        <v>54</v>
      </c>
    </row>
  </sheetData>
  <mergeCells count="10">
    <mergeCell ref="A11:B11"/>
    <mergeCell ref="A12:B12"/>
    <mergeCell ref="A13:B13"/>
    <mergeCell ref="A14:B14"/>
    <mergeCell ref="A16:B16"/>
    <mergeCell ref="A1:B1"/>
    <mergeCell ref="A4:B4"/>
    <mergeCell ref="A5:B5"/>
    <mergeCell ref="A7:B7"/>
    <mergeCell ref="A9:B9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6"/>
  <sheetViews>
    <sheetView topLeftCell="C190" zoomScaleNormal="100" workbookViewId="0">
      <selection activeCell="F226" sqref="F226"/>
    </sheetView>
  </sheetViews>
  <sheetFormatPr baseColWidth="10" defaultColWidth="10.7109375" defaultRowHeight="12.75" x14ac:dyDescent="0.2"/>
  <cols>
    <col min="1" max="2" width="22.7109375" customWidth="1"/>
    <col min="3" max="10" width="14.7109375" customWidth="1"/>
  </cols>
  <sheetData>
    <row r="1" spans="1:12" ht="15.75" x14ac:dyDescent="0.2">
      <c r="A1" s="3" t="s">
        <v>12</v>
      </c>
      <c r="L1" s="2" t="str">
        <f>HYPERLINK("#'Sommaire'!A1", "Retour sommaire")</f>
        <v>Retour sommaire</v>
      </c>
    </row>
    <row r="2" spans="1:12" x14ac:dyDescent="0.2">
      <c r="A2" s="4" t="s">
        <v>13</v>
      </c>
    </row>
    <row r="4" spans="1:12" ht="15" x14ac:dyDescent="0.2">
      <c r="A4" s="1" t="s">
        <v>14</v>
      </c>
      <c r="B4" s="1" t="s">
        <v>15</v>
      </c>
      <c r="C4" s="1" t="s">
        <v>16</v>
      </c>
    </row>
    <row r="5" spans="1:12" x14ac:dyDescent="0.2">
      <c r="A5" t="s">
        <v>17</v>
      </c>
      <c r="B5" t="s">
        <v>18</v>
      </c>
      <c r="C5" s="5">
        <v>86</v>
      </c>
    </row>
    <row r="6" spans="1:12" x14ac:dyDescent="0.2">
      <c r="A6" t="s">
        <v>19</v>
      </c>
      <c r="B6" t="s">
        <v>18</v>
      </c>
      <c r="C6" s="5">
        <v>29</v>
      </c>
    </row>
    <row r="7" spans="1:12" x14ac:dyDescent="0.2">
      <c r="A7" t="s">
        <v>20</v>
      </c>
      <c r="B7" t="s">
        <v>18</v>
      </c>
      <c r="C7" s="5">
        <v>45</v>
      </c>
    </row>
    <row r="8" spans="1:12" x14ac:dyDescent="0.2">
      <c r="A8" t="s">
        <v>21</v>
      </c>
      <c r="B8" t="s">
        <v>18</v>
      </c>
      <c r="C8" s="5">
        <v>15</v>
      </c>
    </row>
    <row r="9" spans="1:12" x14ac:dyDescent="0.2">
      <c r="A9" t="s">
        <v>22</v>
      </c>
      <c r="B9" t="s">
        <v>23</v>
      </c>
      <c r="C9" s="5">
        <v>98</v>
      </c>
    </row>
    <row r="10" spans="1:12" x14ac:dyDescent="0.2">
      <c r="A10" t="s">
        <v>22</v>
      </c>
      <c r="B10" t="s">
        <v>24</v>
      </c>
      <c r="C10" s="6" t="s">
        <v>25</v>
      </c>
    </row>
    <row r="11" spans="1:12" x14ac:dyDescent="0.2">
      <c r="A11" t="s">
        <v>22</v>
      </c>
      <c r="B11" t="s">
        <v>18</v>
      </c>
      <c r="C11" s="5">
        <v>99</v>
      </c>
    </row>
    <row r="12" spans="1:12" x14ac:dyDescent="0.2">
      <c r="A12" t="s">
        <v>26</v>
      </c>
      <c r="B12" t="s">
        <v>23</v>
      </c>
      <c r="C12" s="5">
        <v>92</v>
      </c>
    </row>
    <row r="13" spans="1:12" x14ac:dyDescent="0.2">
      <c r="A13" t="s">
        <v>26</v>
      </c>
      <c r="B13" t="s">
        <v>24</v>
      </c>
      <c r="C13" s="6" t="s">
        <v>25</v>
      </c>
    </row>
    <row r="14" spans="1:12" x14ac:dyDescent="0.2">
      <c r="A14" t="s">
        <v>26</v>
      </c>
      <c r="B14" t="s">
        <v>18</v>
      </c>
      <c r="C14" s="5">
        <v>92</v>
      </c>
    </row>
    <row r="15" spans="1:12" x14ac:dyDescent="0.2">
      <c r="A15" t="s">
        <v>27</v>
      </c>
      <c r="B15" t="s">
        <v>18</v>
      </c>
      <c r="C15" s="5">
        <v>85</v>
      </c>
    </row>
    <row r="16" spans="1:12" x14ac:dyDescent="0.2">
      <c r="A16" t="s">
        <v>28</v>
      </c>
      <c r="B16" t="s">
        <v>18</v>
      </c>
      <c r="C16" s="5">
        <v>69</v>
      </c>
    </row>
    <row r="17" spans="1:3" x14ac:dyDescent="0.2">
      <c r="A17" t="s">
        <v>29</v>
      </c>
      <c r="B17" t="s">
        <v>23</v>
      </c>
      <c r="C17" s="5">
        <v>79</v>
      </c>
    </row>
    <row r="18" spans="1:3" x14ac:dyDescent="0.2">
      <c r="A18" t="s">
        <v>29</v>
      </c>
      <c r="B18" t="s">
        <v>24</v>
      </c>
      <c r="C18" s="5">
        <v>100</v>
      </c>
    </row>
    <row r="19" spans="1:3" x14ac:dyDescent="0.2">
      <c r="A19" t="s">
        <v>29</v>
      </c>
      <c r="B19" t="s">
        <v>18</v>
      </c>
      <c r="C19" s="5">
        <v>84</v>
      </c>
    </row>
    <row r="20" spans="1:3" x14ac:dyDescent="0.2">
      <c r="A20" t="s">
        <v>30</v>
      </c>
      <c r="B20" t="s">
        <v>18</v>
      </c>
      <c r="C20" s="5">
        <v>94</v>
      </c>
    </row>
    <row r="21" spans="1:3" x14ac:dyDescent="0.2">
      <c r="A21" t="s">
        <v>31</v>
      </c>
      <c r="B21" t="s">
        <v>23</v>
      </c>
      <c r="C21" s="5">
        <v>94</v>
      </c>
    </row>
    <row r="22" spans="1:3" x14ac:dyDescent="0.2">
      <c r="A22" t="s">
        <v>31</v>
      </c>
      <c r="B22" t="s">
        <v>24</v>
      </c>
      <c r="C22" s="5">
        <v>100</v>
      </c>
    </row>
    <row r="23" spans="1:3" x14ac:dyDescent="0.2">
      <c r="A23" t="s">
        <v>31</v>
      </c>
      <c r="B23" t="s">
        <v>18</v>
      </c>
      <c r="C23" s="5">
        <v>96</v>
      </c>
    </row>
    <row r="24" spans="1:3" x14ac:dyDescent="0.2">
      <c r="A24" s="7"/>
      <c r="B24" s="7"/>
      <c r="C24" s="7"/>
    </row>
    <row r="25" spans="1:3" x14ac:dyDescent="0.2">
      <c r="A25" s="15" t="s">
        <v>79</v>
      </c>
    </row>
    <row r="26" spans="1:3" x14ac:dyDescent="0.2">
      <c r="A26" s="8" t="s">
        <v>32</v>
      </c>
    </row>
    <row r="27" spans="1:3" x14ac:dyDescent="0.2">
      <c r="A27" s="22" t="s">
        <v>34</v>
      </c>
    </row>
    <row r="28" spans="1:3" x14ac:dyDescent="0.2">
      <c r="A28" s="9"/>
    </row>
    <row r="29" spans="1:3" ht="15.75" x14ac:dyDescent="0.2">
      <c r="A29" s="3" t="s">
        <v>77</v>
      </c>
    </row>
    <row r="30" spans="1:3" x14ac:dyDescent="0.2">
      <c r="A30" s="4" t="s">
        <v>13</v>
      </c>
    </row>
    <row r="32" spans="1:3" ht="15" x14ac:dyDescent="0.2">
      <c r="A32" s="1" t="s">
        <v>14</v>
      </c>
      <c r="B32" s="1" t="s">
        <v>15</v>
      </c>
      <c r="C32" s="1" t="s">
        <v>16</v>
      </c>
    </row>
    <row r="33" spans="1:3" x14ac:dyDescent="0.2">
      <c r="A33" t="s">
        <v>17</v>
      </c>
      <c r="B33" t="s">
        <v>18</v>
      </c>
      <c r="C33" s="5">
        <v>20</v>
      </c>
    </row>
    <row r="34" spans="1:3" x14ac:dyDescent="0.2">
      <c r="A34" t="s">
        <v>19</v>
      </c>
      <c r="B34" t="s">
        <v>18</v>
      </c>
      <c r="C34" s="5">
        <v>55</v>
      </c>
    </row>
    <row r="35" spans="1:3" x14ac:dyDescent="0.2">
      <c r="A35" t="s">
        <v>20</v>
      </c>
      <c r="B35" t="s">
        <v>18</v>
      </c>
      <c r="C35" s="5">
        <v>27</v>
      </c>
    </row>
    <row r="36" spans="1:3" x14ac:dyDescent="0.2">
      <c r="A36" t="s">
        <v>21</v>
      </c>
      <c r="B36" t="s">
        <v>18</v>
      </c>
      <c r="C36" s="6" t="s">
        <v>25</v>
      </c>
    </row>
    <row r="37" spans="1:3" x14ac:dyDescent="0.2">
      <c r="A37" t="s">
        <v>22</v>
      </c>
      <c r="B37" t="s">
        <v>23</v>
      </c>
      <c r="C37" s="5">
        <v>43</v>
      </c>
    </row>
    <row r="38" spans="1:3" x14ac:dyDescent="0.2">
      <c r="A38" t="s">
        <v>22</v>
      </c>
      <c r="B38" t="s">
        <v>24</v>
      </c>
      <c r="C38" s="5">
        <v>46</v>
      </c>
    </row>
    <row r="39" spans="1:3" x14ac:dyDescent="0.2">
      <c r="A39" t="s">
        <v>22</v>
      </c>
      <c r="B39" t="s">
        <v>18</v>
      </c>
      <c r="C39" s="5">
        <v>44</v>
      </c>
    </row>
    <row r="40" spans="1:3" x14ac:dyDescent="0.2">
      <c r="A40" t="s">
        <v>26</v>
      </c>
      <c r="B40" t="s">
        <v>23</v>
      </c>
      <c r="C40" s="5">
        <v>60</v>
      </c>
    </row>
    <row r="41" spans="1:3" x14ac:dyDescent="0.2">
      <c r="A41" t="s">
        <v>26</v>
      </c>
      <c r="B41" t="s">
        <v>24</v>
      </c>
      <c r="C41" s="5">
        <v>45</v>
      </c>
    </row>
    <row r="42" spans="1:3" x14ac:dyDescent="0.2">
      <c r="A42" t="s">
        <v>26</v>
      </c>
      <c r="B42" t="s">
        <v>18</v>
      </c>
      <c r="C42" s="5">
        <v>60</v>
      </c>
    </row>
    <row r="43" spans="1:3" x14ac:dyDescent="0.2">
      <c r="A43" t="s">
        <v>27</v>
      </c>
      <c r="B43" t="s">
        <v>18</v>
      </c>
      <c r="C43" s="5">
        <v>3</v>
      </c>
    </row>
    <row r="44" spans="1:3" x14ac:dyDescent="0.2">
      <c r="A44" t="s">
        <v>28</v>
      </c>
      <c r="B44" t="s">
        <v>18</v>
      </c>
      <c r="C44" s="5">
        <v>23</v>
      </c>
    </row>
    <row r="45" spans="1:3" x14ac:dyDescent="0.2">
      <c r="A45" t="s">
        <v>29</v>
      </c>
      <c r="B45" t="s">
        <v>23</v>
      </c>
      <c r="C45" s="5">
        <v>32</v>
      </c>
    </row>
    <row r="46" spans="1:3" x14ac:dyDescent="0.2">
      <c r="A46" t="s">
        <v>29</v>
      </c>
      <c r="B46" t="s">
        <v>24</v>
      </c>
      <c r="C46" s="5">
        <v>33</v>
      </c>
    </row>
    <row r="47" spans="1:3" x14ac:dyDescent="0.2">
      <c r="A47" t="s">
        <v>29</v>
      </c>
      <c r="B47" t="s">
        <v>18</v>
      </c>
      <c r="C47" s="5">
        <v>32</v>
      </c>
    </row>
    <row r="48" spans="1:3" x14ac:dyDescent="0.2">
      <c r="A48" t="s">
        <v>30</v>
      </c>
      <c r="B48" t="s">
        <v>18</v>
      </c>
      <c r="C48" s="5">
        <v>56</v>
      </c>
    </row>
    <row r="49" spans="1:3" x14ac:dyDescent="0.2">
      <c r="A49" t="s">
        <v>31</v>
      </c>
      <c r="B49" t="s">
        <v>23</v>
      </c>
      <c r="C49" s="5">
        <v>29</v>
      </c>
    </row>
    <row r="50" spans="1:3" x14ac:dyDescent="0.2">
      <c r="A50" t="s">
        <v>31</v>
      </c>
      <c r="B50" t="s">
        <v>24</v>
      </c>
      <c r="C50" s="5">
        <v>47</v>
      </c>
    </row>
    <row r="51" spans="1:3" x14ac:dyDescent="0.2">
      <c r="A51" t="s">
        <v>31</v>
      </c>
      <c r="B51" t="s">
        <v>18</v>
      </c>
      <c r="C51" s="5">
        <v>33</v>
      </c>
    </row>
    <row r="52" spans="1:3" x14ac:dyDescent="0.2">
      <c r="A52" s="7"/>
      <c r="B52" s="7"/>
      <c r="C52" s="7"/>
    </row>
    <row r="53" spans="1:3" x14ac:dyDescent="0.2">
      <c r="A53" s="14" t="s">
        <v>85</v>
      </c>
    </row>
    <row r="54" spans="1:3" x14ac:dyDescent="0.2">
      <c r="A54" s="8" t="s">
        <v>78</v>
      </c>
    </row>
    <row r="55" spans="1:3" x14ac:dyDescent="0.2">
      <c r="A55" s="9" t="s">
        <v>34</v>
      </c>
    </row>
    <row r="57" spans="1:3" ht="15.75" x14ac:dyDescent="0.2">
      <c r="A57" s="3" t="s">
        <v>80</v>
      </c>
    </row>
    <row r="58" spans="1:3" x14ac:dyDescent="0.2">
      <c r="A58" s="4" t="s">
        <v>35</v>
      </c>
    </row>
    <row r="60" spans="1:3" ht="15" x14ac:dyDescent="0.2">
      <c r="A60" s="1" t="s">
        <v>14</v>
      </c>
      <c r="B60" s="1" t="s">
        <v>15</v>
      </c>
      <c r="C60" s="1" t="s">
        <v>36</v>
      </c>
    </row>
    <row r="61" spans="1:3" x14ac:dyDescent="0.2">
      <c r="A61" t="s">
        <v>17</v>
      </c>
      <c r="B61" t="s">
        <v>18</v>
      </c>
      <c r="C61" s="5">
        <v>1</v>
      </c>
    </row>
    <row r="62" spans="1:3" x14ac:dyDescent="0.2">
      <c r="A62" t="s">
        <v>19</v>
      </c>
      <c r="B62" t="s">
        <v>18</v>
      </c>
      <c r="C62" s="5">
        <v>1</v>
      </c>
    </row>
    <row r="63" spans="1:3" x14ac:dyDescent="0.2">
      <c r="A63" t="s">
        <v>20</v>
      </c>
      <c r="B63" t="s">
        <v>18</v>
      </c>
      <c r="C63" s="5">
        <v>1</v>
      </c>
    </row>
    <row r="64" spans="1:3" x14ac:dyDescent="0.2">
      <c r="A64" t="s">
        <v>21</v>
      </c>
      <c r="B64" t="s">
        <v>18</v>
      </c>
      <c r="C64" s="5">
        <v>1</v>
      </c>
    </row>
    <row r="65" spans="1:3" x14ac:dyDescent="0.2">
      <c r="A65" t="s">
        <v>22</v>
      </c>
      <c r="B65" t="s">
        <v>23</v>
      </c>
      <c r="C65" s="5">
        <v>1</v>
      </c>
    </row>
    <row r="66" spans="1:3" x14ac:dyDescent="0.2">
      <c r="A66" t="s">
        <v>22</v>
      </c>
      <c r="B66" t="s">
        <v>24</v>
      </c>
      <c r="C66" s="5">
        <v>1</v>
      </c>
    </row>
    <row r="67" spans="1:3" x14ac:dyDescent="0.2">
      <c r="A67" t="s">
        <v>22</v>
      </c>
      <c r="B67" t="s">
        <v>18</v>
      </c>
      <c r="C67" s="5">
        <v>1</v>
      </c>
    </row>
    <row r="68" spans="1:3" x14ac:dyDescent="0.2">
      <c r="A68" t="s">
        <v>26</v>
      </c>
      <c r="B68" t="s">
        <v>23</v>
      </c>
      <c r="C68" s="5">
        <v>1</v>
      </c>
    </row>
    <row r="69" spans="1:3" x14ac:dyDescent="0.2">
      <c r="A69" t="s">
        <v>26</v>
      </c>
      <c r="B69" t="s">
        <v>24</v>
      </c>
      <c r="C69" s="5">
        <v>1</v>
      </c>
    </row>
    <row r="70" spans="1:3" x14ac:dyDescent="0.2">
      <c r="A70" t="s">
        <v>26</v>
      </c>
      <c r="B70" t="s">
        <v>18</v>
      </c>
      <c r="C70" s="5">
        <v>1</v>
      </c>
    </row>
    <row r="71" spans="1:3" x14ac:dyDescent="0.2">
      <c r="A71" t="s">
        <v>27</v>
      </c>
      <c r="B71" t="s">
        <v>18</v>
      </c>
      <c r="C71" s="5">
        <v>1</v>
      </c>
    </row>
    <row r="72" spans="1:3" x14ac:dyDescent="0.2">
      <c r="A72" t="s">
        <v>28</v>
      </c>
      <c r="B72" t="s">
        <v>18</v>
      </c>
      <c r="C72" s="5">
        <v>1</v>
      </c>
    </row>
    <row r="73" spans="1:3" x14ac:dyDescent="0.2">
      <c r="A73" t="s">
        <v>29</v>
      </c>
      <c r="B73" t="s">
        <v>23</v>
      </c>
      <c r="C73" s="5">
        <v>1</v>
      </c>
    </row>
    <row r="74" spans="1:3" x14ac:dyDescent="0.2">
      <c r="A74" t="s">
        <v>29</v>
      </c>
      <c r="B74" t="s">
        <v>24</v>
      </c>
      <c r="C74" s="5">
        <v>1</v>
      </c>
    </row>
    <row r="75" spans="1:3" x14ac:dyDescent="0.2">
      <c r="A75" t="s">
        <v>29</v>
      </c>
      <c r="B75" t="s">
        <v>18</v>
      </c>
      <c r="C75" s="5">
        <v>1</v>
      </c>
    </row>
    <row r="76" spans="1:3" x14ac:dyDescent="0.2">
      <c r="A76" t="s">
        <v>30</v>
      </c>
      <c r="B76" t="s">
        <v>18</v>
      </c>
      <c r="C76" s="5">
        <v>1</v>
      </c>
    </row>
    <row r="77" spans="1:3" x14ac:dyDescent="0.2">
      <c r="A77" t="s">
        <v>31</v>
      </c>
      <c r="B77" t="s">
        <v>23</v>
      </c>
      <c r="C77" s="5">
        <v>1</v>
      </c>
    </row>
    <row r="78" spans="1:3" x14ac:dyDescent="0.2">
      <c r="A78" t="s">
        <v>31</v>
      </c>
      <c r="B78" t="s">
        <v>24</v>
      </c>
      <c r="C78" s="5">
        <v>1</v>
      </c>
    </row>
    <row r="79" spans="1:3" x14ac:dyDescent="0.2">
      <c r="A79" t="s">
        <v>31</v>
      </c>
      <c r="B79" t="s">
        <v>18</v>
      </c>
      <c r="C79" s="5">
        <v>1</v>
      </c>
    </row>
    <row r="80" spans="1:3" x14ac:dyDescent="0.2">
      <c r="A80" s="7"/>
      <c r="B80" s="7"/>
      <c r="C80" s="7"/>
    </row>
    <row r="81" spans="1:3" x14ac:dyDescent="0.2">
      <c r="A81" s="23" t="s">
        <v>86</v>
      </c>
    </row>
    <row r="82" spans="1:3" x14ac:dyDescent="0.2">
      <c r="A82" s="8" t="s">
        <v>33</v>
      </c>
    </row>
    <row r="83" spans="1:3" x14ac:dyDescent="0.2">
      <c r="A83" s="9" t="s">
        <v>34</v>
      </c>
    </row>
    <row r="85" spans="1:3" ht="15.75" x14ac:dyDescent="0.2">
      <c r="A85" s="3" t="s">
        <v>81</v>
      </c>
    </row>
    <row r="86" spans="1:3" x14ac:dyDescent="0.2">
      <c r="A86" s="4" t="s">
        <v>35</v>
      </c>
    </row>
    <row r="88" spans="1:3" ht="15" x14ac:dyDescent="0.2">
      <c r="A88" s="1" t="s">
        <v>14</v>
      </c>
      <c r="B88" s="1" t="s">
        <v>15</v>
      </c>
      <c r="C88" s="1" t="s">
        <v>36</v>
      </c>
    </row>
    <row r="89" spans="1:3" x14ac:dyDescent="0.2">
      <c r="A89" t="s">
        <v>17</v>
      </c>
      <c r="B89" t="s">
        <v>18</v>
      </c>
      <c r="C89" s="5">
        <v>18</v>
      </c>
    </row>
    <row r="90" spans="1:3" x14ac:dyDescent="0.2">
      <c r="A90" t="s">
        <v>19</v>
      </c>
      <c r="B90" t="s">
        <v>18</v>
      </c>
      <c r="C90" s="5">
        <v>8</v>
      </c>
    </row>
    <row r="91" spans="1:3" x14ac:dyDescent="0.2">
      <c r="A91" t="s">
        <v>20</v>
      </c>
      <c r="B91" t="s">
        <v>18</v>
      </c>
      <c r="C91" s="5">
        <v>9</v>
      </c>
    </row>
    <row r="92" spans="1:3" x14ac:dyDescent="0.2">
      <c r="A92" t="s">
        <v>21</v>
      </c>
      <c r="B92" t="s">
        <v>18</v>
      </c>
      <c r="C92" s="5">
        <v>2</v>
      </c>
    </row>
    <row r="93" spans="1:3" x14ac:dyDescent="0.2">
      <c r="A93" t="s">
        <v>22</v>
      </c>
      <c r="B93" t="s">
        <v>23</v>
      </c>
      <c r="C93" s="5">
        <v>47</v>
      </c>
    </row>
    <row r="94" spans="1:3" x14ac:dyDescent="0.2">
      <c r="A94" t="s">
        <v>22</v>
      </c>
      <c r="B94" t="s">
        <v>24</v>
      </c>
      <c r="C94" s="5">
        <v>49</v>
      </c>
    </row>
    <row r="95" spans="1:3" x14ac:dyDescent="0.2">
      <c r="A95" t="s">
        <v>22</v>
      </c>
      <c r="B95" t="s">
        <v>18</v>
      </c>
      <c r="C95" s="5">
        <v>48</v>
      </c>
    </row>
    <row r="96" spans="1:3" x14ac:dyDescent="0.2">
      <c r="A96" t="s">
        <v>26</v>
      </c>
      <c r="B96" t="s">
        <v>23</v>
      </c>
      <c r="C96" s="5">
        <v>24</v>
      </c>
    </row>
    <row r="97" spans="1:3" x14ac:dyDescent="0.2">
      <c r="A97" t="s">
        <v>26</v>
      </c>
      <c r="B97" t="s">
        <v>24</v>
      </c>
      <c r="C97" s="5">
        <v>29</v>
      </c>
    </row>
    <row r="98" spans="1:3" x14ac:dyDescent="0.2">
      <c r="A98" t="s">
        <v>26</v>
      </c>
      <c r="B98" t="s">
        <v>18</v>
      </c>
      <c r="C98" s="5">
        <v>24</v>
      </c>
    </row>
    <row r="99" spans="1:3" x14ac:dyDescent="0.2">
      <c r="A99" t="s">
        <v>27</v>
      </c>
      <c r="B99" t="s">
        <v>18</v>
      </c>
      <c r="C99" s="5">
        <v>8</v>
      </c>
    </row>
    <row r="100" spans="1:3" x14ac:dyDescent="0.2">
      <c r="A100" t="s">
        <v>28</v>
      </c>
      <c r="B100" t="s">
        <v>18</v>
      </c>
      <c r="C100" s="5">
        <v>11</v>
      </c>
    </row>
    <row r="101" spans="1:3" x14ac:dyDescent="0.2">
      <c r="A101" t="s">
        <v>29</v>
      </c>
      <c r="B101" t="s">
        <v>23</v>
      </c>
      <c r="C101" s="5">
        <v>12</v>
      </c>
    </row>
    <row r="102" spans="1:3" x14ac:dyDescent="0.2">
      <c r="A102" t="s">
        <v>29</v>
      </c>
      <c r="B102" t="s">
        <v>24</v>
      </c>
      <c r="C102" s="5">
        <v>8</v>
      </c>
    </row>
    <row r="103" spans="1:3" x14ac:dyDescent="0.2">
      <c r="A103" t="s">
        <v>29</v>
      </c>
      <c r="B103" t="s">
        <v>18</v>
      </c>
      <c r="C103" s="5">
        <v>11</v>
      </c>
    </row>
    <row r="104" spans="1:3" x14ac:dyDescent="0.2">
      <c r="A104" t="s">
        <v>30</v>
      </c>
      <c r="B104" t="s">
        <v>18</v>
      </c>
      <c r="C104" s="5">
        <v>6</v>
      </c>
    </row>
    <row r="105" spans="1:3" x14ac:dyDescent="0.2">
      <c r="A105" t="s">
        <v>31</v>
      </c>
      <c r="B105" t="s">
        <v>23</v>
      </c>
      <c r="C105" s="5">
        <v>35</v>
      </c>
    </row>
    <row r="106" spans="1:3" x14ac:dyDescent="0.2">
      <c r="A106" t="s">
        <v>31</v>
      </c>
      <c r="B106" t="s">
        <v>24</v>
      </c>
      <c r="C106" s="5">
        <v>109</v>
      </c>
    </row>
    <row r="107" spans="1:3" x14ac:dyDescent="0.2">
      <c r="A107" t="s">
        <v>31</v>
      </c>
      <c r="B107" t="s">
        <v>18</v>
      </c>
      <c r="C107" s="5">
        <v>54</v>
      </c>
    </row>
    <row r="108" spans="1:3" x14ac:dyDescent="0.2">
      <c r="A108" s="7"/>
      <c r="B108" s="7"/>
      <c r="C108" s="7"/>
    </row>
    <row r="109" spans="1:3" x14ac:dyDescent="0.2">
      <c r="A109" s="23" t="s">
        <v>87</v>
      </c>
    </row>
    <row r="110" spans="1:3" x14ac:dyDescent="0.2">
      <c r="A110" s="8" t="s">
        <v>33</v>
      </c>
    </row>
    <row r="111" spans="1:3" x14ac:dyDescent="0.2">
      <c r="A111" s="9" t="s">
        <v>34</v>
      </c>
    </row>
    <row r="113" spans="1:3" ht="15.75" x14ac:dyDescent="0.2">
      <c r="A113" s="3" t="s">
        <v>37</v>
      </c>
    </row>
    <row r="114" spans="1:3" x14ac:dyDescent="0.2">
      <c r="A114" s="4" t="s">
        <v>38</v>
      </c>
    </row>
    <row r="116" spans="1:3" ht="15" x14ac:dyDescent="0.2">
      <c r="A116" s="1" t="s">
        <v>14</v>
      </c>
      <c r="B116" s="1" t="s">
        <v>15</v>
      </c>
      <c r="C116" s="1" t="s">
        <v>36</v>
      </c>
    </row>
    <row r="117" spans="1:3" x14ac:dyDescent="0.2">
      <c r="A117" t="s">
        <v>17</v>
      </c>
      <c r="B117" t="s">
        <v>18</v>
      </c>
      <c r="C117" s="5">
        <v>93</v>
      </c>
    </row>
    <row r="118" spans="1:3" x14ac:dyDescent="0.2">
      <c r="A118" t="s">
        <v>19</v>
      </c>
      <c r="B118" t="s">
        <v>18</v>
      </c>
      <c r="C118" s="5">
        <v>106</v>
      </c>
    </row>
    <row r="119" spans="1:3" x14ac:dyDescent="0.2">
      <c r="A119" t="s">
        <v>20</v>
      </c>
      <c r="B119" t="s">
        <v>18</v>
      </c>
      <c r="C119" s="5">
        <v>77</v>
      </c>
    </row>
    <row r="120" spans="1:3" x14ac:dyDescent="0.2">
      <c r="A120" t="s">
        <v>21</v>
      </c>
      <c r="B120" t="s">
        <v>18</v>
      </c>
      <c r="C120" s="6" t="s">
        <v>25</v>
      </c>
    </row>
    <row r="121" spans="1:3" x14ac:dyDescent="0.2">
      <c r="A121" t="s">
        <v>22</v>
      </c>
      <c r="B121" t="s">
        <v>23</v>
      </c>
      <c r="C121" s="5">
        <v>219</v>
      </c>
    </row>
    <row r="122" spans="1:3" x14ac:dyDescent="0.2">
      <c r="A122" t="s">
        <v>22</v>
      </c>
      <c r="B122" t="s">
        <v>24</v>
      </c>
      <c r="C122" s="5">
        <v>224</v>
      </c>
    </row>
    <row r="123" spans="1:3" x14ac:dyDescent="0.2">
      <c r="A123" t="s">
        <v>22</v>
      </c>
      <c r="B123" t="s">
        <v>18</v>
      </c>
      <c r="C123" s="5">
        <v>221</v>
      </c>
    </row>
    <row r="124" spans="1:3" x14ac:dyDescent="0.2">
      <c r="A124" t="s">
        <v>26</v>
      </c>
      <c r="B124" t="s">
        <v>23</v>
      </c>
      <c r="C124" s="5">
        <v>79</v>
      </c>
    </row>
    <row r="125" spans="1:3" x14ac:dyDescent="0.2">
      <c r="A125" t="s">
        <v>26</v>
      </c>
      <c r="B125" t="s">
        <v>24</v>
      </c>
      <c r="C125" s="5">
        <v>92</v>
      </c>
    </row>
    <row r="126" spans="1:3" x14ac:dyDescent="0.2">
      <c r="A126" t="s">
        <v>26</v>
      </c>
      <c r="B126" t="s">
        <v>18</v>
      </c>
      <c r="C126" s="5">
        <v>80</v>
      </c>
    </row>
    <row r="127" spans="1:3" x14ac:dyDescent="0.2">
      <c r="A127" t="s">
        <v>27</v>
      </c>
      <c r="B127" t="s">
        <v>18</v>
      </c>
      <c r="C127" s="5">
        <v>83</v>
      </c>
    </row>
    <row r="128" spans="1:3" x14ac:dyDescent="0.2">
      <c r="A128" t="s">
        <v>28</v>
      </c>
      <c r="B128" t="s">
        <v>18</v>
      </c>
      <c r="C128" s="5">
        <v>75</v>
      </c>
    </row>
    <row r="129" spans="1:3" x14ac:dyDescent="0.2">
      <c r="A129" t="s">
        <v>29</v>
      </c>
      <c r="B129" t="s">
        <v>23</v>
      </c>
      <c r="C129" s="5">
        <v>44</v>
      </c>
    </row>
    <row r="130" spans="1:3" x14ac:dyDescent="0.2">
      <c r="A130" t="s">
        <v>29</v>
      </c>
      <c r="B130" t="s">
        <v>24</v>
      </c>
      <c r="C130" s="5">
        <v>57</v>
      </c>
    </row>
    <row r="131" spans="1:3" x14ac:dyDescent="0.2">
      <c r="A131" t="s">
        <v>29</v>
      </c>
      <c r="B131" t="s">
        <v>18</v>
      </c>
      <c r="C131" s="5">
        <v>47</v>
      </c>
    </row>
    <row r="132" spans="1:3" x14ac:dyDescent="0.2">
      <c r="A132" t="s">
        <v>30</v>
      </c>
      <c r="B132" t="s">
        <v>18</v>
      </c>
      <c r="C132" s="5">
        <v>25</v>
      </c>
    </row>
    <row r="133" spans="1:3" x14ac:dyDescent="0.2">
      <c r="A133" t="s">
        <v>31</v>
      </c>
      <c r="B133" t="s">
        <v>23</v>
      </c>
      <c r="C133" s="5">
        <v>101</v>
      </c>
    </row>
    <row r="134" spans="1:3" x14ac:dyDescent="0.2">
      <c r="A134" t="s">
        <v>31</v>
      </c>
      <c r="B134" t="s">
        <v>24</v>
      </c>
      <c r="C134" s="5">
        <v>181</v>
      </c>
    </row>
    <row r="135" spans="1:3" x14ac:dyDescent="0.2">
      <c r="A135" t="s">
        <v>31</v>
      </c>
      <c r="B135" t="s">
        <v>18</v>
      </c>
      <c r="C135" s="5">
        <v>120</v>
      </c>
    </row>
    <row r="136" spans="1:3" x14ac:dyDescent="0.2">
      <c r="A136" s="7"/>
      <c r="B136" s="7"/>
      <c r="C136" s="7"/>
    </row>
    <row r="137" spans="1:3" x14ac:dyDescent="0.2">
      <c r="A137" s="23" t="s">
        <v>88</v>
      </c>
    </row>
    <row r="138" spans="1:3" x14ac:dyDescent="0.2">
      <c r="A138" s="8" t="s">
        <v>33</v>
      </c>
    </row>
    <row r="139" spans="1:3" x14ac:dyDescent="0.2">
      <c r="A139" s="9" t="s">
        <v>34</v>
      </c>
    </row>
    <row r="141" spans="1:3" ht="15.75" x14ac:dyDescent="0.2">
      <c r="A141" s="24" t="s">
        <v>89</v>
      </c>
    </row>
    <row r="142" spans="1:3" x14ac:dyDescent="0.2">
      <c r="A142" s="4" t="s">
        <v>39</v>
      </c>
    </row>
    <row r="144" spans="1:3" ht="15" x14ac:dyDescent="0.2">
      <c r="A144" s="1" t="s">
        <v>14</v>
      </c>
      <c r="B144" s="1" t="s">
        <v>15</v>
      </c>
      <c r="C144" s="1" t="s">
        <v>40</v>
      </c>
    </row>
    <row r="145" spans="1:3" x14ac:dyDescent="0.2">
      <c r="A145" t="s">
        <v>17</v>
      </c>
      <c r="B145" t="s">
        <v>18</v>
      </c>
      <c r="C145" s="5">
        <v>247</v>
      </c>
    </row>
    <row r="146" spans="1:3" x14ac:dyDescent="0.2">
      <c r="A146" t="s">
        <v>19</v>
      </c>
      <c r="B146" t="s">
        <v>18</v>
      </c>
      <c r="C146" s="5">
        <v>98</v>
      </c>
    </row>
    <row r="147" spans="1:3" x14ac:dyDescent="0.2">
      <c r="A147" t="s">
        <v>20</v>
      </c>
      <c r="B147" t="s">
        <v>18</v>
      </c>
      <c r="C147" s="5">
        <v>123</v>
      </c>
    </row>
    <row r="148" spans="1:3" x14ac:dyDescent="0.2">
      <c r="A148" t="s">
        <v>21</v>
      </c>
      <c r="B148" t="s">
        <v>18</v>
      </c>
      <c r="C148" s="5">
        <v>29</v>
      </c>
    </row>
    <row r="149" spans="1:3" x14ac:dyDescent="0.2">
      <c r="A149" t="s">
        <v>22</v>
      </c>
      <c r="B149" t="s">
        <v>23</v>
      </c>
      <c r="C149" s="5">
        <v>195</v>
      </c>
    </row>
    <row r="150" spans="1:3" x14ac:dyDescent="0.2">
      <c r="A150" t="s">
        <v>22</v>
      </c>
      <c r="B150" t="s">
        <v>24</v>
      </c>
      <c r="C150" s="5">
        <v>262</v>
      </c>
    </row>
    <row r="151" spans="1:3" x14ac:dyDescent="0.2">
      <c r="A151" t="s">
        <v>22</v>
      </c>
      <c r="B151" t="s">
        <v>18</v>
      </c>
      <c r="C151" s="5">
        <v>220</v>
      </c>
    </row>
    <row r="152" spans="1:3" x14ac:dyDescent="0.2">
      <c r="A152" t="s">
        <v>26</v>
      </c>
      <c r="B152" t="s">
        <v>23</v>
      </c>
      <c r="C152" s="5">
        <v>185</v>
      </c>
    </row>
    <row r="153" spans="1:3" x14ac:dyDescent="0.2">
      <c r="A153" t="s">
        <v>26</v>
      </c>
      <c r="B153" t="s">
        <v>24</v>
      </c>
      <c r="C153" s="5">
        <v>215</v>
      </c>
    </row>
    <row r="154" spans="1:3" x14ac:dyDescent="0.2">
      <c r="A154" t="s">
        <v>26</v>
      </c>
      <c r="B154" t="s">
        <v>18</v>
      </c>
      <c r="C154" s="5">
        <v>186</v>
      </c>
    </row>
    <row r="155" spans="1:3" x14ac:dyDescent="0.2">
      <c r="A155" t="s">
        <v>27</v>
      </c>
      <c r="B155" t="s">
        <v>18</v>
      </c>
      <c r="C155" s="5">
        <v>174</v>
      </c>
    </row>
    <row r="156" spans="1:3" x14ac:dyDescent="0.2">
      <c r="A156" t="s">
        <v>28</v>
      </c>
      <c r="B156" t="s">
        <v>18</v>
      </c>
      <c r="C156" s="5">
        <v>132</v>
      </c>
    </row>
    <row r="157" spans="1:3" x14ac:dyDescent="0.2">
      <c r="A157" t="s">
        <v>29</v>
      </c>
      <c r="B157" t="s">
        <v>23</v>
      </c>
      <c r="C157" s="5">
        <v>128</v>
      </c>
    </row>
    <row r="158" spans="1:3" x14ac:dyDescent="0.2">
      <c r="A158" t="s">
        <v>29</v>
      </c>
      <c r="B158" t="s">
        <v>24</v>
      </c>
      <c r="C158" s="5">
        <v>108</v>
      </c>
    </row>
    <row r="159" spans="1:3" x14ac:dyDescent="0.2">
      <c r="A159" t="s">
        <v>29</v>
      </c>
      <c r="B159" t="s">
        <v>18</v>
      </c>
      <c r="C159" s="5">
        <v>124</v>
      </c>
    </row>
    <row r="160" spans="1:3" x14ac:dyDescent="0.2">
      <c r="A160" t="s">
        <v>30</v>
      </c>
      <c r="B160" t="s">
        <v>18</v>
      </c>
      <c r="C160" s="5">
        <v>43</v>
      </c>
    </row>
    <row r="161" spans="1:6" x14ac:dyDescent="0.2">
      <c r="A161" t="s">
        <v>31</v>
      </c>
      <c r="B161" t="s">
        <v>23</v>
      </c>
      <c r="C161" s="5">
        <v>251</v>
      </c>
    </row>
    <row r="162" spans="1:6" x14ac:dyDescent="0.2">
      <c r="A162" t="s">
        <v>31</v>
      </c>
      <c r="B162" t="s">
        <v>24</v>
      </c>
      <c r="C162" s="5">
        <v>389</v>
      </c>
    </row>
    <row r="163" spans="1:6" x14ac:dyDescent="0.2">
      <c r="A163" t="s">
        <v>31</v>
      </c>
      <c r="B163" t="s">
        <v>18</v>
      </c>
      <c r="C163" s="5">
        <v>274</v>
      </c>
    </row>
    <row r="164" spans="1:6" x14ac:dyDescent="0.2">
      <c r="A164" s="7"/>
      <c r="B164" s="7"/>
      <c r="C164" s="7"/>
    </row>
    <row r="165" spans="1:6" x14ac:dyDescent="0.2">
      <c r="A165" s="23" t="s">
        <v>90</v>
      </c>
    </row>
    <row r="166" spans="1:6" x14ac:dyDescent="0.2">
      <c r="A166" s="8" t="s">
        <v>33</v>
      </c>
    </row>
    <row r="167" spans="1:6" x14ac:dyDescent="0.2">
      <c r="A167" s="9" t="s">
        <v>34</v>
      </c>
    </row>
    <row r="169" spans="1:6" ht="15.75" x14ac:dyDescent="0.2">
      <c r="A169" s="24" t="s">
        <v>91</v>
      </c>
    </row>
    <row r="170" spans="1:6" x14ac:dyDescent="0.2">
      <c r="A170" s="4" t="s">
        <v>13</v>
      </c>
    </row>
    <row r="172" spans="1:6" ht="12.75" customHeight="1" x14ac:dyDescent="0.2">
      <c r="A172" s="49" t="s">
        <v>14</v>
      </c>
      <c r="B172" s="49" t="s">
        <v>15</v>
      </c>
      <c r="C172" s="49" t="s">
        <v>41</v>
      </c>
      <c r="D172" s="49" t="s">
        <v>41</v>
      </c>
      <c r="E172" s="49" t="s">
        <v>42</v>
      </c>
      <c r="F172" s="49" t="s">
        <v>43</v>
      </c>
    </row>
    <row r="173" spans="1:6" ht="30" x14ac:dyDescent="0.2">
      <c r="A173" s="49" t="s">
        <v>14</v>
      </c>
      <c r="B173" s="49" t="s">
        <v>15</v>
      </c>
      <c r="C173" s="1" t="s">
        <v>44</v>
      </c>
      <c r="D173" s="1" t="s">
        <v>45</v>
      </c>
      <c r="E173" s="49" t="s">
        <v>42</v>
      </c>
      <c r="F173" s="49" t="s">
        <v>43</v>
      </c>
    </row>
    <row r="174" spans="1:6" x14ac:dyDescent="0.2">
      <c r="A174" t="s">
        <v>17</v>
      </c>
      <c r="B174" t="s">
        <v>18</v>
      </c>
      <c r="C174" s="5">
        <v>5</v>
      </c>
      <c r="D174" s="5">
        <v>63</v>
      </c>
      <c r="E174" s="5">
        <v>30</v>
      </c>
      <c r="F174" s="5">
        <v>2</v>
      </c>
    </row>
    <row r="175" spans="1:6" x14ac:dyDescent="0.2">
      <c r="A175" t="s">
        <v>19</v>
      </c>
      <c r="B175" t="s">
        <v>18</v>
      </c>
      <c r="C175" s="5">
        <v>20</v>
      </c>
      <c r="D175" s="5">
        <v>28</v>
      </c>
      <c r="E175" s="5">
        <v>35</v>
      </c>
      <c r="F175" s="5">
        <v>17</v>
      </c>
    </row>
    <row r="176" spans="1:6" x14ac:dyDescent="0.2">
      <c r="A176" t="s">
        <v>20</v>
      </c>
      <c r="B176" t="s">
        <v>18</v>
      </c>
      <c r="C176" s="5">
        <v>6</v>
      </c>
      <c r="D176" s="5">
        <v>33</v>
      </c>
      <c r="E176" s="5">
        <v>39</v>
      </c>
      <c r="F176" s="5">
        <v>22</v>
      </c>
    </row>
    <row r="177" spans="1:6" x14ac:dyDescent="0.2">
      <c r="A177" t="s">
        <v>21</v>
      </c>
      <c r="B177" t="s">
        <v>18</v>
      </c>
      <c r="C177" s="6" t="s">
        <v>25</v>
      </c>
      <c r="D177" s="6" t="s">
        <v>25</v>
      </c>
      <c r="E177" s="6" t="s">
        <v>25</v>
      </c>
      <c r="F177" s="6" t="s">
        <v>25</v>
      </c>
    </row>
    <row r="178" spans="1:6" x14ac:dyDescent="0.2">
      <c r="A178" t="s">
        <v>22</v>
      </c>
      <c r="B178" t="s">
        <v>23</v>
      </c>
      <c r="C178" s="5">
        <v>8</v>
      </c>
      <c r="D178" s="5">
        <v>22</v>
      </c>
      <c r="E178" s="5">
        <v>49</v>
      </c>
      <c r="F178" s="5">
        <v>21</v>
      </c>
    </row>
    <row r="179" spans="1:6" x14ac:dyDescent="0.2">
      <c r="A179" t="s">
        <v>22</v>
      </c>
      <c r="B179" t="s">
        <v>24</v>
      </c>
      <c r="C179" s="5">
        <v>4</v>
      </c>
      <c r="D179" s="5">
        <v>15</v>
      </c>
      <c r="E179" s="5">
        <v>62</v>
      </c>
      <c r="F179" s="5">
        <v>19</v>
      </c>
    </row>
    <row r="180" spans="1:6" x14ac:dyDescent="0.2">
      <c r="A180" t="s">
        <v>22</v>
      </c>
      <c r="B180" t="s">
        <v>18</v>
      </c>
      <c r="C180" s="5">
        <v>6</v>
      </c>
      <c r="D180" s="5">
        <v>19</v>
      </c>
      <c r="E180" s="5">
        <v>54</v>
      </c>
      <c r="F180" s="5">
        <v>20</v>
      </c>
    </row>
    <row r="181" spans="1:6" x14ac:dyDescent="0.2">
      <c r="A181" t="s">
        <v>26</v>
      </c>
      <c r="B181" t="s">
        <v>23</v>
      </c>
      <c r="C181" s="5">
        <v>21</v>
      </c>
      <c r="D181" s="5">
        <v>36</v>
      </c>
      <c r="E181" s="5">
        <v>28</v>
      </c>
      <c r="F181" s="5">
        <v>15</v>
      </c>
    </row>
    <row r="182" spans="1:6" x14ac:dyDescent="0.2">
      <c r="A182" t="s">
        <v>26</v>
      </c>
      <c r="B182" t="s">
        <v>24</v>
      </c>
      <c r="C182" s="5">
        <v>8</v>
      </c>
      <c r="D182" s="5">
        <v>20</v>
      </c>
      <c r="E182" s="5">
        <v>44</v>
      </c>
      <c r="F182" s="5">
        <v>28</v>
      </c>
    </row>
    <row r="183" spans="1:6" x14ac:dyDescent="0.2">
      <c r="A183" t="s">
        <v>26</v>
      </c>
      <c r="B183" t="s">
        <v>18</v>
      </c>
      <c r="C183" s="5">
        <v>20</v>
      </c>
      <c r="D183" s="5">
        <v>35</v>
      </c>
      <c r="E183" s="5">
        <v>29</v>
      </c>
      <c r="F183" s="5">
        <v>16</v>
      </c>
    </row>
    <row r="184" spans="1:6" x14ac:dyDescent="0.2">
      <c r="A184" t="s">
        <v>27</v>
      </c>
      <c r="B184" t="s">
        <v>18</v>
      </c>
      <c r="C184" s="5">
        <v>7</v>
      </c>
      <c r="D184" s="5">
        <v>72</v>
      </c>
      <c r="E184" s="5">
        <v>19</v>
      </c>
      <c r="F184" s="5">
        <v>2</v>
      </c>
    </row>
    <row r="185" spans="1:6" x14ac:dyDescent="0.2">
      <c r="A185" t="s">
        <v>28</v>
      </c>
      <c r="B185" t="s">
        <v>18</v>
      </c>
      <c r="C185" s="5">
        <v>15</v>
      </c>
      <c r="D185" s="5">
        <v>32</v>
      </c>
      <c r="E185" s="5">
        <v>34</v>
      </c>
      <c r="F185" s="5">
        <v>19</v>
      </c>
    </row>
    <row r="186" spans="1:6" x14ac:dyDescent="0.2">
      <c r="A186" t="s">
        <v>29</v>
      </c>
      <c r="B186" t="s">
        <v>23</v>
      </c>
      <c r="C186" s="5">
        <v>3</v>
      </c>
      <c r="D186" s="5">
        <v>29</v>
      </c>
      <c r="E186" s="5">
        <v>47</v>
      </c>
      <c r="F186" s="5">
        <v>20</v>
      </c>
    </row>
    <row r="187" spans="1:6" x14ac:dyDescent="0.2">
      <c r="A187" t="s">
        <v>29</v>
      </c>
      <c r="B187" t="s">
        <v>24</v>
      </c>
      <c r="C187" s="5">
        <v>4</v>
      </c>
      <c r="D187" s="5">
        <v>28</v>
      </c>
      <c r="E187" s="5">
        <v>32</v>
      </c>
      <c r="F187" s="5">
        <v>36</v>
      </c>
    </row>
    <row r="188" spans="1:6" x14ac:dyDescent="0.2">
      <c r="A188" t="s">
        <v>29</v>
      </c>
      <c r="B188" t="s">
        <v>18</v>
      </c>
      <c r="C188" s="5">
        <v>3</v>
      </c>
      <c r="D188" s="5">
        <v>29</v>
      </c>
      <c r="E188" s="5">
        <v>43</v>
      </c>
      <c r="F188" s="5">
        <v>25</v>
      </c>
    </row>
    <row r="189" spans="1:6" x14ac:dyDescent="0.2">
      <c r="A189" t="s">
        <v>30</v>
      </c>
      <c r="B189" t="s">
        <v>18</v>
      </c>
      <c r="C189" s="6" t="s">
        <v>25</v>
      </c>
      <c r="D189" s="5">
        <v>54</v>
      </c>
      <c r="E189" s="5">
        <v>29</v>
      </c>
      <c r="F189" s="25" t="s">
        <v>25</v>
      </c>
    </row>
    <row r="190" spans="1:6" x14ac:dyDescent="0.2">
      <c r="A190" t="s">
        <v>31</v>
      </c>
      <c r="B190" t="s">
        <v>23</v>
      </c>
      <c r="C190" s="5">
        <v>18</v>
      </c>
      <c r="D190" s="5">
        <v>22</v>
      </c>
      <c r="E190" s="5">
        <v>21</v>
      </c>
      <c r="F190" s="5">
        <v>39</v>
      </c>
    </row>
    <row r="191" spans="1:6" x14ac:dyDescent="0.2">
      <c r="A191" t="s">
        <v>31</v>
      </c>
      <c r="B191" t="s">
        <v>24</v>
      </c>
      <c r="C191" s="5">
        <v>9</v>
      </c>
      <c r="D191" s="5">
        <v>15</v>
      </c>
      <c r="E191" s="5">
        <v>30</v>
      </c>
      <c r="F191" s="5">
        <v>45</v>
      </c>
    </row>
    <row r="192" spans="1:6" x14ac:dyDescent="0.2">
      <c r="A192" t="s">
        <v>31</v>
      </c>
      <c r="B192" t="s">
        <v>18</v>
      </c>
      <c r="C192" s="5">
        <v>16</v>
      </c>
      <c r="D192" s="5">
        <v>20</v>
      </c>
      <c r="E192" s="5">
        <v>23</v>
      </c>
      <c r="F192" s="5">
        <v>41</v>
      </c>
    </row>
    <row r="193" spans="1:10" x14ac:dyDescent="0.2">
      <c r="A193" s="7"/>
      <c r="B193" s="7"/>
      <c r="C193" s="7"/>
      <c r="D193" s="7"/>
      <c r="E193" s="7"/>
      <c r="F193" s="7"/>
    </row>
    <row r="194" spans="1:10" x14ac:dyDescent="0.2">
      <c r="A194" s="23" t="s">
        <v>92</v>
      </c>
    </row>
    <row r="195" spans="1:10" x14ac:dyDescent="0.2">
      <c r="A195" s="8" t="s">
        <v>33</v>
      </c>
    </row>
    <row r="196" spans="1:10" x14ac:dyDescent="0.2">
      <c r="A196" s="9" t="s">
        <v>34</v>
      </c>
    </row>
    <row r="198" spans="1:10" ht="15.75" x14ac:dyDescent="0.2">
      <c r="A198" s="10" t="s">
        <v>93</v>
      </c>
    </row>
    <row r="199" spans="1:10" x14ac:dyDescent="0.2">
      <c r="A199" s="4" t="s">
        <v>13</v>
      </c>
    </row>
    <row r="201" spans="1:10" ht="60" x14ac:dyDescent="0.2">
      <c r="A201" s="1" t="s">
        <v>14</v>
      </c>
      <c r="B201" s="1" t="s">
        <v>15</v>
      </c>
      <c r="C201" s="1" t="s">
        <v>46</v>
      </c>
      <c r="D201" s="1" t="s">
        <v>47</v>
      </c>
      <c r="E201" s="1" t="s">
        <v>48</v>
      </c>
      <c r="F201" s="1" t="s">
        <v>49</v>
      </c>
      <c r="G201" s="1" t="s">
        <v>50</v>
      </c>
      <c r="H201" s="1" t="s">
        <v>51</v>
      </c>
      <c r="I201" s="1" t="s">
        <v>52</v>
      </c>
      <c r="J201" s="1" t="s">
        <v>53</v>
      </c>
    </row>
    <row r="202" spans="1:10" x14ac:dyDescent="0.2">
      <c r="A202" t="s">
        <v>17</v>
      </c>
      <c r="B202" t="s">
        <v>18</v>
      </c>
      <c r="C202" s="5">
        <v>0</v>
      </c>
      <c r="D202" s="5">
        <v>0</v>
      </c>
      <c r="E202" s="5">
        <v>0</v>
      </c>
      <c r="F202" s="5">
        <v>0</v>
      </c>
      <c r="G202" s="5">
        <v>1</v>
      </c>
      <c r="H202" s="5">
        <v>99</v>
      </c>
      <c r="I202" s="5">
        <v>0</v>
      </c>
      <c r="J202" s="5">
        <v>0</v>
      </c>
    </row>
    <row r="203" spans="1:10" x14ac:dyDescent="0.2">
      <c r="A203" t="s">
        <v>19</v>
      </c>
      <c r="B203" t="s">
        <v>18</v>
      </c>
      <c r="C203" s="6" t="s">
        <v>25</v>
      </c>
      <c r="D203" s="5">
        <v>19</v>
      </c>
      <c r="E203" s="5">
        <v>1</v>
      </c>
      <c r="F203" s="5">
        <v>3</v>
      </c>
      <c r="G203" s="5">
        <v>9</v>
      </c>
      <c r="H203" s="5">
        <v>69</v>
      </c>
      <c r="I203" s="5">
        <v>0</v>
      </c>
      <c r="J203" s="5">
        <v>2</v>
      </c>
    </row>
    <row r="204" spans="1:10" x14ac:dyDescent="0.2">
      <c r="A204" t="s">
        <v>20</v>
      </c>
      <c r="B204" t="s">
        <v>18</v>
      </c>
      <c r="C204" s="5">
        <v>1</v>
      </c>
      <c r="D204" s="5">
        <v>4</v>
      </c>
      <c r="E204" s="5">
        <v>2</v>
      </c>
      <c r="F204" s="5">
        <v>3</v>
      </c>
      <c r="G204" s="5">
        <v>10</v>
      </c>
      <c r="H204" s="5">
        <v>79</v>
      </c>
      <c r="I204" s="5">
        <v>0</v>
      </c>
      <c r="J204" s="5">
        <v>1</v>
      </c>
    </row>
    <row r="205" spans="1:10" x14ac:dyDescent="0.2">
      <c r="A205" t="s">
        <v>21</v>
      </c>
      <c r="B205" t="s">
        <v>18</v>
      </c>
      <c r="C205" s="5" t="s">
        <v>25</v>
      </c>
      <c r="D205" s="5" t="s">
        <v>25</v>
      </c>
      <c r="E205" s="5" t="s">
        <v>25</v>
      </c>
      <c r="F205" s="5" t="s">
        <v>25</v>
      </c>
      <c r="G205" s="5" t="s">
        <v>25</v>
      </c>
      <c r="H205" s="5" t="s">
        <v>25</v>
      </c>
      <c r="I205" s="5" t="s">
        <v>25</v>
      </c>
      <c r="J205" s="5" t="s">
        <v>25</v>
      </c>
    </row>
    <row r="206" spans="1:10" x14ac:dyDescent="0.2">
      <c r="A206" t="s">
        <v>22</v>
      </c>
      <c r="B206" t="s">
        <v>23</v>
      </c>
      <c r="C206" s="5">
        <v>5</v>
      </c>
      <c r="D206" s="5">
        <v>88</v>
      </c>
      <c r="E206" s="5">
        <v>0</v>
      </c>
      <c r="F206" s="5">
        <v>0</v>
      </c>
      <c r="G206" s="5">
        <v>4</v>
      </c>
      <c r="H206" s="5">
        <v>22</v>
      </c>
      <c r="I206" s="5">
        <v>0</v>
      </c>
      <c r="J206" s="5">
        <v>2</v>
      </c>
    </row>
    <row r="207" spans="1:10" x14ac:dyDescent="0.2">
      <c r="A207" t="s">
        <v>22</v>
      </c>
      <c r="B207" t="s">
        <v>24</v>
      </c>
      <c r="C207" s="5">
        <v>0</v>
      </c>
      <c r="D207" s="5">
        <v>99</v>
      </c>
      <c r="E207" s="6" t="s">
        <v>25</v>
      </c>
      <c r="F207" s="5">
        <v>1</v>
      </c>
      <c r="G207" s="5">
        <v>2</v>
      </c>
      <c r="H207" s="5">
        <v>11</v>
      </c>
      <c r="I207" s="5">
        <v>0</v>
      </c>
      <c r="J207" s="5">
        <v>0</v>
      </c>
    </row>
    <row r="208" spans="1:10" x14ac:dyDescent="0.2">
      <c r="A208" t="s">
        <v>22</v>
      </c>
      <c r="B208" t="s">
        <v>18</v>
      </c>
      <c r="C208" s="5">
        <v>3</v>
      </c>
      <c r="D208" s="5">
        <v>93</v>
      </c>
      <c r="E208" s="5">
        <v>0</v>
      </c>
      <c r="F208" s="5">
        <v>0</v>
      </c>
      <c r="G208" s="5">
        <v>3</v>
      </c>
      <c r="H208" s="5">
        <v>18</v>
      </c>
      <c r="I208" s="5">
        <v>0</v>
      </c>
      <c r="J208" s="5">
        <v>1</v>
      </c>
    </row>
    <row r="209" spans="1:10" x14ac:dyDescent="0.2">
      <c r="A209" t="s">
        <v>26</v>
      </c>
      <c r="B209" t="s">
        <v>23</v>
      </c>
      <c r="C209" s="5">
        <v>0</v>
      </c>
      <c r="D209" s="5">
        <v>97</v>
      </c>
      <c r="E209" s="5">
        <v>0</v>
      </c>
      <c r="F209" s="5">
        <v>0</v>
      </c>
      <c r="G209" s="5">
        <v>0</v>
      </c>
      <c r="H209" s="5">
        <v>3</v>
      </c>
      <c r="I209" s="5">
        <v>0</v>
      </c>
      <c r="J209" s="5">
        <v>0</v>
      </c>
    </row>
    <row r="210" spans="1:10" x14ac:dyDescent="0.2">
      <c r="A210" t="s">
        <v>26</v>
      </c>
      <c r="B210" t="s">
        <v>24</v>
      </c>
      <c r="C210" s="5">
        <v>0</v>
      </c>
      <c r="D210" s="5">
        <v>98</v>
      </c>
      <c r="E210" s="5">
        <v>2</v>
      </c>
      <c r="F210" s="5">
        <v>0</v>
      </c>
      <c r="G210" s="5">
        <v>5</v>
      </c>
      <c r="H210" s="5">
        <v>0</v>
      </c>
      <c r="I210" s="5">
        <v>0</v>
      </c>
      <c r="J210" s="5">
        <v>0</v>
      </c>
    </row>
    <row r="211" spans="1:10" x14ac:dyDescent="0.2">
      <c r="A211" t="s">
        <v>26</v>
      </c>
      <c r="B211" t="s">
        <v>18</v>
      </c>
      <c r="C211" s="5">
        <v>0</v>
      </c>
      <c r="D211" s="5">
        <v>97</v>
      </c>
      <c r="E211" s="5">
        <v>0</v>
      </c>
      <c r="F211" s="5">
        <v>0</v>
      </c>
      <c r="G211" s="5">
        <v>0</v>
      </c>
      <c r="H211" s="5">
        <v>3</v>
      </c>
      <c r="I211" s="5">
        <v>0</v>
      </c>
      <c r="J211" s="5">
        <v>0</v>
      </c>
    </row>
    <row r="212" spans="1:10" x14ac:dyDescent="0.2">
      <c r="A212" t="s">
        <v>27</v>
      </c>
      <c r="B212" t="s">
        <v>18</v>
      </c>
      <c r="C212" s="5">
        <v>0</v>
      </c>
      <c r="D212" s="5">
        <v>1</v>
      </c>
      <c r="E212" s="5">
        <v>0</v>
      </c>
      <c r="F212" s="5">
        <v>0</v>
      </c>
      <c r="G212" s="5">
        <v>3</v>
      </c>
      <c r="H212" s="5">
        <v>96</v>
      </c>
      <c r="I212" s="5">
        <v>0</v>
      </c>
      <c r="J212" s="5">
        <v>0</v>
      </c>
    </row>
    <row r="213" spans="1:10" x14ac:dyDescent="0.2">
      <c r="A213" t="s">
        <v>28</v>
      </c>
      <c r="B213" t="s">
        <v>18</v>
      </c>
      <c r="C213" s="5">
        <v>0</v>
      </c>
      <c r="D213" s="5">
        <v>32</v>
      </c>
      <c r="E213" s="5">
        <v>2</v>
      </c>
      <c r="F213" s="5">
        <v>3</v>
      </c>
      <c r="G213" s="5">
        <v>3</v>
      </c>
      <c r="H213" s="5">
        <v>63</v>
      </c>
      <c r="I213" s="5">
        <v>0</v>
      </c>
      <c r="J213" s="5">
        <v>1</v>
      </c>
    </row>
    <row r="214" spans="1:10" x14ac:dyDescent="0.2">
      <c r="A214" t="s">
        <v>29</v>
      </c>
      <c r="B214" t="s">
        <v>23</v>
      </c>
      <c r="C214" s="5">
        <v>0</v>
      </c>
      <c r="D214" s="5">
        <v>4</v>
      </c>
      <c r="E214" s="5">
        <v>1</v>
      </c>
      <c r="F214" s="5">
        <v>1</v>
      </c>
      <c r="G214" s="5">
        <v>18</v>
      </c>
      <c r="H214" s="5">
        <v>75</v>
      </c>
      <c r="I214" s="5">
        <v>0</v>
      </c>
      <c r="J214" s="5">
        <v>1</v>
      </c>
    </row>
    <row r="215" spans="1:10" x14ac:dyDescent="0.2">
      <c r="A215" t="s">
        <v>29</v>
      </c>
      <c r="B215" t="s">
        <v>24</v>
      </c>
      <c r="C215" s="5">
        <v>1</v>
      </c>
      <c r="D215" s="5">
        <v>2</v>
      </c>
      <c r="E215" s="5">
        <v>2</v>
      </c>
      <c r="F215" s="5">
        <v>0</v>
      </c>
      <c r="G215" s="5">
        <v>90</v>
      </c>
      <c r="H215" s="5">
        <v>6</v>
      </c>
      <c r="I215" s="5">
        <v>0</v>
      </c>
      <c r="J215" s="5">
        <v>0</v>
      </c>
    </row>
    <row r="216" spans="1:10" x14ac:dyDescent="0.2">
      <c r="A216" t="s">
        <v>29</v>
      </c>
      <c r="B216" t="s">
        <v>18</v>
      </c>
      <c r="C216" s="5">
        <v>1</v>
      </c>
      <c r="D216" s="5">
        <v>3</v>
      </c>
      <c r="E216" s="5">
        <v>1</v>
      </c>
      <c r="F216" s="5">
        <v>1</v>
      </c>
      <c r="G216" s="5">
        <v>37</v>
      </c>
      <c r="H216" s="5">
        <v>57</v>
      </c>
      <c r="I216" s="5">
        <v>0</v>
      </c>
      <c r="J216" s="5">
        <v>1</v>
      </c>
    </row>
    <row r="217" spans="1:10" x14ac:dyDescent="0.2">
      <c r="A217" t="s">
        <v>30</v>
      </c>
      <c r="B217" t="s">
        <v>18</v>
      </c>
      <c r="C217" s="5">
        <v>2</v>
      </c>
      <c r="D217" s="5">
        <v>0</v>
      </c>
      <c r="E217" s="5">
        <v>0</v>
      </c>
      <c r="F217" s="5">
        <v>0</v>
      </c>
      <c r="G217" s="5">
        <v>17</v>
      </c>
      <c r="H217" s="5">
        <v>78</v>
      </c>
      <c r="I217" s="5">
        <v>0</v>
      </c>
      <c r="J217" s="5">
        <v>3</v>
      </c>
    </row>
    <row r="218" spans="1:10" x14ac:dyDescent="0.2">
      <c r="A218" t="s">
        <v>31</v>
      </c>
      <c r="B218" t="s">
        <v>23</v>
      </c>
      <c r="C218" s="5">
        <v>0</v>
      </c>
      <c r="D218" s="5">
        <v>65</v>
      </c>
      <c r="E218" s="5">
        <v>1</v>
      </c>
      <c r="F218" s="5">
        <v>3</v>
      </c>
      <c r="G218" s="5">
        <v>4</v>
      </c>
      <c r="H218" s="5">
        <v>29</v>
      </c>
      <c r="I218" s="5">
        <v>0</v>
      </c>
      <c r="J218" s="5">
        <v>0</v>
      </c>
    </row>
    <row r="219" spans="1:10" x14ac:dyDescent="0.2">
      <c r="A219" t="s">
        <v>31</v>
      </c>
      <c r="B219" t="s">
        <v>24</v>
      </c>
      <c r="C219" s="5">
        <v>1</v>
      </c>
      <c r="D219" s="5">
        <v>93</v>
      </c>
      <c r="E219" s="5">
        <v>0</v>
      </c>
      <c r="F219" s="5">
        <v>2</v>
      </c>
      <c r="G219" s="5">
        <v>19</v>
      </c>
      <c r="H219" s="5">
        <v>2</v>
      </c>
      <c r="I219" s="5">
        <v>0</v>
      </c>
      <c r="J219" s="5">
        <v>0</v>
      </c>
    </row>
    <row r="220" spans="1:10" x14ac:dyDescent="0.2">
      <c r="A220" t="s">
        <v>31</v>
      </c>
      <c r="B220" t="s">
        <v>18</v>
      </c>
      <c r="C220" s="5">
        <v>0</v>
      </c>
      <c r="D220" s="5">
        <v>71</v>
      </c>
      <c r="E220" s="5">
        <v>1</v>
      </c>
      <c r="F220" s="5">
        <v>2</v>
      </c>
      <c r="G220" s="5">
        <v>7</v>
      </c>
      <c r="H220" s="5">
        <v>23</v>
      </c>
      <c r="I220" s="5">
        <v>0</v>
      </c>
      <c r="J220" s="5">
        <v>0</v>
      </c>
    </row>
    <row r="221" spans="1:10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</row>
    <row r="222" spans="1:10" x14ac:dyDescent="0.2">
      <c r="A222" s="23" t="s">
        <v>82</v>
      </c>
    </row>
    <row r="223" spans="1:10" x14ac:dyDescent="0.2">
      <c r="A223" s="8" t="s">
        <v>33</v>
      </c>
    </row>
    <row r="224" spans="1:10" x14ac:dyDescent="0.2">
      <c r="A224" s="9" t="s">
        <v>34</v>
      </c>
    </row>
    <row r="226" spans="1:10" x14ac:dyDescent="0.2">
      <c r="A226" s="11" t="s">
        <v>54</v>
      </c>
    </row>
    <row r="227" spans="1:10" x14ac:dyDescent="0.2">
      <c r="A227" s="8" t="s">
        <v>55</v>
      </c>
    </row>
    <row r="228" spans="1:10" x14ac:dyDescent="0.2">
      <c r="A228" s="8" t="s">
        <v>56</v>
      </c>
    </row>
    <row r="229" spans="1:10" x14ac:dyDescent="0.2">
      <c r="A229" s="8" t="s">
        <v>57</v>
      </c>
    </row>
    <row r="230" spans="1:10" x14ac:dyDescent="0.2">
      <c r="A230" s="8" t="s">
        <v>58</v>
      </c>
    </row>
    <row r="232" spans="1:10" ht="15.75" x14ac:dyDescent="0.2">
      <c r="A232" s="24" t="s">
        <v>94</v>
      </c>
    </row>
    <row r="233" spans="1:10" x14ac:dyDescent="0.2">
      <c r="A233" s="4" t="s">
        <v>13</v>
      </c>
    </row>
    <row r="235" spans="1:10" ht="45" x14ac:dyDescent="0.2">
      <c r="A235" s="1" t="s">
        <v>14</v>
      </c>
      <c r="B235" s="1" t="s">
        <v>15</v>
      </c>
      <c r="C235" s="1" t="s">
        <v>59</v>
      </c>
      <c r="D235" s="1" t="s">
        <v>60</v>
      </c>
      <c r="E235" s="1" t="s">
        <v>61</v>
      </c>
      <c r="F235" s="1" t="s">
        <v>62</v>
      </c>
      <c r="G235" s="1" t="s">
        <v>63</v>
      </c>
      <c r="H235" s="1" t="s">
        <v>64</v>
      </c>
      <c r="I235" s="1" t="s">
        <v>65</v>
      </c>
      <c r="J235" s="13" t="s">
        <v>98</v>
      </c>
    </row>
    <row r="236" spans="1:10" x14ac:dyDescent="0.2">
      <c r="A236" t="s">
        <v>17</v>
      </c>
      <c r="B236" t="s">
        <v>18</v>
      </c>
      <c r="C236" s="5">
        <v>19</v>
      </c>
      <c r="D236" s="5">
        <v>66</v>
      </c>
      <c r="E236" s="5">
        <v>9</v>
      </c>
      <c r="F236" s="5">
        <v>49</v>
      </c>
      <c r="G236" s="5">
        <v>3</v>
      </c>
      <c r="H236" s="5">
        <v>6</v>
      </c>
      <c r="I236" s="5">
        <v>3</v>
      </c>
      <c r="J236" s="5">
        <v>7</v>
      </c>
    </row>
    <row r="237" spans="1:10" x14ac:dyDescent="0.2">
      <c r="A237" t="s">
        <v>19</v>
      </c>
      <c r="B237" t="s">
        <v>18</v>
      </c>
      <c r="C237" s="5">
        <v>18</v>
      </c>
      <c r="D237" s="5">
        <v>42</v>
      </c>
      <c r="E237" s="5">
        <v>1</v>
      </c>
      <c r="F237" s="5">
        <v>0</v>
      </c>
      <c r="G237" s="5">
        <v>1</v>
      </c>
      <c r="H237" s="5">
        <v>39</v>
      </c>
      <c r="I237" s="5">
        <v>4</v>
      </c>
      <c r="J237" s="6" t="s">
        <v>25</v>
      </c>
    </row>
    <row r="238" spans="1:10" x14ac:dyDescent="0.2">
      <c r="A238" t="s">
        <v>20</v>
      </c>
      <c r="B238" t="s">
        <v>18</v>
      </c>
      <c r="C238" s="5">
        <v>35</v>
      </c>
      <c r="D238" s="5">
        <v>60</v>
      </c>
      <c r="E238" s="5">
        <v>4</v>
      </c>
      <c r="F238" s="5">
        <v>2</v>
      </c>
      <c r="G238" s="5">
        <v>1</v>
      </c>
      <c r="H238" s="5">
        <v>25</v>
      </c>
      <c r="I238" s="5">
        <v>8</v>
      </c>
      <c r="J238" s="5">
        <v>4</v>
      </c>
    </row>
    <row r="239" spans="1:10" x14ac:dyDescent="0.2">
      <c r="A239" t="s">
        <v>21</v>
      </c>
      <c r="B239" t="s">
        <v>18</v>
      </c>
      <c r="C239" s="5">
        <v>21</v>
      </c>
      <c r="D239" s="5">
        <v>37</v>
      </c>
      <c r="E239" s="5">
        <v>1</v>
      </c>
      <c r="F239" s="5">
        <v>6</v>
      </c>
      <c r="G239" s="5">
        <v>0</v>
      </c>
      <c r="H239" s="5">
        <v>26</v>
      </c>
      <c r="I239" s="5">
        <v>1</v>
      </c>
      <c r="J239" s="5">
        <v>17</v>
      </c>
    </row>
    <row r="240" spans="1:10" x14ac:dyDescent="0.2">
      <c r="A240" t="s">
        <v>22</v>
      </c>
      <c r="B240" t="s">
        <v>23</v>
      </c>
      <c r="C240" s="5">
        <v>30</v>
      </c>
      <c r="D240" s="5">
        <v>82</v>
      </c>
      <c r="E240" s="5">
        <v>4</v>
      </c>
      <c r="F240" s="5">
        <v>13</v>
      </c>
      <c r="G240" s="5">
        <v>1</v>
      </c>
      <c r="H240" s="5">
        <v>1</v>
      </c>
      <c r="I240" s="5">
        <v>1</v>
      </c>
      <c r="J240" s="5">
        <v>2</v>
      </c>
    </row>
    <row r="241" spans="1:10" x14ac:dyDescent="0.2">
      <c r="A241" t="s">
        <v>22</v>
      </c>
      <c r="B241" t="s">
        <v>24</v>
      </c>
      <c r="C241" s="5">
        <v>44</v>
      </c>
      <c r="D241" s="5">
        <v>70</v>
      </c>
      <c r="E241" s="5">
        <v>1</v>
      </c>
      <c r="F241" s="5">
        <v>7</v>
      </c>
      <c r="G241" s="5">
        <v>3</v>
      </c>
      <c r="H241" s="6" t="s">
        <v>25</v>
      </c>
      <c r="I241" s="6" t="s">
        <v>25</v>
      </c>
      <c r="J241" s="5">
        <v>0</v>
      </c>
    </row>
    <row r="242" spans="1:10" x14ac:dyDescent="0.2">
      <c r="A242" t="s">
        <v>22</v>
      </c>
      <c r="B242" t="s">
        <v>18</v>
      </c>
      <c r="C242" s="5">
        <v>35</v>
      </c>
      <c r="D242" s="5">
        <v>78</v>
      </c>
      <c r="E242" s="5">
        <v>3</v>
      </c>
      <c r="F242" s="5">
        <v>11</v>
      </c>
      <c r="G242" s="5">
        <v>1</v>
      </c>
      <c r="H242" s="5">
        <v>3</v>
      </c>
      <c r="I242" s="5">
        <v>1</v>
      </c>
      <c r="J242" s="5">
        <v>1</v>
      </c>
    </row>
    <row r="243" spans="1:10" x14ac:dyDescent="0.2">
      <c r="A243" t="s">
        <v>26</v>
      </c>
      <c r="B243" t="s">
        <v>23</v>
      </c>
      <c r="C243" s="5">
        <v>34</v>
      </c>
      <c r="D243" s="5">
        <v>79</v>
      </c>
      <c r="E243" s="5">
        <v>8</v>
      </c>
      <c r="F243" s="5">
        <v>38</v>
      </c>
      <c r="G243" s="5">
        <v>1</v>
      </c>
      <c r="H243" s="5">
        <v>10</v>
      </c>
      <c r="I243" s="5">
        <v>3</v>
      </c>
      <c r="J243" s="5">
        <v>0</v>
      </c>
    </row>
    <row r="244" spans="1:10" x14ac:dyDescent="0.2">
      <c r="A244" t="s">
        <v>26</v>
      </c>
      <c r="B244" t="s">
        <v>24</v>
      </c>
      <c r="C244" s="5">
        <v>41</v>
      </c>
      <c r="D244" s="5">
        <v>75</v>
      </c>
      <c r="E244" s="5">
        <v>1</v>
      </c>
      <c r="F244" s="5">
        <v>27</v>
      </c>
      <c r="G244" s="5">
        <v>1</v>
      </c>
      <c r="H244" s="5">
        <v>0</v>
      </c>
      <c r="I244" s="5">
        <v>0</v>
      </c>
      <c r="J244" s="5">
        <v>0</v>
      </c>
    </row>
    <row r="245" spans="1:10" x14ac:dyDescent="0.2">
      <c r="A245" t="s">
        <v>26</v>
      </c>
      <c r="B245" t="s">
        <v>18</v>
      </c>
      <c r="C245" s="5">
        <v>34</v>
      </c>
      <c r="D245" s="5">
        <v>79</v>
      </c>
      <c r="E245" s="5">
        <v>8</v>
      </c>
      <c r="F245" s="5">
        <v>38</v>
      </c>
      <c r="G245" s="5">
        <v>1</v>
      </c>
      <c r="H245" s="5">
        <v>10</v>
      </c>
      <c r="I245" s="5">
        <v>3</v>
      </c>
      <c r="J245" s="5">
        <v>0</v>
      </c>
    </row>
    <row r="246" spans="1:10" x14ac:dyDescent="0.2">
      <c r="A246" t="s">
        <v>27</v>
      </c>
      <c r="B246" t="s">
        <v>18</v>
      </c>
      <c r="C246" s="5">
        <v>11</v>
      </c>
      <c r="D246" s="5">
        <v>72</v>
      </c>
      <c r="E246" s="5">
        <v>12</v>
      </c>
      <c r="F246" s="5">
        <v>28</v>
      </c>
      <c r="G246" s="5">
        <v>2</v>
      </c>
      <c r="H246" s="5">
        <v>13</v>
      </c>
      <c r="I246" s="5">
        <v>5</v>
      </c>
      <c r="J246" s="5">
        <v>5</v>
      </c>
    </row>
    <row r="247" spans="1:10" x14ac:dyDescent="0.2">
      <c r="A247" t="s">
        <v>28</v>
      </c>
      <c r="B247" t="s">
        <v>18</v>
      </c>
      <c r="C247" s="5">
        <v>33</v>
      </c>
      <c r="D247" s="5">
        <v>65</v>
      </c>
      <c r="E247" s="5">
        <v>2</v>
      </c>
      <c r="F247" s="5">
        <v>2</v>
      </c>
      <c r="G247" s="5">
        <v>0</v>
      </c>
      <c r="H247" s="5">
        <v>16</v>
      </c>
      <c r="I247" s="5">
        <v>23</v>
      </c>
      <c r="J247" s="5">
        <v>5</v>
      </c>
    </row>
    <row r="248" spans="1:10" x14ac:dyDescent="0.2">
      <c r="A248" t="s">
        <v>29</v>
      </c>
      <c r="B248" t="s">
        <v>23</v>
      </c>
      <c r="C248" s="5">
        <v>28</v>
      </c>
      <c r="D248" s="5">
        <v>76</v>
      </c>
      <c r="E248" s="5">
        <v>0</v>
      </c>
      <c r="F248" s="5">
        <v>9</v>
      </c>
      <c r="G248" s="5">
        <v>1</v>
      </c>
      <c r="H248" s="5">
        <v>6</v>
      </c>
      <c r="I248" s="5">
        <v>15</v>
      </c>
      <c r="J248" s="5">
        <v>2</v>
      </c>
    </row>
    <row r="249" spans="1:10" x14ac:dyDescent="0.2">
      <c r="A249" t="s">
        <v>29</v>
      </c>
      <c r="B249" t="s">
        <v>24</v>
      </c>
      <c r="C249" s="5">
        <v>27</v>
      </c>
      <c r="D249" s="5">
        <v>85</v>
      </c>
      <c r="E249" s="5">
        <v>11</v>
      </c>
      <c r="F249" s="5">
        <v>15</v>
      </c>
      <c r="G249" s="5">
        <v>1</v>
      </c>
      <c r="H249" s="5">
        <v>0</v>
      </c>
      <c r="I249" s="5">
        <v>0</v>
      </c>
      <c r="J249" s="5">
        <v>5</v>
      </c>
    </row>
    <row r="250" spans="1:10" x14ac:dyDescent="0.2">
      <c r="A250" t="s">
        <v>29</v>
      </c>
      <c r="B250" t="s">
        <v>18</v>
      </c>
      <c r="C250" s="5">
        <v>28</v>
      </c>
      <c r="D250" s="5">
        <v>78</v>
      </c>
      <c r="E250" s="5">
        <v>3</v>
      </c>
      <c r="F250" s="5">
        <v>11</v>
      </c>
      <c r="G250" s="5">
        <v>1</v>
      </c>
      <c r="H250" s="5">
        <v>5</v>
      </c>
      <c r="I250" s="5">
        <v>12</v>
      </c>
      <c r="J250" s="5">
        <v>3</v>
      </c>
    </row>
    <row r="251" spans="1:10" x14ac:dyDescent="0.2">
      <c r="A251" t="s">
        <v>30</v>
      </c>
      <c r="B251" t="s">
        <v>18</v>
      </c>
      <c r="C251" s="5">
        <v>57</v>
      </c>
      <c r="D251" s="5">
        <v>84</v>
      </c>
      <c r="E251" s="5">
        <v>6</v>
      </c>
      <c r="F251" s="5">
        <v>3</v>
      </c>
      <c r="G251" s="5">
        <v>3</v>
      </c>
      <c r="H251" s="5">
        <v>0</v>
      </c>
      <c r="I251" s="5">
        <v>5</v>
      </c>
      <c r="J251" s="5">
        <v>2</v>
      </c>
    </row>
    <row r="252" spans="1:10" x14ac:dyDescent="0.2">
      <c r="A252" t="s">
        <v>31</v>
      </c>
      <c r="B252" t="s">
        <v>23</v>
      </c>
      <c r="C252" s="5">
        <v>14</v>
      </c>
      <c r="D252" s="5">
        <v>78</v>
      </c>
      <c r="E252" s="5">
        <v>10</v>
      </c>
      <c r="F252" s="5">
        <v>25</v>
      </c>
      <c r="G252" s="6" t="s">
        <v>25</v>
      </c>
      <c r="H252" s="5">
        <v>11</v>
      </c>
      <c r="I252" s="5">
        <v>3</v>
      </c>
      <c r="J252" s="5">
        <v>2</v>
      </c>
    </row>
    <row r="253" spans="1:10" x14ac:dyDescent="0.2">
      <c r="A253" t="s">
        <v>31</v>
      </c>
      <c r="B253" t="s">
        <v>24</v>
      </c>
      <c r="C253" s="5">
        <v>34</v>
      </c>
      <c r="D253" s="5">
        <v>70</v>
      </c>
      <c r="E253" s="5">
        <v>13</v>
      </c>
      <c r="F253" s="5">
        <v>18</v>
      </c>
      <c r="G253" s="5">
        <v>15</v>
      </c>
      <c r="H253" s="5">
        <v>2</v>
      </c>
      <c r="I253" s="5">
        <v>4</v>
      </c>
      <c r="J253" s="5">
        <v>1</v>
      </c>
    </row>
    <row r="254" spans="1:10" x14ac:dyDescent="0.2">
      <c r="A254" t="s">
        <v>31</v>
      </c>
      <c r="B254" t="s">
        <v>18</v>
      </c>
      <c r="C254" s="5">
        <v>18</v>
      </c>
      <c r="D254" s="5">
        <v>76</v>
      </c>
      <c r="E254" s="5">
        <v>11</v>
      </c>
      <c r="F254" s="5">
        <v>23</v>
      </c>
      <c r="G254" s="5">
        <v>4</v>
      </c>
      <c r="H254" s="5">
        <v>9</v>
      </c>
      <c r="I254" s="5">
        <v>3</v>
      </c>
      <c r="J254" s="5">
        <v>2</v>
      </c>
    </row>
    <row r="255" spans="1:10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spans="1:10" x14ac:dyDescent="0.2">
      <c r="A256" s="26" t="s">
        <v>95</v>
      </c>
    </row>
    <row r="257" spans="1:10" x14ac:dyDescent="0.2">
      <c r="A257" s="8" t="s">
        <v>32</v>
      </c>
    </row>
    <row r="258" spans="1:10" x14ac:dyDescent="0.2">
      <c r="A258" s="9" t="s">
        <v>34</v>
      </c>
    </row>
    <row r="260" spans="1:10" x14ac:dyDescent="0.2">
      <c r="A260" s="8" t="s">
        <v>54</v>
      </c>
    </row>
    <row r="261" spans="1:10" x14ac:dyDescent="0.2">
      <c r="A261" s="8" t="s">
        <v>67</v>
      </c>
    </row>
    <row r="262" spans="1:10" x14ac:dyDescent="0.2">
      <c r="A262" s="8" t="s">
        <v>68</v>
      </c>
    </row>
    <row r="263" spans="1:10" x14ac:dyDescent="0.2">
      <c r="A263" s="8" t="s">
        <v>69</v>
      </c>
    </row>
    <row r="265" spans="1:10" ht="15.75" x14ac:dyDescent="0.2">
      <c r="A265" s="24" t="s">
        <v>96</v>
      </c>
    </row>
    <row r="266" spans="1:10" x14ac:dyDescent="0.2">
      <c r="A266" s="4" t="s">
        <v>13</v>
      </c>
    </row>
    <row r="268" spans="1:10" ht="45" x14ac:dyDescent="0.2">
      <c r="A268" s="1" t="s">
        <v>14</v>
      </c>
      <c r="B268" s="1" t="s">
        <v>15</v>
      </c>
      <c r="C268" s="1" t="s">
        <v>59</v>
      </c>
      <c r="D268" s="1" t="s">
        <v>60</v>
      </c>
      <c r="E268" s="1" t="s">
        <v>70</v>
      </c>
      <c r="F268" s="1" t="s">
        <v>62</v>
      </c>
      <c r="G268" s="1" t="s">
        <v>63</v>
      </c>
      <c r="H268" s="1" t="s">
        <v>64</v>
      </c>
      <c r="I268" s="1" t="s">
        <v>65</v>
      </c>
      <c r="J268" s="1" t="s">
        <v>53</v>
      </c>
    </row>
    <row r="269" spans="1:10" x14ac:dyDescent="0.2">
      <c r="A269" t="s">
        <v>17</v>
      </c>
      <c r="B269" t="s">
        <v>18</v>
      </c>
      <c r="C269" s="5">
        <v>4</v>
      </c>
      <c r="D269" s="5">
        <v>45</v>
      </c>
      <c r="E269" s="5">
        <v>3</v>
      </c>
      <c r="F269" s="5">
        <v>45</v>
      </c>
      <c r="G269" s="6" t="s">
        <v>25</v>
      </c>
      <c r="H269" s="25" t="s">
        <v>25</v>
      </c>
      <c r="I269" s="5">
        <v>2</v>
      </c>
      <c r="J269" s="5">
        <v>1</v>
      </c>
    </row>
    <row r="270" spans="1:10" x14ac:dyDescent="0.2">
      <c r="A270" t="s">
        <v>19</v>
      </c>
      <c r="B270" t="s">
        <v>18</v>
      </c>
      <c r="C270" s="5">
        <v>11</v>
      </c>
      <c r="D270" s="5">
        <v>71</v>
      </c>
      <c r="E270" s="6" t="s">
        <v>25</v>
      </c>
      <c r="F270" s="6" t="s">
        <v>25</v>
      </c>
      <c r="G270" s="6" t="s">
        <v>25</v>
      </c>
      <c r="H270" s="5">
        <v>7</v>
      </c>
      <c r="I270" s="5">
        <v>10</v>
      </c>
      <c r="J270" s="5">
        <v>0</v>
      </c>
    </row>
    <row r="271" spans="1:10" x14ac:dyDescent="0.2">
      <c r="A271" t="s">
        <v>20</v>
      </c>
      <c r="B271" t="s">
        <v>18</v>
      </c>
      <c r="C271" s="5">
        <v>16</v>
      </c>
      <c r="D271" s="5">
        <v>71</v>
      </c>
      <c r="E271" s="6" t="s">
        <v>25</v>
      </c>
      <c r="F271" s="6" t="s">
        <v>25</v>
      </c>
      <c r="G271" s="5">
        <v>1</v>
      </c>
      <c r="H271" s="5">
        <v>6</v>
      </c>
      <c r="I271" s="5">
        <v>4</v>
      </c>
      <c r="J271" s="5">
        <v>2</v>
      </c>
    </row>
    <row r="272" spans="1:10" x14ac:dyDescent="0.2">
      <c r="A272" t="s">
        <v>21</v>
      </c>
      <c r="B272" t="s">
        <v>18</v>
      </c>
      <c r="C272" s="6" t="s">
        <v>25</v>
      </c>
      <c r="D272" s="6" t="s">
        <v>25</v>
      </c>
      <c r="E272" s="6" t="s">
        <v>25</v>
      </c>
      <c r="F272" s="6" t="s">
        <v>25</v>
      </c>
      <c r="G272" s="6" t="s">
        <v>25</v>
      </c>
      <c r="H272" s="6" t="s">
        <v>25</v>
      </c>
      <c r="I272" s="6" t="s">
        <v>25</v>
      </c>
      <c r="J272" s="6" t="s">
        <v>25</v>
      </c>
    </row>
    <row r="273" spans="1:10" x14ac:dyDescent="0.2">
      <c r="A273" t="s">
        <v>22</v>
      </c>
      <c r="B273" t="s">
        <v>23</v>
      </c>
      <c r="C273" s="5">
        <v>7</v>
      </c>
      <c r="D273" s="5">
        <v>76</v>
      </c>
      <c r="E273" s="5">
        <v>6</v>
      </c>
      <c r="F273" s="5">
        <v>10</v>
      </c>
      <c r="G273" s="6" t="s">
        <v>25</v>
      </c>
      <c r="H273" s="5">
        <v>1</v>
      </c>
      <c r="I273" s="5">
        <v>0</v>
      </c>
      <c r="J273" s="6" t="s">
        <v>25</v>
      </c>
    </row>
    <row r="274" spans="1:10" x14ac:dyDescent="0.2">
      <c r="A274" t="s">
        <v>22</v>
      </c>
      <c r="B274" t="s">
        <v>24</v>
      </c>
      <c r="C274" s="5">
        <v>15</v>
      </c>
      <c r="D274" s="5">
        <v>73</v>
      </c>
      <c r="E274" s="5">
        <v>1</v>
      </c>
      <c r="F274" s="5">
        <v>11</v>
      </c>
      <c r="G274" s="6" t="s">
        <v>25</v>
      </c>
      <c r="H274" s="6" t="s">
        <v>25</v>
      </c>
      <c r="I274" s="6" t="s">
        <v>25</v>
      </c>
      <c r="J274" s="6" t="s">
        <v>25</v>
      </c>
    </row>
    <row r="275" spans="1:10" x14ac:dyDescent="0.2">
      <c r="A275" t="s">
        <v>22</v>
      </c>
      <c r="B275" t="s">
        <v>18</v>
      </c>
      <c r="C275" s="5">
        <v>10</v>
      </c>
      <c r="D275" s="5">
        <v>75</v>
      </c>
      <c r="E275" s="5">
        <v>4</v>
      </c>
      <c r="F275" s="5">
        <v>10</v>
      </c>
      <c r="G275" s="6" t="s">
        <v>25</v>
      </c>
      <c r="H275" s="5">
        <v>1</v>
      </c>
      <c r="I275" s="5">
        <v>0</v>
      </c>
      <c r="J275" s="6" t="s">
        <v>25</v>
      </c>
    </row>
    <row r="276" spans="1:10" x14ac:dyDescent="0.2">
      <c r="A276" t="s">
        <v>26</v>
      </c>
      <c r="B276" t="s">
        <v>23</v>
      </c>
      <c r="C276" s="5">
        <v>8</v>
      </c>
      <c r="D276" s="5">
        <v>68</v>
      </c>
      <c r="E276" s="6" t="s">
        <v>25</v>
      </c>
      <c r="F276" s="5">
        <v>23</v>
      </c>
      <c r="G276" s="5">
        <v>0</v>
      </c>
      <c r="H276" s="6" t="s">
        <v>25</v>
      </c>
      <c r="I276" s="5">
        <v>2</v>
      </c>
      <c r="J276" s="6" t="s">
        <v>25</v>
      </c>
    </row>
    <row r="277" spans="1:10" x14ac:dyDescent="0.2">
      <c r="A277" t="s">
        <v>26</v>
      </c>
      <c r="B277" t="s">
        <v>24</v>
      </c>
      <c r="C277" s="5">
        <v>20</v>
      </c>
      <c r="D277" s="5">
        <v>75</v>
      </c>
      <c r="E277" s="6" t="s">
        <v>25</v>
      </c>
      <c r="F277" s="5">
        <v>4</v>
      </c>
      <c r="G277" s="6" t="s">
        <v>25</v>
      </c>
      <c r="H277" s="5">
        <v>0</v>
      </c>
      <c r="I277" s="5">
        <v>0</v>
      </c>
      <c r="J277" s="6" t="s">
        <v>25</v>
      </c>
    </row>
    <row r="278" spans="1:10" x14ac:dyDescent="0.2">
      <c r="A278" t="s">
        <v>26</v>
      </c>
      <c r="B278" t="s">
        <v>18</v>
      </c>
      <c r="C278" s="5">
        <v>8</v>
      </c>
      <c r="D278" s="5">
        <v>68</v>
      </c>
      <c r="E278" s="6" t="s">
        <v>25</v>
      </c>
      <c r="F278" s="5">
        <v>23</v>
      </c>
      <c r="G278" s="5">
        <v>0</v>
      </c>
      <c r="H278" s="5">
        <v>0</v>
      </c>
      <c r="I278" s="5">
        <v>2</v>
      </c>
      <c r="J278" s="6" t="s">
        <v>25</v>
      </c>
    </row>
    <row r="279" spans="1:10" x14ac:dyDescent="0.2">
      <c r="A279" t="s">
        <v>27</v>
      </c>
      <c r="B279" t="s">
        <v>18</v>
      </c>
      <c r="C279" s="5">
        <v>7</v>
      </c>
      <c r="D279" s="5">
        <v>57</v>
      </c>
      <c r="E279" s="5">
        <v>3</v>
      </c>
      <c r="F279" s="5">
        <v>27</v>
      </c>
      <c r="G279" s="6" t="s">
        <v>25</v>
      </c>
      <c r="H279" s="5">
        <v>0</v>
      </c>
      <c r="I279" s="5">
        <v>0</v>
      </c>
      <c r="J279" s="5">
        <v>6</v>
      </c>
    </row>
    <row r="280" spans="1:10" x14ac:dyDescent="0.2">
      <c r="A280" t="s">
        <v>28</v>
      </c>
      <c r="B280" t="s">
        <v>18</v>
      </c>
      <c r="C280" s="5">
        <v>14</v>
      </c>
      <c r="D280" s="5">
        <v>78</v>
      </c>
      <c r="E280" s="5">
        <v>1</v>
      </c>
      <c r="F280" s="5">
        <v>0</v>
      </c>
      <c r="G280" s="6" t="s">
        <v>25</v>
      </c>
      <c r="H280" s="5">
        <v>3</v>
      </c>
      <c r="I280" s="5">
        <v>0</v>
      </c>
      <c r="J280" s="5">
        <v>4</v>
      </c>
    </row>
    <row r="281" spans="1:10" x14ac:dyDescent="0.2">
      <c r="A281" t="s">
        <v>29</v>
      </c>
      <c r="B281" t="s">
        <v>23</v>
      </c>
      <c r="C281" s="5">
        <v>9</v>
      </c>
      <c r="D281" s="5">
        <v>85</v>
      </c>
      <c r="E281" s="6" t="s">
        <v>25</v>
      </c>
      <c r="F281" s="5">
        <v>5</v>
      </c>
      <c r="G281" s="6" t="s">
        <v>25</v>
      </c>
      <c r="H281" s="5">
        <v>0</v>
      </c>
      <c r="I281" s="5">
        <v>2</v>
      </c>
      <c r="J281" s="5">
        <v>0</v>
      </c>
    </row>
    <row r="282" spans="1:10" x14ac:dyDescent="0.2">
      <c r="A282" t="s">
        <v>29</v>
      </c>
      <c r="B282" t="s">
        <v>24</v>
      </c>
      <c r="C282" s="5">
        <v>6</v>
      </c>
      <c r="D282" s="5">
        <v>83</v>
      </c>
      <c r="E282" s="5">
        <v>1</v>
      </c>
      <c r="F282" s="5">
        <v>9</v>
      </c>
      <c r="G282" s="5">
        <v>0</v>
      </c>
      <c r="H282" s="5">
        <v>0</v>
      </c>
      <c r="I282" s="6" t="s">
        <v>25</v>
      </c>
      <c r="J282" s="6" t="s">
        <v>25</v>
      </c>
    </row>
    <row r="283" spans="1:10" x14ac:dyDescent="0.2">
      <c r="A283" t="s">
        <v>29</v>
      </c>
      <c r="B283" t="s">
        <v>18</v>
      </c>
      <c r="C283" s="5">
        <v>8</v>
      </c>
      <c r="D283" s="5">
        <v>84</v>
      </c>
      <c r="E283" s="5">
        <v>0</v>
      </c>
      <c r="F283" s="5">
        <v>6</v>
      </c>
      <c r="G283" s="5">
        <v>0</v>
      </c>
      <c r="H283" s="5">
        <v>0</v>
      </c>
      <c r="I283" s="5">
        <v>2</v>
      </c>
      <c r="J283" s="5">
        <v>0</v>
      </c>
    </row>
    <row r="284" spans="1:10" x14ac:dyDescent="0.2">
      <c r="A284" t="s">
        <v>30</v>
      </c>
      <c r="B284" t="s">
        <v>18</v>
      </c>
      <c r="C284" s="6" t="s">
        <v>25</v>
      </c>
      <c r="D284" s="6" t="s">
        <v>25</v>
      </c>
      <c r="E284" s="6" t="s">
        <v>25</v>
      </c>
      <c r="F284" s="6" t="s">
        <v>25</v>
      </c>
      <c r="G284" s="6" t="s">
        <v>25</v>
      </c>
      <c r="H284" s="6" t="s">
        <v>25</v>
      </c>
      <c r="I284" s="6" t="s">
        <v>25</v>
      </c>
      <c r="J284" s="6" t="s">
        <v>25</v>
      </c>
    </row>
    <row r="285" spans="1:10" x14ac:dyDescent="0.2">
      <c r="A285" t="s">
        <v>31</v>
      </c>
      <c r="B285" t="s">
        <v>23</v>
      </c>
      <c r="C285" s="5">
        <v>8</v>
      </c>
      <c r="D285" s="5">
        <v>63</v>
      </c>
      <c r="E285" s="5">
        <v>6</v>
      </c>
      <c r="F285" s="5">
        <v>12</v>
      </c>
      <c r="G285" s="5">
        <v>0</v>
      </c>
      <c r="H285" s="5">
        <v>7</v>
      </c>
      <c r="I285" s="5">
        <v>2</v>
      </c>
      <c r="J285" s="5">
        <v>2</v>
      </c>
    </row>
    <row r="286" spans="1:10" x14ac:dyDescent="0.2">
      <c r="A286" t="s">
        <v>31</v>
      </c>
      <c r="B286" t="s">
        <v>24</v>
      </c>
      <c r="C286" s="5">
        <v>14</v>
      </c>
      <c r="D286" s="5">
        <v>55</v>
      </c>
      <c r="E286" s="25" t="s">
        <v>25</v>
      </c>
      <c r="F286" s="5">
        <v>17</v>
      </c>
      <c r="G286" s="5">
        <v>12</v>
      </c>
      <c r="H286" s="5">
        <v>0</v>
      </c>
      <c r="I286" s="5">
        <v>0</v>
      </c>
      <c r="J286" s="6" t="s">
        <v>25</v>
      </c>
    </row>
    <row r="287" spans="1:10" x14ac:dyDescent="0.2">
      <c r="A287" t="s">
        <v>31</v>
      </c>
      <c r="B287" t="s">
        <v>18</v>
      </c>
      <c r="C287" s="5">
        <v>9</v>
      </c>
      <c r="D287" s="5">
        <v>61</v>
      </c>
      <c r="E287" s="5">
        <v>5</v>
      </c>
      <c r="F287" s="5">
        <v>13</v>
      </c>
      <c r="G287" s="5">
        <v>3</v>
      </c>
      <c r="H287" s="5">
        <v>6</v>
      </c>
      <c r="I287" s="5">
        <v>2</v>
      </c>
      <c r="J287" s="5">
        <v>2</v>
      </c>
    </row>
    <row r="288" spans="1:10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spans="1:1" x14ac:dyDescent="0.2">
      <c r="A289" s="26" t="s">
        <v>97</v>
      </c>
    </row>
    <row r="290" spans="1:1" x14ac:dyDescent="0.2">
      <c r="A290" s="8" t="s">
        <v>32</v>
      </c>
    </row>
    <row r="291" spans="1:1" x14ac:dyDescent="0.2">
      <c r="A291" s="9" t="s">
        <v>34</v>
      </c>
    </row>
    <row r="293" spans="1:1" x14ac:dyDescent="0.2">
      <c r="A293" s="8" t="s">
        <v>54</v>
      </c>
    </row>
    <row r="294" spans="1:1" x14ac:dyDescent="0.2">
      <c r="A294" s="8" t="s">
        <v>67</v>
      </c>
    </row>
    <row r="295" spans="1:1" x14ac:dyDescent="0.2">
      <c r="A295" s="8" t="s">
        <v>68</v>
      </c>
    </row>
    <row r="296" spans="1:1" x14ac:dyDescent="0.2">
      <c r="A296" s="8" t="s">
        <v>69</v>
      </c>
    </row>
  </sheetData>
  <mergeCells count="5">
    <mergeCell ref="A172:A173"/>
    <mergeCell ref="B172:B173"/>
    <mergeCell ref="C172:D172"/>
    <mergeCell ref="E172:E173"/>
    <mergeCell ref="F172:F17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37" zoomScaleNormal="100" workbookViewId="0">
      <selection activeCell="I45" sqref="I45"/>
    </sheetView>
  </sheetViews>
  <sheetFormatPr baseColWidth="10" defaultColWidth="10.7109375" defaultRowHeight="12.75" x14ac:dyDescent="0.2"/>
  <cols>
    <col min="1" max="2" width="22.7109375" customWidth="1"/>
    <col min="3" max="10" width="14.7109375" customWidth="1"/>
  </cols>
  <sheetData>
    <row r="1" spans="1:12" ht="15.75" x14ac:dyDescent="0.2">
      <c r="A1" s="24" t="s">
        <v>89</v>
      </c>
      <c r="L1" s="2" t="str">
        <f>HYPERLINK("#'Sommaire'!A1", "Retour sommaire")</f>
        <v>Retour sommaire</v>
      </c>
    </row>
    <row r="2" spans="1:12" x14ac:dyDescent="0.2">
      <c r="A2" s="4" t="s">
        <v>71</v>
      </c>
    </row>
    <row r="4" spans="1:12" ht="15" x14ac:dyDescent="0.2">
      <c r="A4" s="1" t="s">
        <v>14</v>
      </c>
      <c r="B4" s="1" t="s">
        <v>15</v>
      </c>
      <c r="C4" s="1" t="s">
        <v>72</v>
      </c>
    </row>
    <row r="5" spans="1:12" x14ac:dyDescent="0.2">
      <c r="A5" t="s">
        <v>22</v>
      </c>
      <c r="B5" t="s">
        <v>73</v>
      </c>
      <c r="C5" s="12">
        <v>1924</v>
      </c>
    </row>
    <row r="6" spans="1:12" x14ac:dyDescent="0.2">
      <c r="A6" t="s">
        <v>31</v>
      </c>
      <c r="B6" t="s">
        <v>73</v>
      </c>
      <c r="C6" s="12">
        <v>8913</v>
      </c>
    </row>
    <row r="7" spans="1:12" x14ac:dyDescent="0.2">
      <c r="A7" s="7"/>
      <c r="B7" s="7"/>
      <c r="C7" s="7"/>
    </row>
    <row r="8" spans="1:12" x14ac:dyDescent="0.2">
      <c r="A8" s="23" t="s">
        <v>76</v>
      </c>
    </row>
    <row r="9" spans="1:12" x14ac:dyDescent="0.2">
      <c r="A9" s="8" t="s">
        <v>74</v>
      </c>
    </row>
    <row r="10" spans="1:12" x14ac:dyDescent="0.2">
      <c r="A10" s="9" t="s">
        <v>34</v>
      </c>
    </row>
    <row r="12" spans="1:12" ht="15.75" x14ac:dyDescent="0.2">
      <c r="A12" s="3" t="s">
        <v>75</v>
      </c>
    </row>
    <row r="13" spans="1:12" x14ac:dyDescent="0.2">
      <c r="A13" s="4" t="s">
        <v>13</v>
      </c>
    </row>
    <row r="15" spans="1:12" ht="15" x14ac:dyDescent="0.2">
      <c r="A15" s="1" t="s">
        <v>14</v>
      </c>
      <c r="B15" s="1" t="s">
        <v>15</v>
      </c>
      <c r="C15" s="1" t="s">
        <v>16</v>
      </c>
    </row>
    <row r="16" spans="1:12" x14ac:dyDescent="0.2">
      <c r="A16" t="s">
        <v>22</v>
      </c>
      <c r="B16" t="s">
        <v>73</v>
      </c>
      <c r="C16" s="5">
        <v>12</v>
      </c>
    </row>
    <row r="17" spans="1:9" x14ac:dyDescent="0.2">
      <c r="A17" t="s">
        <v>31</v>
      </c>
      <c r="B17" t="s">
        <v>73</v>
      </c>
      <c r="C17" s="5">
        <v>77</v>
      </c>
    </row>
    <row r="18" spans="1:9" x14ac:dyDescent="0.2">
      <c r="A18" s="7"/>
      <c r="B18" s="7"/>
      <c r="C18" s="7"/>
    </row>
    <row r="19" spans="1:9" x14ac:dyDescent="0.2">
      <c r="A19" s="23" t="s">
        <v>99</v>
      </c>
    </row>
    <row r="20" spans="1:9" x14ac:dyDescent="0.2">
      <c r="A20" s="8" t="s">
        <v>74</v>
      </c>
    </row>
    <row r="21" spans="1:9" x14ac:dyDescent="0.2">
      <c r="A21" s="9" t="s">
        <v>34</v>
      </c>
    </row>
    <row r="22" spans="1:9" x14ac:dyDescent="0.2">
      <c r="A22" s="9"/>
    </row>
    <row r="23" spans="1:9" ht="15.75" x14ac:dyDescent="0.2">
      <c r="A23" s="29" t="s">
        <v>84</v>
      </c>
    </row>
    <row r="24" spans="1:9" x14ac:dyDescent="0.2">
      <c r="A24" s="30" t="s">
        <v>13</v>
      </c>
    </row>
    <row r="26" spans="1:9" ht="45" x14ac:dyDescent="0.2">
      <c r="A26" s="31" t="s">
        <v>14</v>
      </c>
      <c r="B26" s="31" t="s">
        <v>15</v>
      </c>
      <c r="C26" s="31" t="s">
        <v>103</v>
      </c>
      <c r="D26" s="31" t="s">
        <v>46</v>
      </c>
      <c r="E26" s="31" t="s">
        <v>47</v>
      </c>
      <c r="F26" s="31" t="s">
        <v>104</v>
      </c>
      <c r="G26" s="31" t="s">
        <v>105</v>
      </c>
      <c r="H26" s="31" t="s">
        <v>106</v>
      </c>
      <c r="I26" s="31" t="s">
        <v>53</v>
      </c>
    </row>
    <row r="27" spans="1:9" x14ac:dyDescent="0.2">
      <c r="A27" t="s">
        <v>22</v>
      </c>
      <c r="B27" t="s">
        <v>73</v>
      </c>
      <c r="C27" s="35">
        <v>0</v>
      </c>
      <c r="D27" s="35">
        <v>1</v>
      </c>
      <c r="E27" s="35">
        <v>96</v>
      </c>
      <c r="F27" s="35">
        <v>4</v>
      </c>
      <c r="G27" s="35">
        <v>0</v>
      </c>
      <c r="H27" s="35">
        <v>0</v>
      </c>
      <c r="I27" s="35">
        <v>0</v>
      </c>
    </row>
    <row r="28" spans="1:9" x14ac:dyDescent="0.2">
      <c r="A28" t="s">
        <v>31</v>
      </c>
      <c r="B28" t="s">
        <v>73</v>
      </c>
      <c r="C28" s="35">
        <v>0</v>
      </c>
      <c r="D28" s="35">
        <v>0</v>
      </c>
      <c r="E28" s="35">
        <v>95</v>
      </c>
      <c r="F28" s="35">
        <v>8</v>
      </c>
      <c r="G28" s="35">
        <v>0</v>
      </c>
      <c r="H28" s="35">
        <v>0</v>
      </c>
      <c r="I28" s="35">
        <v>0</v>
      </c>
    </row>
    <row r="29" spans="1:9" x14ac:dyDescent="0.2">
      <c r="A29" s="32"/>
      <c r="B29" s="32"/>
      <c r="C29" s="32"/>
      <c r="D29" s="32"/>
      <c r="E29" s="32"/>
      <c r="F29" s="32"/>
      <c r="G29" s="32"/>
      <c r="H29" s="32"/>
      <c r="I29" s="32"/>
    </row>
    <row r="30" spans="1:9" x14ac:dyDescent="0.2">
      <c r="A30" s="33" t="s">
        <v>107</v>
      </c>
    </row>
    <row r="31" spans="1:9" x14ac:dyDescent="0.2">
      <c r="A31" s="33" t="s">
        <v>113</v>
      </c>
    </row>
    <row r="32" spans="1:9" x14ac:dyDescent="0.2">
      <c r="A32" s="34" t="s">
        <v>34</v>
      </c>
    </row>
    <row r="34" spans="1:10" x14ac:dyDescent="0.2">
      <c r="A34" s="33" t="s">
        <v>108</v>
      </c>
    </row>
    <row r="35" spans="1:10" x14ac:dyDescent="0.2">
      <c r="A35" s="33" t="s">
        <v>109</v>
      </c>
    </row>
    <row r="36" spans="1:10" x14ac:dyDescent="0.2">
      <c r="A36" s="33" t="s">
        <v>110</v>
      </c>
    </row>
    <row r="38" spans="1:10" ht="15.75" x14ac:dyDescent="0.2">
      <c r="A38" s="16" t="s">
        <v>100</v>
      </c>
    </row>
    <row r="39" spans="1:10" x14ac:dyDescent="0.2">
      <c r="A39" s="4" t="s">
        <v>13</v>
      </c>
    </row>
    <row r="41" spans="1:10" ht="45" x14ac:dyDescent="0.2">
      <c r="A41" s="1" t="s">
        <v>14</v>
      </c>
      <c r="B41" s="1" t="s">
        <v>15</v>
      </c>
      <c r="C41" s="1" t="s">
        <v>59</v>
      </c>
      <c r="D41" s="1" t="s">
        <v>60</v>
      </c>
      <c r="E41" s="1" t="s">
        <v>61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66</v>
      </c>
    </row>
    <row r="42" spans="1:10" x14ac:dyDescent="0.2">
      <c r="A42" t="s">
        <v>22</v>
      </c>
      <c r="B42" t="s">
        <v>73</v>
      </c>
      <c r="C42" s="5">
        <v>28</v>
      </c>
      <c r="D42" s="5">
        <v>46</v>
      </c>
      <c r="E42" s="5">
        <v>6</v>
      </c>
      <c r="F42" s="5">
        <v>62</v>
      </c>
      <c r="G42" s="5">
        <v>27</v>
      </c>
      <c r="H42" s="5">
        <v>1</v>
      </c>
      <c r="I42" s="6" t="s">
        <v>25</v>
      </c>
      <c r="J42" s="5">
        <v>2</v>
      </c>
    </row>
    <row r="43" spans="1:10" x14ac:dyDescent="0.2">
      <c r="A43" t="s">
        <v>31</v>
      </c>
      <c r="B43" t="s">
        <v>73</v>
      </c>
      <c r="C43" s="5">
        <v>15</v>
      </c>
      <c r="D43" s="5">
        <v>34</v>
      </c>
      <c r="E43" s="5">
        <v>17</v>
      </c>
      <c r="F43" s="5">
        <v>63</v>
      </c>
      <c r="G43" s="5">
        <v>65</v>
      </c>
      <c r="H43" s="5">
        <v>2</v>
      </c>
      <c r="I43" s="5">
        <v>1</v>
      </c>
      <c r="J43" s="5">
        <v>20</v>
      </c>
    </row>
    <row r="44" spans="1:10" x14ac:dyDescent="0.2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2">
      <c r="A45" s="26" t="s">
        <v>101</v>
      </c>
    </row>
    <row r="46" spans="1:10" x14ac:dyDescent="0.2">
      <c r="A46" s="8" t="s">
        <v>74</v>
      </c>
    </row>
    <row r="47" spans="1:10" x14ac:dyDescent="0.2">
      <c r="A47" s="9" t="s">
        <v>34</v>
      </c>
    </row>
    <row r="48" spans="1:10" x14ac:dyDescent="0.2">
      <c r="A48" s="26"/>
    </row>
    <row r="49" spans="1:8" x14ac:dyDescent="0.2">
      <c r="A49" s="8" t="s">
        <v>54</v>
      </c>
    </row>
    <row r="50" spans="1:8" x14ac:dyDescent="0.2">
      <c r="A50" s="8" t="s">
        <v>67</v>
      </c>
    </row>
    <row r="51" spans="1:8" x14ac:dyDescent="0.2">
      <c r="A51" s="8" t="s">
        <v>68</v>
      </c>
    </row>
    <row r="52" spans="1:8" x14ac:dyDescent="0.2">
      <c r="A52" s="8" t="s">
        <v>69</v>
      </c>
    </row>
    <row r="54" spans="1:8" ht="15.75" x14ac:dyDescent="0.2">
      <c r="A54" s="24" t="s">
        <v>111</v>
      </c>
    </row>
    <row r="55" spans="1:8" x14ac:dyDescent="0.2">
      <c r="A55" s="4" t="s">
        <v>13</v>
      </c>
    </row>
    <row r="57" spans="1:8" ht="45" x14ac:dyDescent="0.2">
      <c r="A57" s="1" t="s">
        <v>14</v>
      </c>
      <c r="B57" s="1" t="s">
        <v>15</v>
      </c>
      <c r="C57" s="1" t="s">
        <v>59</v>
      </c>
      <c r="D57" s="1" t="s">
        <v>60</v>
      </c>
      <c r="E57" s="1" t="s">
        <v>70</v>
      </c>
      <c r="F57" s="1" t="s">
        <v>62</v>
      </c>
      <c r="G57" s="1" t="s">
        <v>63</v>
      </c>
      <c r="H57" s="1" t="s">
        <v>66</v>
      </c>
    </row>
    <row r="58" spans="1:8" s="27" customFormat="1" x14ac:dyDescent="0.2">
      <c r="A58" s="27" t="s">
        <v>22</v>
      </c>
      <c r="B58" s="27" t="s">
        <v>73</v>
      </c>
      <c r="C58" s="28" t="s">
        <v>25</v>
      </c>
      <c r="D58" s="28">
        <v>33</v>
      </c>
      <c r="E58" s="28" t="s">
        <v>25</v>
      </c>
      <c r="F58" s="28">
        <v>36</v>
      </c>
      <c r="G58" s="28">
        <v>28</v>
      </c>
      <c r="H58" s="28">
        <v>1</v>
      </c>
    </row>
    <row r="59" spans="1:8" s="27" customFormat="1" x14ac:dyDescent="0.2">
      <c r="A59" s="27" t="s">
        <v>31</v>
      </c>
      <c r="B59" s="27" t="s">
        <v>73</v>
      </c>
      <c r="C59" s="28" t="s">
        <v>25</v>
      </c>
      <c r="D59" s="28">
        <v>10</v>
      </c>
      <c r="E59" s="28" t="s">
        <v>25</v>
      </c>
      <c r="F59" s="28">
        <v>43</v>
      </c>
      <c r="G59" s="28">
        <v>37</v>
      </c>
      <c r="H59" s="28">
        <v>6</v>
      </c>
    </row>
    <row r="60" spans="1:8" x14ac:dyDescent="0.2">
      <c r="A60" s="7"/>
      <c r="B60" s="7"/>
      <c r="C60" s="7"/>
      <c r="D60" s="7"/>
      <c r="E60" s="7"/>
      <c r="F60" s="7"/>
      <c r="G60" s="7"/>
      <c r="H60" s="7"/>
    </row>
    <row r="61" spans="1:8" x14ac:dyDescent="0.2">
      <c r="A61" s="26" t="s">
        <v>102</v>
      </c>
    </row>
    <row r="62" spans="1:8" x14ac:dyDescent="0.2">
      <c r="A62" s="8" t="s">
        <v>74</v>
      </c>
    </row>
    <row r="63" spans="1:8" x14ac:dyDescent="0.2">
      <c r="A63" s="9" t="s">
        <v>34</v>
      </c>
    </row>
    <row r="65" spans="1:1" x14ac:dyDescent="0.2">
      <c r="A65" s="8" t="s">
        <v>54</v>
      </c>
    </row>
    <row r="66" spans="1:1" x14ac:dyDescent="0.2">
      <c r="A66" s="8" t="s">
        <v>67</v>
      </c>
    </row>
    <row r="67" spans="1:1" x14ac:dyDescent="0.2">
      <c r="A67" s="8" t="s">
        <v>68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Sommaire</vt:lpstr>
      <vt:lpstr>1_Irrigation_pleine_terre</vt:lpstr>
      <vt:lpstr>2_Irrigation_hors_sol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François CHEVALIER</dc:creator>
  <dc:description/>
  <cp:lastModifiedBy>Pierre BERRET</cp:lastModifiedBy>
  <cp:revision>1</cp:revision>
  <dcterms:created xsi:type="dcterms:W3CDTF">2025-10-17T11:56:19Z</dcterms:created>
  <dcterms:modified xsi:type="dcterms:W3CDTF">2026-02-03T17:01:33Z</dcterms:modified>
  <dc:language>fr-FR</dc:language>
</cp:coreProperties>
</file>