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ssp\sdsafa\bsvae\EnquetesPK\PK-Légumes\PK_légumes2022\09.Diffusions\Chiffres et données\Global\Fichiers pour publication\"/>
    </mc:Choice>
  </mc:AlternateContent>
  <xr:revisionPtr revIDLastSave="0" documentId="13_ncr:1_{D587B7DA-876E-403F-B01C-A54EEBB71659}" xr6:coauthVersionLast="47" xr6:coauthVersionMax="47" xr10:uidLastSave="{00000000-0000-0000-0000-000000000000}"/>
  <bookViews>
    <workbookView xWindow="3960" yWindow="150" windowWidth="15855" windowHeight="12480" tabRatio="500" activeTab="2" xr2:uid="{00000000-000D-0000-FFFF-FFFF00000000}"/>
  </bookViews>
  <sheets>
    <sheet name="Sommaire" sheetId="5" r:id="rId1"/>
    <sheet name="1_Pulvérisat°_pulvérisateur" sheetId="2" r:id="rId2"/>
    <sheet name="2_Protections"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B28" i="5" l="1"/>
  <c r="B27" i="5"/>
  <c r="B26" i="5"/>
  <c r="B25" i="5"/>
  <c r="B24" i="5"/>
  <c r="B23" i="5"/>
  <c r="B22" i="5"/>
  <c r="B21" i="5"/>
  <c r="B20" i="5"/>
  <c r="B19" i="5"/>
  <c r="B38" i="5"/>
  <c r="B37" i="5"/>
  <c r="B36" i="5"/>
  <c r="B35" i="5"/>
  <c r="B34" i="5"/>
  <c r="B33" i="5"/>
  <c r="B32" i="5"/>
  <c r="B31" i="5"/>
  <c r="B30" i="5"/>
  <c r="B29" i="5"/>
  <c r="A29" i="5"/>
  <c r="A19" i="5"/>
  <c r="L1" i="4"/>
  <c r="L3" i="2"/>
</calcChain>
</file>

<file path=xl/sharedStrings.xml><?xml version="1.0" encoding="utf-8"?>
<sst xmlns="http://schemas.openxmlformats.org/spreadsheetml/2006/main" count="1498" uniqueCount="172">
  <si>
    <t>Enquête Pratiques culturales en productions légumières 2022</t>
  </si>
  <si>
    <t>Signes conventionnels utilisés :</t>
  </si>
  <si>
    <t>- nd ou case vide : résultat non disponible (par exemple donnée non collectée pour une culture)</t>
  </si>
  <si>
    <t>- ns : résultat non significatif (secret statistique, moins de 30 unités ou précision supérieure à 20 %)</t>
  </si>
  <si>
    <t>Champ géographique : France métropolitaine pour les tableaux regroupés, détail des régions de France métropolitaine et des DOM (La Réunion, Guyane, Martinique et Guadeloupe)</t>
  </si>
  <si>
    <t>Les résultats portent sur la campagne culturale 2022.</t>
  </si>
  <si>
    <t>"Ensemble" regroupe tous les modes de conduite : plein air ou abri bas, sous serre ou abri haut, hors-sol</t>
  </si>
  <si>
    <t>L'espèce "Oignon" dans les tableaux correspond aux "oignons et aux cives… hors échalotes".</t>
  </si>
  <si>
    <t>L'espèce "Potiron" dans les tableaux correspond à "Potiron, courge, giraumon, citrouille… hors chayotte".</t>
  </si>
  <si>
    <t>L'espèce "Chou feuille" dans les tableaux correspond aux "chou feuille (hors choucroute)".</t>
  </si>
  <si>
    <t>Onglet</t>
  </si>
  <si>
    <t>Tableau</t>
  </si>
  <si>
    <t>Equipement de protection utilisé par la personne qui prépare la bouille (1)</t>
  </si>
  <si>
    <t>Espèce</t>
  </si>
  <si>
    <t>Mode de conduite</t>
  </si>
  <si>
    <t>Nbre pulv</t>
  </si>
  <si>
    <t>Carotte</t>
  </si>
  <si>
    <t>Ensemble</t>
  </si>
  <si>
    <t>Chou de Bruxelles</t>
  </si>
  <si>
    <t>Chou feuille</t>
  </si>
  <si>
    <t>Chou à inflorescence</t>
  </si>
  <si>
    <t>Fraise</t>
  </si>
  <si>
    <t>Plein air ou abri bas</t>
  </si>
  <si>
    <t>Sous serre ou abri haut</t>
  </si>
  <si>
    <t>Hors sol</t>
  </si>
  <si>
    <t>Melon</t>
  </si>
  <si>
    <t>Oignon</t>
  </si>
  <si>
    <t>Potiron</t>
  </si>
  <si>
    <t>Salade chicorée ou laitue</t>
  </si>
  <si>
    <t>Salade mâche</t>
  </si>
  <si>
    <t>Tomate</t>
  </si>
  <si>
    <t>Source : SSP - Agreste - Enquête Pratiques culturales en productions légumières 2022</t>
  </si>
  <si>
    <t>CUMA sans chauffeur</t>
  </si>
  <si>
    <t>Entraide</t>
  </si>
  <si>
    <t>ns</t>
  </si>
  <si>
    <t>Un de vos salariés</t>
  </si>
  <si>
    <t>Autre</t>
  </si>
  <si>
    <t>Portatif (2)</t>
  </si>
  <si>
    <t>Manuel non porté (3)</t>
  </si>
  <si>
    <t>Pulvérisateur</t>
  </si>
  <si>
    <t>Porté ou traîné (4)</t>
  </si>
  <si>
    <t>Automoteur (5)</t>
  </si>
  <si>
    <t>Autre (6)</t>
  </si>
  <si>
    <t>(2) Portatif (manuel ou motorisé)</t>
  </si>
  <si>
    <t>(3) Manuel non porté (tuyau relié à cuve)</t>
  </si>
  <si>
    <t>(4) Pulvérisateur porté ou traîné par outil de traction (tracteur,…)</t>
  </si>
  <si>
    <t>(5) Pulvérisateur automoteur</t>
  </si>
  <si>
    <t>(6) Autre (rampe sur végétation,...)</t>
  </si>
  <si>
    <t>Pneumatique</t>
  </si>
  <si>
    <t>Jet porté</t>
  </si>
  <si>
    <t>Jet projeté</t>
  </si>
  <si>
    <t>Oui</t>
  </si>
  <si>
    <t>Pulvérisateur équipé de coupures de tronçons (1)</t>
  </si>
  <si>
    <t>Non</t>
  </si>
  <si>
    <t>Oui, coupure</t>
  </si>
  <si>
    <t>Non concerné</t>
  </si>
  <si>
    <t xml:space="preserve">manuelle </t>
  </si>
  <si>
    <t>par GPS</t>
  </si>
  <si>
    <t>Champ : Cultures de pleine terre, hors pulvérisateur portatif et manuel non porté</t>
  </si>
  <si>
    <t>Hors contrôle technique obligatoire, contrôle du débit des pastilles ou des buses en début de campagne (sortie de l'hiver) (1)</t>
  </si>
  <si>
    <t>Protection respiratoire</t>
  </si>
  <si>
    <t>Gants spécifiques produits phytos</t>
  </si>
  <si>
    <t>Lunettes/visières de protection</t>
  </si>
  <si>
    <t>Bottes (ou chaussures fermées)</t>
  </si>
  <si>
    <t>EPI</t>
  </si>
  <si>
    <t>Jamais</t>
  </si>
  <si>
    <t>Parfois</t>
  </si>
  <si>
    <t>Toujours</t>
  </si>
  <si>
    <t xml:space="preserve"> Jamais</t>
  </si>
  <si>
    <t xml:space="preserve"> Parfois</t>
  </si>
  <si>
    <t xml:space="preserve"> Toujours</t>
  </si>
  <si>
    <t xml:space="preserve"> Jamais </t>
  </si>
  <si>
    <t xml:space="preserve"> Parfois </t>
  </si>
  <si>
    <t xml:space="preserve"> Toujours </t>
  </si>
  <si>
    <t xml:space="preserve">  Jamais  </t>
  </si>
  <si>
    <t xml:space="preserve">  Parfois  </t>
  </si>
  <si>
    <t xml:space="preserve">  Toujours  </t>
  </si>
  <si>
    <t xml:space="preserve">   Jamais   </t>
  </si>
  <si>
    <t xml:space="preserve">   Parfois   </t>
  </si>
  <si>
    <t xml:space="preserve">   Toujours   </t>
  </si>
  <si>
    <t>(2) Protection respiratoire (ex masque ou demi-masque) si le produit le nécessite  (tableau sur l’étiquette des produits)</t>
  </si>
  <si>
    <t>(3) Vêtements de protection  (EPI vestimentaire + tablier de protection)</t>
  </si>
  <si>
    <t>Tracteur ou pulvérisateur équipé d'une cabine ouverte (1)</t>
  </si>
  <si>
    <t>Filtrée (2)</t>
  </si>
  <si>
    <t>Climatisée</t>
  </si>
  <si>
    <t>Pressurisée</t>
  </si>
  <si>
    <t>(2) Filtrée (filtre à charbon actif régulièrement changé)</t>
  </si>
  <si>
    <t>Mettre</t>
  </si>
  <si>
    <t>S’éloigner (5)</t>
  </si>
  <si>
    <t>Avant de remonter (6)</t>
  </si>
  <si>
    <t>Autres</t>
  </si>
  <si>
    <t>Avant de remonter : retirer gants,.. (6)</t>
  </si>
  <si>
    <t>(5) S’éloigner de la zone traitée</t>
  </si>
  <si>
    <t>(6) Avant de remonter dans le tracteur ou le pulvérisateur, retirer ses gants et se laver les mains</t>
  </si>
  <si>
    <t>Visuellement (2)</t>
  </si>
  <si>
    <t>Délai</t>
  </si>
  <si>
    <t>Pas de délai de ré-entrée</t>
  </si>
  <si>
    <t>Visuellement</t>
  </si>
  <si>
    <t xml:space="preserve">systématique (3) </t>
  </si>
  <si>
    <t>en fonction du produit (4)</t>
  </si>
  <si>
    <t xml:space="preserve">au-delà de 48 h (5) </t>
  </si>
  <si>
    <t>5</t>
  </si>
  <si>
    <t>(2) Visuellement, une fois que le feuillage est sec</t>
  </si>
  <si>
    <t>(3) Délai systématique quel que soit le produit épandu</t>
  </si>
  <si>
    <t>(5) Délai allant au-delà du maximum réglementaire (48h)</t>
  </si>
  <si>
    <t>En années</t>
  </si>
  <si>
    <t>Les réponses ci-dessous concernent le pulvérisateur le plus couramment utilisé sur la parcelle.</t>
  </si>
  <si>
    <r>
      <t>Type de pulvérisateur</t>
    </r>
    <r>
      <rPr>
        <b/>
        <sz val="12"/>
        <rFont val="Arial"/>
        <family val="2"/>
      </rPr>
      <t> (1)</t>
    </r>
  </si>
  <si>
    <r>
      <t>Type de pulvérisation</t>
    </r>
    <r>
      <rPr>
        <b/>
        <sz val="12"/>
        <rFont val="Arial"/>
        <family val="2"/>
      </rPr>
      <t> (1)</t>
    </r>
  </si>
  <si>
    <r>
      <t>Equipement du pulvérisateur avec des buses anti-dérive homologuée</t>
    </r>
    <r>
      <rPr>
        <b/>
        <sz val="12"/>
        <rFont val="Arial"/>
        <family val="2"/>
      </rPr>
      <t>s (1)</t>
    </r>
  </si>
  <si>
    <t>Note de lecture : en 2022, sur 3 % de la surface carotte traitée, le délai de rentrée suite à un traitement est déterminé visuellement.</t>
  </si>
  <si>
    <t>(3) Bottes ou chaussures fermées</t>
  </si>
  <si>
    <t>Part de superficie développée, en %</t>
  </si>
  <si>
    <t>Nombre de pulvérisateurs utilisés sur la parcelle</t>
  </si>
  <si>
    <t>Nombre</t>
  </si>
  <si>
    <t>Note de lecture : en 2022, en moyenne 1 pulvérisateur est utilisé sur les superficies développées de carotte ayant fait l'objet d'au moins un traitement phytosanitaire appliqué avec bouillie.</t>
  </si>
  <si>
    <t>Champ : Toutes cultures tous modes de conduite ayant fait l'objet d'au moins un traitement phytosanitaire appliqué avec bouillie</t>
  </si>
  <si>
    <t>Propriété (1)</t>
  </si>
  <si>
    <t>ETA (2)</t>
  </si>
  <si>
    <t>(1) En propriété ou copropriété en interne à l’exploitation</t>
  </si>
  <si>
    <t>(2) En entreprise de travaux agricoles ou en prestation de service par la CUMA</t>
  </si>
  <si>
    <t xml:space="preserve">Note de lecture : en 2022, sur 75 % de la surface de carotte traitée, le pulvérisateur est détenu en propriété ou copropriété interne à l'exploitation.  </t>
  </si>
  <si>
    <t>Personne réalisant les travaux de pulvérisation (1)</t>
  </si>
  <si>
    <t>Vous-même, un associé  ou un membre de la famille non salarié</t>
  </si>
  <si>
    <t>Un autre agriculteur (y compris entraide)</t>
  </si>
  <si>
    <t>Note de lecture : en 2022, sur 67 % de la surface de carotte traitée, les travaux de pulvérisation sont réalisés par l'exploitant, un associé ou un membre de sa famille non salarié.</t>
  </si>
  <si>
    <t>Age du pulvérisateur (1)</t>
  </si>
  <si>
    <t>Age</t>
  </si>
  <si>
    <t>Note de lecture : en 2022, les pulvérisateurs utilisés sur les parcelles de carotte ont un âge moyen de 7 ans.</t>
  </si>
  <si>
    <t xml:space="preserve">Note de lecture : en 2022,  sur 5 % de la surface de chou de Bruxelles traitée, le pulvérisateur utilisé est de type portatif manuel ou motorisé.   </t>
  </si>
  <si>
    <t>Note de lecture : en 2022, sur 10 % de la surface de chou feuille traitée, la pulvérisation est pneumatique.</t>
  </si>
  <si>
    <t>Note de lecture : en 2022, sur 98 % de la surface de carotte traitée, le pulvérisateur utilisé est équipé de buses anti-dérive homologuées.</t>
  </si>
  <si>
    <t>Champ : Cultures de pleine terre, hors abris hauts et hors pulvérisation pneumatique</t>
  </si>
  <si>
    <r>
      <t>Equipement du pulvérisateur avec un autre système de contrôle de la dérive (assistance d'air) que les buses anti-dérive homologuée</t>
    </r>
    <r>
      <rPr>
        <b/>
        <sz val="12"/>
        <rFont val="Arial"/>
        <family val="2"/>
      </rPr>
      <t>s (1)</t>
    </r>
  </si>
  <si>
    <t>Champ : Cultures de pleine terre, hors abris hauts et hors pulvérisation à jet porté et pneumatique</t>
  </si>
  <si>
    <t>Note de lecture : en 2022, 98 % des superficies développées de carotte sont traitées avec un pulvérisateur équipé avec un autre système de contrôle de la dérive (assistance d'air).</t>
  </si>
  <si>
    <t>Note de lecture :  en 2022, 13 % des superficies développées de chou sont traitées avec un pulvérisateur non équipé de coupures de tronçons.</t>
  </si>
  <si>
    <t>Note de lecture : en 2022, 70 % des superficies développées de carotte sont traitées avec un pulvérisateur ayant fait l'objet d'un contrôle du débit des pastilles ou des buses en début de campagne.</t>
  </si>
  <si>
    <t>Types de précautions pris en cas de sortie dans la parcelle depuis une cabine fermée filtrée ou préssurisée - plusieurs réponses possibles (1)</t>
  </si>
  <si>
    <t>(1) Lorsque le pulvérisateur ne relève pas d'une entreprise de travaux agricoles ou d'une prestation de service par la CUMA</t>
  </si>
  <si>
    <t>Note de lecture : en 2022, sur 6 % de la surface de carotte traitée, il n'y a jamais de port de protection respiratoire lors de la préparation de la bouillie.</t>
  </si>
  <si>
    <t>La personne qui prépare la bouille réalise t-elle le traitement (1)</t>
  </si>
  <si>
    <t>Note de lecture : en 2022, sur 0 % de la surface de carotte traitée, la personne qui prépare ne réalise jamais le traitement..</t>
  </si>
  <si>
    <t>Tracteur ou pulvérisateur équipé d'une cabine (1)</t>
  </si>
  <si>
    <t>Note de lecture : en 2022, sur 2 % de la surface de carotte traitée à l'aide d'un pulvérisateur ou d'un tracteur équipé d'une cabine, cette cabine est une cabine ouverte.</t>
  </si>
  <si>
    <t>Type de cabine fermée (1)</t>
  </si>
  <si>
    <t>Note de lecture : en 2022, sur 73 % de la surface de carotte traitée à l'aide d'un pulvérisateur ou d'un tracteur équipé d'une cabine fermée, cette cabine est filtrée.</t>
  </si>
  <si>
    <t>Port d'un équipement de protection individuelle complet par la personne qui effectue l’application des produits sur la parcelle (1)</t>
  </si>
  <si>
    <t>Note de lecture : en 2022, sur 41 % de la surface de carotte traitée, la personne qui effectue l'application ne porte jamais d'équipement de protection individuelle complet.</t>
  </si>
  <si>
    <t>Port d'un masque à cartouches par la personne qui effectue l’application des produits sur la parcelle (1)</t>
  </si>
  <si>
    <t>Note de lecture : en 2022, sur 68 % de la surface de carotte traitée, la personne qui effectue l'application ne porte jamais de masque à cartouche.</t>
  </si>
  <si>
    <t>Précautions particulières en cas de sortie de la cabine dans la parcelle par la personne qui effectue l’application (1)</t>
  </si>
  <si>
    <t>Note de lecture : en 2022, sur 76 % de la surface de carotte traitée à l'aide d'un tracteur ou d'un pulvérisateur disposant d'une cabine fermée filtrée ou préssurisée, la personne qui applique les produits porte parfois ou systématiquement des gants de protection chimique en cas de descente dans la parcelle.</t>
  </si>
  <si>
    <t>Détermination du délai de ré-entrée suite à un traitement (1)</t>
  </si>
  <si>
    <t>Note de lecture : en 2022, 6 % de la surface de choux de Bruxelles traitée est traitée à l'aide d'un pulvérisateur ou d'un tracteur sans cabine.</t>
  </si>
  <si>
    <t>Champ : Toutes cultures tous modes de conduite traités avec un pulvérisateur ou un tracteur équipé d'une cabine fermée filtrée ou préssurisée avec précautions particulières appliquées parfois ou toujours en cas de descente dans la parcelle</t>
  </si>
  <si>
    <t>Champ : Toutes cultures tous modes de conduite traités avec un pulvérisateur ou un tracteur équipé d'une cabine fermée</t>
  </si>
  <si>
    <t>Champ : Toutes cultures tous modes de conduite traités avec un pulvérisateur ou un tracteur équipé d'une cabine fermée non filtrée non pressurisée</t>
  </si>
  <si>
    <t>Champ : Toutes cultures tous modes de conduite traités avec un tracteur équipé d'une cabine ouverte ou sans cabine ou pulvérisateur portatif (manuel ou motorisé) ou manuel non porté</t>
  </si>
  <si>
    <t>Champ  : Toutes cultures tous modes de conduite traités avec un pulvérisateur ou un tracteur équipé d'une cabine fermée</t>
  </si>
  <si>
    <t>Note de lecture : en 2022, En carotte 7 % des personnes qui effectuent l’application sur la parcelle ne prennent jamais de précaution particulière en cas de sortie de la cabine dans la parcelle.</t>
  </si>
  <si>
    <t>Port</t>
  </si>
  <si>
    <t>de gants (2)</t>
  </si>
  <si>
    <t>de bottes (3)</t>
  </si>
  <si>
    <t>d'une combinaison</t>
  </si>
  <si>
    <t>d'un EPI (4)</t>
  </si>
  <si>
    <t xml:space="preserve">(4) Equipement de protection individuel complet </t>
  </si>
  <si>
    <t>(2 )Gants de protection chimique</t>
  </si>
  <si>
    <t>(4) Délai en fonction du produit épandu</t>
  </si>
  <si>
    <t>Selon les tableaux, les résultats sont présentés sous format de nombre arrondi à l'unité ou à une décimale. 
La somme des valeurs affichées n'est pas toujours égale à 100 car l'arrondi est réalisé au niveau de chaque case d'un tableau.</t>
  </si>
  <si>
    <t>Ligne</t>
  </si>
  <si>
    <t>Mode de propriété du pulvérisateur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</si>
</sst>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rgb="FF333333"/>
      <name val="Arial"/>
    </font>
    <font>
      <b/>
      <sz val="11"/>
      <color rgb="FF000000"/>
      <name val="Arial"/>
      <family val="2"/>
      <charset val="1"/>
    </font>
    <font>
      <sz val="10"/>
      <color rgb="FF000000"/>
      <name val="Arial"/>
      <charset val="1"/>
    </font>
    <font>
      <u/>
      <sz val="10"/>
      <color rgb="FF0000FF"/>
      <name val="Arial"/>
      <family val="2"/>
      <charset val="1"/>
    </font>
    <font>
      <b/>
      <sz val="12"/>
      <color rgb="FF000000"/>
      <name val="Arial"/>
      <family val="2"/>
      <charset val="1"/>
    </font>
    <font>
      <sz val="9"/>
      <color rgb="FF000000"/>
      <name val="Arial"/>
      <family val="2"/>
      <charset val="1"/>
    </font>
    <font>
      <i/>
      <sz val="9"/>
      <color rgb="FF000000"/>
      <name val="Arial"/>
      <family val="2"/>
      <charset val="1"/>
    </font>
    <font>
      <i/>
      <strike/>
      <sz val="10"/>
      <color rgb="FFFF0000"/>
      <name val="Arial"/>
      <family val="2"/>
    </font>
    <font>
      <sz val="10"/>
      <color rgb="FFFF0000"/>
      <name val="Arial"/>
      <family val="2"/>
    </font>
    <font>
      <strike/>
      <sz val="9"/>
      <color rgb="FFFF0000"/>
      <name val="Arial"/>
      <family val="2"/>
      <charset val="1"/>
    </font>
    <font>
      <b/>
      <sz val="12"/>
      <color rgb="FF000000"/>
      <name val="Arial"/>
      <family val="2"/>
    </font>
    <font>
      <b/>
      <sz val="12"/>
      <color rgb="FFFF0000"/>
      <name val="Arial"/>
      <family val="2"/>
      <charset val="1"/>
    </font>
    <font>
      <b/>
      <sz val="12"/>
      <name val="Arial"/>
      <family val="2"/>
    </font>
    <font>
      <b/>
      <sz val="11"/>
      <color rgb="FF000000"/>
      <name val="Arial"/>
      <family val="2"/>
    </font>
    <font>
      <sz val="10"/>
      <color theme="1"/>
      <name val="Arial"/>
      <family val="2"/>
    </font>
    <font>
      <b/>
      <sz val="12"/>
      <color theme="1"/>
      <name val="Arial"/>
      <family val="2"/>
      <charset val="1"/>
    </font>
    <font>
      <i/>
      <sz val="10"/>
      <name val="Arial"/>
      <family val="2"/>
    </font>
    <font>
      <sz val="9"/>
      <color theme="1"/>
      <name val="Arial"/>
      <family val="2"/>
    </font>
    <font>
      <i/>
      <sz val="9"/>
      <color theme="1"/>
      <name val="Arial"/>
      <family val="2"/>
    </font>
    <font>
      <i/>
      <strike/>
      <sz val="10"/>
      <color theme="1"/>
      <name val="Arial"/>
      <family val="2"/>
    </font>
    <font>
      <strike/>
      <sz val="9"/>
      <color theme="1"/>
      <name val="Arial"/>
      <family val="2"/>
    </font>
    <font>
      <b/>
      <sz val="12"/>
      <color theme="1"/>
      <name val="Arial"/>
      <family val="2"/>
    </font>
    <font>
      <i/>
      <sz val="10"/>
      <color theme="1"/>
      <name val="Arial"/>
      <family val="2"/>
    </font>
    <font>
      <b/>
      <sz val="11"/>
      <color theme="1"/>
      <name val="Arial"/>
      <family val="2"/>
    </font>
    <font>
      <u/>
      <sz val="10"/>
      <color theme="10"/>
      <name val="Arial"/>
    </font>
    <font>
      <sz val="10"/>
      <color rgb="FF000000"/>
      <name val="Arial"/>
    </font>
    <font>
      <u/>
      <sz val="10"/>
      <color theme="10"/>
      <name val="Arial"/>
      <family val="2"/>
    </font>
    <font>
      <i/>
      <sz val="10"/>
      <color rgb="FF000000"/>
      <name val="Arial"/>
      <family val="2"/>
    </font>
    <font>
      <sz val="9"/>
      <color rgb="FF000000"/>
      <name val="Arial"/>
      <family val="2"/>
    </font>
    <font>
      <i/>
      <sz val="9"/>
      <color rgb="FF000000"/>
      <name val="Arial"/>
      <family val="2"/>
    </font>
    <font>
      <b/>
      <sz val="10"/>
      <color rgb="FF000000"/>
      <name val="Arial"/>
      <family val="2"/>
    </font>
  </fonts>
  <fills count="5">
    <fill>
      <patternFill patternType="none"/>
    </fill>
    <fill>
      <patternFill patternType="gray125"/>
    </fill>
    <fill>
      <patternFill patternType="solid">
        <fgColor rgb="FFFF8D7E"/>
        <bgColor rgb="FFFF99CC"/>
      </patternFill>
    </fill>
    <fill>
      <patternFill patternType="solid">
        <fgColor theme="0"/>
        <bgColor indexed="64"/>
      </patternFill>
    </fill>
    <fill>
      <patternFill patternType="solid">
        <fgColor rgb="FFFF8D7E"/>
      </patternFill>
    </fill>
  </fills>
  <borders count="12">
    <border>
      <left/>
      <right/>
      <top/>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bottom/>
      <diagonal/>
    </border>
    <border>
      <left/>
      <right/>
      <top style="thin">
        <color rgb="FF333333"/>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4">
    <xf numFmtId="0" fontId="0" fillId="0" borderId="0"/>
    <xf numFmtId="0" fontId="24" fillId="0" borderId="0" applyNumberFormat="0" applyFill="0" applyBorder="0" applyAlignment="0" applyProtection="0"/>
    <xf numFmtId="0" fontId="25" fillId="0" borderId="0"/>
    <xf numFmtId="0" fontId="26" fillId="0" borderId="0" applyNumberFormat="0" applyFill="0" applyBorder="0" applyAlignment="0" applyProtection="0"/>
  </cellStyleXfs>
  <cellXfs count="50">
    <xf numFmtId="0" fontId="0" fillId="0" borderId="0" xfId="0"/>
    <xf numFmtId="0" fontId="1" fillId="2" borderId="1" xfId="0" applyFont="1" applyFill="1" applyBorder="1" applyAlignment="1">
      <alignment horizontal="center" vertical="center" wrapText="1"/>
    </xf>
    <xf numFmtId="0" fontId="3" fillId="0" borderId="0" xfId="0" applyFont="1"/>
    <xf numFmtId="0" fontId="4" fillId="0" borderId="0" xfId="0" applyFont="1" applyAlignment="1">
      <alignment horizontal="left" vertical="center"/>
    </xf>
    <xf numFmtId="0" fontId="2" fillId="0" borderId="2" xfId="0" applyFont="1" applyBorder="1" applyAlignment="1">
      <alignment horizontal="center" vertical="center"/>
    </xf>
    <xf numFmtId="0" fontId="2" fillId="0" borderId="3" xfId="0" applyFont="1" applyBorder="1"/>
    <xf numFmtId="0" fontId="5" fillId="0" borderId="0" xfId="0" applyFont="1"/>
    <xf numFmtId="0" fontId="6" fillId="0" borderId="0" xfId="0" applyFont="1"/>
    <xf numFmtId="0" fontId="2" fillId="0" borderId="2" xfId="0" applyFont="1" applyBorder="1" applyAlignment="1">
      <alignment horizontal="center" vertical="center"/>
    </xf>
    <xf numFmtId="0" fontId="7" fillId="0" borderId="0" xfId="0" applyFont="1" applyAlignment="1">
      <alignment horizontal="left" vertical="center"/>
    </xf>
    <xf numFmtId="0" fontId="8" fillId="0" borderId="0" xfId="0" applyFont="1"/>
    <xf numFmtId="0" fontId="9" fillId="0" borderId="0" xfId="0" applyFont="1"/>
    <xf numFmtId="0" fontId="11" fillId="0" borderId="0" xfId="0" applyFont="1" applyAlignment="1">
      <alignment horizontal="left" vertical="center"/>
    </xf>
    <xf numFmtId="0" fontId="0" fillId="3" borderId="0" xfId="0" applyFill="1"/>
    <xf numFmtId="0" fontId="15" fillId="0" borderId="0" xfId="0" applyFont="1" applyAlignment="1">
      <alignment horizontal="left" vertical="center"/>
    </xf>
    <xf numFmtId="0" fontId="16" fillId="0" borderId="0" xfId="0" applyFont="1" applyAlignment="1">
      <alignment horizontal="left" vertical="center"/>
    </xf>
    <xf numFmtId="0" fontId="17" fillId="0" borderId="0" xfId="0" applyFont="1"/>
    <xf numFmtId="0" fontId="18" fillId="0" borderId="0" xfId="0" applyFont="1"/>
    <xf numFmtId="0" fontId="19" fillId="0" borderId="0" xfId="0" applyFont="1" applyAlignment="1">
      <alignment horizontal="left" vertical="center"/>
    </xf>
    <xf numFmtId="0" fontId="20" fillId="0" borderId="0" xfId="0" applyFont="1"/>
    <xf numFmtId="0" fontId="14" fillId="0" borderId="0" xfId="0" applyFont="1"/>
    <xf numFmtId="0" fontId="21" fillId="0" borderId="0" xfId="0" applyFont="1" applyAlignment="1">
      <alignment horizontal="left" vertical="center"/>
    </xf>
    <xf numFmtId="0" fontId="22" fillId="0" borderId="0" xfId="0" applyFont="1"/>
    <xf numFmtId="0" fontId="23" fillId="2" borderId="1" xfId="0" applyFont="1" applyFill="1" applyBorder="1" applyAlignment="1">
      <alignment horizontal="center" vertical="center" wrapText="1"/>
    </xf>
    <xf numFmtId="0" fontId="14" fillId="0" borderId="2" xfId="0" applyFont="1" applyBorder="1" applyAlignment="1">
      <alignment horizontal="center" vertical="center"/>
    </xf>
    <xf numFmtId="0" fontId="10" fillId="0" borderId="0" xfId="2" applyFont="1" applyAlignment="1">
      <alignment horizontal="left" vertical="center"/>
    </xf>
    <xf numFmtId="0" fontId="25" fillId="0" borderId="0" xfId="2"/>
    <xf numFmtId="0" fontId="26" fillId="0" borderId="0" xfId="2" applyFont="1"/>
    <xf numFmtId="0" fontId="27" fillId="0" borderId="0" xfId="2" applyFont="1" applyAlignment="1">
      <alignment horizontal="left" vertical="center"/>
    </xf>
    <xf numFmtId="0" fontId="13" fillId="4" borderId="1" xfId="2" applyFont="1" applyFill="1" applyBorder="1" applyAlignment="1">
      <alignment horizontal="center" vertical="center" wrapText="1"/>
    </xf>
    <xf numFmtId="0" fontId="25" fillId="0" borderId="2" xfId="2" applyBorder="1" applyAlignment="1">
      <alignment horizontal="center" vertical="center"/>
    </xf>
    <xf numFmtId="0" fontId="25" fillId="0" borderId="3" xfId="2" applyBorder="1"/>
    <xf numFmtId="0" fontId="28" fillId="0" borderId="0" xfId="2" applyFont="1"/>
    <xf numFmtId="0" fontId="29" fillId="0" borderId="0" xfId="2" applyFont="1"/>
    <xf numFmtId="0" fontId="30" fillId="0" borderId="4" xfId="2" applyFont="1" applyBorder="1"/>
    <xf numFmtId="0" fontId="25" fillId="0" borderId="5" xfId="2" applyBorder="1"/>
    <xf numFmtId="0" fontId="26" fillId="0" borderId="0" xfId="3"/>
    <xf numFmtId="0" fontId="24" fillId="0" borderId="0" xfId="1"/>
    <xf numFmtId="0" fontId="25" fillId="0" borderId="6" xfId="2" applyBorder="1"/>
    <xf numFmtId="0" fontId="25" fillId="0" borderId="7" xfId="2" applyBorder="1"/>
    <xf numFmtId="0" fontId="25" fillId="0" borderId="8" xfId="2" applyBorder="1"/>
    <xf numFmtId="0" fontId="25" fillId="0" borderId="9" xfId="2" applyBorder="1"/>
    <xf numFmtId="0" fontId="25" fillId="0" borderId="10" xfId="2" applyBorder="1"/>
    <xf numFmtId="0" fontId="25" fillId="0" borderId="11" xfId="2" applyBorder="1"/>
    <xf numFmtId="0" fontId="13" fillId="4" borderId="1" xfId="2" applyFont="1" applyFill="1" applyBorder="1" applyAlignment="1">
      <alignment horizontal="center" vertical="center" wrapText="1"/>
    </xf>
    <xf numFmtId="0" fontId="25" fillId="0" borderId="0" xfId="2"/>
    <xf numFmtId="0" fontId="30" fillId="0" borderId="10" xfId="2" applyFont="1" applyBorder="1" applyAlignment="1">
      <alignment wrapText="1"/>
    </xf>
    <xf numFmtId="0" fontId="30" fillId="0" borderId="4" xfId="2" applyFont="1" applyBorder="1"/>
    <xf numFmtId="0" fontId="25" fillId="0" borderId="5" xfId="2" applyBorder="1"/>
    <xf numFmtId="0" fontId="1" fillId="2" borderId="1" xfId="0" applyFont="1" applyFill="1" applyBorder="1" applyAlignment="1">
      <alignment horizontal="center" vertical="center" wrapText="1"/>
    </xf>
  </cellXfs>
  <cellStyles count="4">
    <cellStyle name="Lien hypertexte" xfId="1" builtinId="8"/>
    <cellStyle name="Lien hypertexte 2" xfId="3" xr:uid="{95AE7888-2AA1-4BBE-AB23-F68F7C8460A2}"/>
    <cellStyle name="Normal" xfId="0" builtinId="0"/>
    <cellStyle name="Normal 2" xfId="2" xr:uid="{6F6A251E-BB11-45B1-A115-6FA9EAFC3F9C}"/>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D7E"/>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17F7F-9D9E-464C-91DD-3988306C52FD}">
  <dimension ref="A1:C38"/>
  <sheetViews>
    <sheetView topLeftCell="A10" workbookViewId="0">
      <selection activeCell="B38" sqref="B38"/>
    </sheetView>
  </sheetViews>
  <sheetFormatPr baseColWidth="10" defaultRowHeight="12.75" x14ac:dyDescent="0.2"/>
  <cols>
    <col min="1" max="1" width="40.7109375" style="26" customWidth="1"/>
    <col min="2" max="2" width="100.7109375" style="26" customWidth="1"/>
    <col min="3" max="16384" width="11.42578125" style="26"/>
  </cols>
  <sheetData>
    <row r="1" spans="1:2" x14ac:dyDescent="0.2">
      <c r="A1" s="44" t="s">
        <v>0</v>
      </c>
      <c r="B1" s="45"/>
    </row>
    <row r="3" spans="1:2" x14ac:dyDescent="0.2">
      <c r="A3" s="34" t="s">
        <v>1</v>
      </c>
      <c r="B3" s="35"/>
    </row>
    <row r="4" spans="1:2" x14ac:dyDescent="0.2">
      <c r="A4" s="38" t="s">
        <v>2</v>
      </c>
      <c r="B4" s="39"/>
    </row>
    <row r="5" spans="1:2" x14ac:dyDescent="0.2">
      <c r="A5" s="40" t="s">
        <v>3</v>
      </c>
      <c r="B5" s="41"/>
    </row>
    <row r="7" spans="1:2" ht="30" customHeight="1" x14ac:dyDescent="0.2">
      <c r="A7" s="46" t="s">
        <v>4</v>
      </c>
      <c r="B7" s="43"/>
    </row>
    <row r="9" spans="1:2" x14ac:dyDescent="0.2">
      <c r="A9" s="42" t="s">
        <v>5</v>
      </c>
      <c r="B9" s="43"/>
    </row>
    <row r="11" spans="1:2" x14ac:dyDescent="0.2">
      <c r="A11" s="47" t="s">
        <v>6</v>
      </c>
      <c r="B11" s="48"/>
    </row>
    <row r="12" spans="1:2" x14ac:dyDescent="0.2">
      <c r="A12" s="38" t="s">
        <v>7</v>
      </c>
      <c r="B12" s="39"/>
    </row>
    <row r="13" spans="1:2" x14ac:dyDescent="0.2">
      <c r="A13" s="38" t="s">
        <v>8</v>
      </c>
      <c r="B13" s="39"/>
    </row>
    <row r="14" spans="1:2" x14ac:dyDescent="0.2">
      <c r="A14" s="40" t="s">
        <v>9</v>
      </c>
      <c r="B14" s="41"/>
    </row>
    <row r="16" spans="1:2" x14ac:dyDescent="0.2">
      <c r="A16" s="42" t="s">
        <v>169</v>
      </c>
      <c r="B16" s="43"/>
    </row>
    <row r="18" spans="1:3" ht="15" x14ac:dyDescent="0.2">
      <c r="A18" s="29" t="s">
        <v>10</v>
      </c>
      <c r="B18" s="29" t="s">
        <v>11</v>
      </c>
      <c r="C18" s="29" t="s">
        <v>170</v>
      </c>
    </row>
    <row r="19" spans="1:3" x14ac:dyDescent="0.2">
      <c r="A19" s="27" t="str">
        <f>HYPERLINK("#'1_Pulvérisat°_pulvérisateur'!A1", "1_Pulvérisat°_pulvérisateur")</f>
        <v>1_Pulvérisat°_pulvérisateur</v>
      </c>
      <c r="B19" s="37" t="str">
        <f>HYPERLINK("#'1_Pulvérisat°_pulvérisateur'!A3", "Nombre de pulvérisateurs utilisés sur la parcelle")</f>
        <v>Nombre de pulvérisateurs utilisés sur la parcelle</v>
      </c>
      <c r="C19" s="26">
        <v>3</v>
      </c>
    </row>
    <row r="20" spans="1:3" x14ac:dyDescent="0.2">
      <c r="B20" s="37" t="str">
        <f>HYPERLINK("#'1_Pulvérisat°_pulvérisateur'!A33", "Mode de propriété du pulvérisateur")</f>
        <v>Mode de propriété du pulvérisateur</v>
      </c>
      <c r="C20" s="26">
        <v>33</v>
      </c>
    </row>
    <row r="21" spans="1:3" x14ac:dyDescent="0.2">
      <c r="B21" s="37" t="str">
        <f>HYPERLINK("#'1_Pulvérisat°_pulvérisateur'!A66", "Personne réalisant les travaux de pulvérisation (1)
")</f>
        <v xml:space="preserve">Personne réalisant les travaux de pulvérisation (1)
</v>
      </c>
      <c r="C21" s="26">
        <v>66</v>
      </c>
    </row>
    <row r="22" spans="1:3" x14ac:dyDescent="0.2">
      <c r="B22" s="37" t="str">
        <f>HYPERLINK("#'1_Pulvérisat°_pulvérisateur'!A98", "Age du pulvérisateur (1)")</f>
        <v>Age du pulvérisateur (1)</v>
      </c>
      <c r="C22" s="26">
        <v>98</v>
      </c>
    </row>
    <row r="23" spans="1:3" x14ac:dyDescent="0.2">
      <c r="B23" s="37" t="str">
        <f>HYPERLINK("#'1_Pulvérisat°_pulvérisateur'!A130", "Type de pulvérisateur (1)")</f>
        <v>Type de pulvérisateur (1)</v>
      </c>
      <c r="C23" s="26">
        <v>130</v>
      </c>
    </row>
    <row r="24" spans="1:3" x14ac:dyDescent="0.2">
      <c r="B24" s="37" t="str">
        <f>HYPERLINK("#'1_Pulvérisat°_pulvérisateur'!A168", "Type de pulvérisation (1)")</f>
        <v>Type de pulvérisation (1)</v>
      </c>
      <c r="C24" s="26">
        <v>168</v>
      </c>
    </row>
    <row r="25" spans="1:3" x14ac:dyDescent="0.2">
      <c r="B25" s="37" t="str">
        <f>HYPERLINK("#'1_Pulvérisat°_pulvérisateur'!A200", "Equipement du pulvérisateur avec des buses anti-dérive homologuées (1)")</f>
        <v>Equipement du pulvérisateur avec des buses anti-dérive homologuées (1)</v>
      </c>
      <c r="C25" s="26">
        <v>200</v>
      </c>
    </row>
    <row r="26" spans="1:3" x14ac:dyDescent="0.2">
      <c r="B26" s="37" t="str">
        <f>HYPERLINK("#'1_Pulvérisat°_pulvérisateur'!A222", "Equipement du pulvérisateur avec un autre système de contrôle de la dérive (assistance d'air) que les buses anti-dérive homologuées (1)")</f>
        <v>Equipement du pulvérisateur avec un autre système de contrôle de la dérive (assistance d'air) que les buses anti-dérive homologuées (1)</v>
      </c>
      <c r="C26" s="26">
        <v>222</v>
      </c>
    </row>
    <row r="27" spans="1:3" x14ac:dyDescent="0.2">
      <c r="B27" s="37" t="str">
        <f>HYPERLINK("#'1_Pulvérisat°_pulvérisateur'!A244", "Pulvérisateur équipé de coupures de tronçons (1)")</f>
        <v>Pulvérisateur équipé de coupures de tronçons (1)</v>
      </c>
      <c r="C27" s="26">
        <v>244</v>
      </c>
    </row>
    <row r="28" spans="1:3" x14ac:dyDescent="0.2">
      <c r="B28" s="37" t="str">
        <f>HYPERLINK("#'1_Pulvérisat°_pulvérisateur'!A277", "Hors contrôle technique obligatoire, contrôle du débit des pastilles ou des buses en début de campagne (sortie de l'hiver) (1)")</f>
        <v>Hors contrôle technique obligatoire, contrôle du débit des pastilles ou des buses en début de campagne (sortie de l'hiver) (1)</v>
      </c>
      <c r="C28" s="26">
        <v>277</v>
      </c>
    </row>
    <row r="29" spans="1:3" x14ac:dyDescent="0.2">
      <c r="A29" s="27" t="str">
        <f>HYPERLINK("#'2_Protections'!A1", "2_Protections")</f>
        <v>2_Protections</v>
      </c>
      <c r="B29" s="27" t="str">
        <f>HYPERLINK("#'2_Protections'!A1", "Equipement de protection utilisé par la personne qui prépare la bouille (1)")</f>
        <v>Equipement de protection utilisé par la personne qui prépare la bouille (1)</v>
      </c>
      <c r="C29" s="26">
        <v>1</v>
      </c>
    </row>
    <row r="30" spans="1:3" x14ac:dyDescent="0.2">
      <c r="B30" s="27" t="str">
        <f>HYPERLINK("#'2_Protections'!A36", "La personne qui prépare la bouille réalise t-elle le traitement (1)")</f>
        <v>La personne qui prépare la bouille réalise t-elle le traitement (1)</v>
      </c>
      <c r="C30" s="26">
        <v>36</v>
      </c>
    </row>
    <row r="31" spans="1:3" x14ac:dyDescent="0.2">
      <c r="B31" s="27" t="str">
        <f>HYPERLINK("#'2_Protections'!A68", "Tracteur ou pulvérisateur équipé d'une cabine (1)")</f>
        <v>Tracteur ou pulvérisateur équipé d'une cabine (1)</v>
      </c>
      <c r="C31" s="26">
        <v>68</v>
      </c>
    </row>
    <row r="32" spans="1:3" x14ac:dyDescent="0.2">
      <c r="B32" s="27" t="str">
        <f>HYPERLINK("#'2_Protections'!A100", "Tracteur ou pulvérisateur équipé d'une cabine ouverte (1)")</f>
        <v>Tracteur ou pulvérisateur équipé d'une cabine ouverte (1)</v>
      </c>
      <c r="C32" s="26">
        <v>100</v>
      </c>
    </row>
    <row r="33" spans="2:3" x14ac:dyDescent="0.2">
      <c r="B33" s="27" t="str">
        <f>HYPERLINK("#'2_Protections'!A132", "Type de cabine fermée (1)")</f>
        <v>Type de cabine fermée (1)</v>
      </c>
      <c r="C33" s="26">
        <v>132</v>
      </c>
    </row>
    <row r="34" spans="2:3" x14ac:dyDescent="0.2">
      <c r="B34" s="27" t="str">
        <f>HYPERLINK("#'2_Protections'!A165", "Port d'un équipement de protection individuelle complet par la personne qui effectue l’application des produits sur la parcelle (1)")</f>
        <v>Port d'un équipement de protection individuelle complet par la personne qui effectue l’application des produits sur la parcelle (1)</v>
      </c>
      <c r="C34" s="26">
        <v>165</v>
      </c>
    </row>
    <row r="35" spans="2:3" x14ac:dyDescent="0.2">
      <c r="B35" s="27" t="str">
        <f>HYPERLINK("#'2_Protections'!A197", "Port d'un masque à cartouches par la personne qui effectue l’application des produits sur la parcelle (1)")</f>
        <v>Port d'un masque à cartouches par la personne qui effectue l’application des produits sur la parcelle (1)</v>
      </c>
      <c r="C35" s="26">
        <v>197</v>
      </c>
    </row>
    <row r="36" spans="2:3" x14ac:dyDescent="0.2">
      <c r="B36" s="27" t="str">
        <f>HYPERLINK("#'2_Protections'!A229", "Précautions particulières en cas de sortie de la cabine dans la parcelle par la personne qui effectue l’application (1)")</f>
        <v>Précautions particulières en cas de sortie de la cabine dans la parcelle par la personne qui effectue l’application (1)</v>
      </c>
      <c r="C36" s="26">
        <v>229</v>
      </c>
    </row>
    <row r="37" spans="2:3" x14ac:dyDescent="0.2">
      <c r="B37" s="27" t="str">
        <f>HYPERLINK("#'2_Protections'!A261", "Types de précautions pris en cas de sortie dans la parcelle depuis une cabine fermée filtrée ou préssurisée - plusieurs réponses possibles (1)")</f>
        <v>Types de précautions pris en cas de sortie dans la parcelle depuis une cabine fermée filtrée ou préssurisée - plusieurs réponses possibles (1)</v>
      </c>
      <c r="C37" s="26">
        <v>261</v>
      </c>
    </row>
    <row r="38" spans="2:3" x14ac:dyDescent="0.2">
      <c r="B38" s="36" t="str">
        <f>HYPERLINK("#'2_Protections'!A298", "Détermination du délai de ré-entrée suite à un traitement (1)")</f>
        <v>Détermination du délai de ré-entrée suite à un traitement (1)</v>
      </c>
      <c r="C38" s="26">
        <v>330</v>
      </c>
    </row>
  </sheetData>
  <mergeCells count="10">
    <mergeCell ref="A12:B12"/>
    <mergeCell ref="A13:B13"/>
    <mergeCell ref="A14:B14"/>
    <mergeCell ref="A16:B16"/>
    <mergeCell ref="A1:B1"/>
    <mergeCell ref="A4:B4"/>
    <mergeCell ref="A5:B5"/>
    <mergeCell ref="A7:B7"/>
    <mergeCell ref="A9:B9"/>
    <mergeCell ref="A11:B11"/>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07"/>
  <sheetViews>
    <sheetView topLeftCell="A219" zoomScaleNormal="100" workbookViewId="0">
      <selection activeCell="A283" sqref="A283"/>
    </sheetView>
  </sheetViews>
  <sheetFormatPr baseColWidth="10" defaultColWidth="10.7109375" defaultRowHeight="12.75" x14ac:dyDescent="0.2"/>
  <cols>
    <col min="1" max="2" width="22.7109375" customWidth="1"/>
    <col min="3" max="7" width="14.7109375" customWidth="1"/>
  </cols>
  <sheetData>
    <row r="1" spans="1:12" s="12" customFormat="1" ht="15.75" x14ac:dyDescent="0.2">
      <c r="A1" s="14" t="s">
        <v>106</v>
      </c>
    </row>
    <row r="3" spans="1:12" ht="15.75" x14ac:dyDescent="0.2">
      <c r="A3" s="3" t="s">
        <v>113</v>
      </c>
      <c r="L3" s="2" t="str">
        <f>HYPERLINK("#'Sommaire'!A1", "Retour sommaire")</f>
        <v>Retour sommaire</v>
      </c>
    </row>
    <row r="4" spans="1:12" x14ac:dyDescent="0.2">
      <c r="A4" s="15" t="s">
        <v>114</v>
      </c>
    </row>
    <row r="6" spans="1:12" ht="15" x14ac:dyDescent="0.2">
      <c r="A6" s="1" t="s">
        <v>13</v>
      </c>
      <c r="B6" s="1" t="s">
        <v>14</v>
      </c>
      <c r="C6" s="1" t="s">
        <v>15</v>
      </c>
    </row>
    <row r="7" spans="1:12" x14ac:dyDescent="0.2">
      <c r="A7" t="s">
        <v>16</v>
      </c>
      <c r="B7" t="s">
        <v>17</v>
      </c>
      <c r="C7" s="4">
        <v>1</v>
      </c>
    </row>
    <row r="8" spans="1:12" x14ac:dyDescent="0.2">
      <c r="A8" t="s">
        <v>18</v>
      </c>
      <c r="B8" t="s">
        <v>17</v>
      </c>
      <c r="C8" s="4">
        <v>1</v>
      </c>
    </row>
    <row r="9" spans="1:12" x14ac:dyDescent="0.2">
      <c r="A9" t="s">
        <v>19</v>
      </c>
      <c r="B9" t="s">
        <v>17</v>
      </c>
      <c r="C9" s="4">
        <v>1</v>
      </c>
    </row>
    <row r="10" spans="1:12" x14ac:dyDescent="0.2">
      <c r="A10" t="s">
        <v>20</v>
      </c>
      <c r="B10" t="s">
        <v>17</v>
      </c>
      <c r="C10" s="4">
        <v>1</v>
      </c>
    </row>
    <row r="11" spans="1:12" x14ac:dyDescent="0.2">
      <c r="A11" t="s">
        <v>21</v>
      </c>
      <c r="B11" t="s">
        <v>22</v>
      </c>
      <c r="C11" s="4">
        <v>1</v>
      </c>
    </row>
    <row r="12" spans="1:12" x14ac:dyDescent="0.2">
      <c r="A12" t="s">
        <v>21</v>
      </c>
      <c r="B12" t="s">
        <v>23</v>
      </c>
      <c r="C12" s="4">
        <v>1</v>
      </c>
    </row>
    <row r="13" spans="1:12" x14ac:dyDescent="0.2">
      <c r="A13" t="s">
        <v>21</v>
      </c>
      <c r="B13" t="s">
        <v>24</v>
      </c>
      <c r="C13" s="4">
        <v>1</v>
      </c>
    </row>
    <row r="14" spans="1:12" x14ac:dyDescent="0.2">
      <c r="A14" t="s">
        <v>21</v>
      </c>
      <c r="B14" t="s">
        <v>17</v>
      </c>
      <c r="C14" s="4">
        <v>1</v>
      </c>
    </row>
    <row r="15" spans="1:12" x14ac:dyDescent="0.2">
      <c r="A15" t="s">
        <v>25</v>
      </c>
      <c r="B15" t="s">
        <v>22</v>
      </c>
      <c r="C15" s="4">
        <v>1</v>
      </c>
    </row>
    <row r="16" spans="1:12" x14ac:dyDescent="0.2">
      <c r="A16" t="s">
        <v>25</v>
      </c>
      <c r="B16" t="s">
        <v>23</v>
      </c>
      <c r="C16" s="4">
        <v>1</v>
      </c>
    </row>
    <row r="17" spans="1:3" x14ac:dyDescent="0.2">
      <c r="A17" t="s">
        <v>25</v>
      </c>
      <c r="B17" t="s">
        <v>17</v>
      </c>
      <c r="C17" s="4">
        <v>1</v>
      </c>
    </row>
    <row r="18" spans="1:3" x14ac:dyDescent="0.2">
      <c r="A18" t="s">
        <v>26</v>
      </c>
      <c r="B18" t="s">
        <v>17</v>
      </c>
      <c r="C18" s="4">
        <v>1</v>
      </c>
    </row>
    <row r="19" spans="1:3" x14ac:dyDescent="0.2">
      <c r="A19" t="s">
        <v>27</v>
      </c>
      <c r="B19" t="s">
        <v>17</v>
      </c>
      <c r="C19" s="4">
        <v>1</v>
      </c>
    </row>
    <row r="20" spans="1:3" x14ac:dyDescent="0.2">
      <c r="A20" t="s">
        <v>28</v>
      </c>
      <c r="B20" t="s">
        <v>22</v>
      </c>
      <c r="C20" s="4">
        <v>1</v>
      </c>
    </row>
    <row r="21" spans="1:3" x14ac:dyDescent="0.2">
      <c r="A21" t="s">
        <v>28</v>
      </c>
      <c r="B21" t="s">
        <v>23</v>
      </c>
      <c r="C21" s="4">
        <v>1</v>
      </c>
    </row>
    <row r="22" spans="1:3" x14ac:dyDescent="0.2">
      <c r="A22" t="s">
        <v>28</v>
      </c>
      <c r="B22" t="s">
        <v>17</v>
      </c>
      <c r="C22" s="4">
        <v>1</v>
      </c>
    </row>
    <row r="23" spans="1:3" x14ac:dyDescent="0.2">
      <c r="A23" t="s">
        <v>29</v>
      </c>
      <c r="B23" t="s">
        <v>17</v>
      </c>
      <c r="C23" s="4">
        <v>1</v>
      </c>
    </row>
    <row r="24" spans="1:3" x14ac:dyDescent="0.2">
      <c r="A24" t="s">
        <v>30</v>
      </c>
      <c r="B24" t="s">
        <v>22</v>
      </c>
      <c r="C24" s="4">
        <v>1</v>
      </c>
    </row>
    <row r="25" spans="1:3" x14ac:dyDescent="0.2">
      <c r="A25" t="s">
        <v>30</v>
      </c>
      <c r="B25" t="s">
        <v>23</v>
      </c>
      <c r="C25" s="4">
        <v>1</v>
      </c>
    </row>
    <row r="26" spans="1:3" x14ac:dyDescent="0.2">
      <c r="A26" t="s">
        <v>30</v>
      </c>
      <c r="B26" t="s">
        <v>24</v>
      </c>
      <c r="C26" s="4">
        <v>1</v>
      </c>
    </row>
    <row r="27" spans="1:3" x14ac:dyDescent="0.2">
      <c r="A27" t="s">
        <v>30</v>
      </c>
      <c r="B27" t="s">
        <v>17</v>
      </c>
      <c r="C27" s="4">
        <v>1</v>
      </c>
    </row>
    <row r="28" spans="1:3" x14ac:dyDescent="0.2">
      <c r="A28" s="5"/>
      <c r="B28" s="5"/>
      <c r="C28" s="5"/>
    </row>
    <row r="29" spans="1:3" x14ac:dyDescent="0.2">
      <c r="A29" s="16" t="s">
        <v>115</v>
      </c>
    </row>
    <row r="30" spans="1:3" x14ac:dyDescent="0.2">
      <c r="A30" s="16" t="s">
        <v>116</v>
      </c>
    </row>
    <row r="31" spans="1:3" x14ac:dyDescent="0.2">
      <c r="A31" s="17" t="s">
        <v>31</v>
      </c>
    </row>
    <row r="33" spans="1:8" ht="15.75" x14ac:dyDescent="0.2">
      <c r="A33" s="21" t="s">
        <v>171</v>
      </c>
    </row>
    <row r="34" spans="1:8" s="20" customFormat="1" x14ac:dyDescent="0.2">
      <c r="A34" s="18"/>
      <c r="B34" s="19"/>
    </row>
    <row r="35" spans="1:8" x14ac:dyDescent="0.2">
      <c r="A35" s="22" t="s">
        <v>112</v>
      </c>
      <c r="H35" s="10"/>
    </row>
    <row r="36" spans="1:8" ht="30" x14ac:dyDescent="0.2">
      <c r="A36" s="1" t="s">
        <v>13</v>
      </c>
      <c r="B36" s="1" t="s">
        <v>14</v>
      </c>
      <c r="C36" s="1" t="s">
        <v>117</v>
      </c>
      <c r="D36" s="1" t="s">
        <v>32</v>
      </c>
      <c r="E36" s="1" t="s">
        <v>118</v>
      </c>
      <c r="F36" s="1" t="s">
        <v>33</v>
      </c>
    </row>
    <row r="37" spans="1:8" x14ac:dyDescent="0.2">
      <c r="A37" t="s">
        <v>16</v>
      </c>
      <c r="B37" t="s">
        <v>17</v>
      </c>
      <c r="C37" s="24">
        <v>75</v>
      </c>
      <c r="D37" s="24">
        <v>1</v>
      </c>
      <c r="E37" s="24">
        <v>24</v>
      </c>
      <c r="F37" s="24">
        <v>0</v>
      </c>
    </row>
    <row r="38" spans="1:8" x14ac:dyDescent="0.2">
      <c r="A38" t="s">
        <v>18</v>
      </c>
      <c r="B38" t="s">
        <v>17</v>
      </c>
      <c r="C38" s="24">
        <v>38</v>
      </c>
      <c r="D38" s="24">
        <v>11</v>
      </c>
      <c r="E38" s="24">
        <v>40</v>
      </c>
      <c r="F38" s="24">
        <v>11</v>
      </c>
    </row>
    <row r="39" spans="1:8" x14ac:dyDescent="0.2">
      <c r="A39" t="s">
        <v>19</v>
      </c>
      <c r="B39" t="s">
        <v>17</v>
      </c>
      <c r="C39" s="24">
        <v>99</v>
      </c>
      <c r="D39" s="24" t="s">
        <v>34</v>
      </c>
      <c r="E39" s="24">
        <v>1</v>
      </c>
      <c r="F39" s="24" t="s">
        <v>34</v>
      </c>
    </row>
    <row r="40" spans="1:8" x14ac:dyDescent="0.2">
      <c r="A40" t="s">
        <v>20</v>
      </c>
      <c r="B40" t="s">
        <v>17</v>
      </c>
      <c r="C40" s="24" t="s">
        <v>34</v>
      </c>
      <c r="D40" s="24" t="s">
        <v>34</v>
      </c>
      <c r="E40" s="24" t="s">
        <v>34</v>
      </c>
      <c r="F40" s="24" t="s">
        <v>34</v>
      </c>
    </row>
    <row r="41" spans="1:8" x14ac:dyDescent="0.2">
      <c r="A41" t="s">
        <v>21</v>
      </c>
      <c r="B41" t="s">
        <v>22</v>
      </c>
      <c r="C41" s="24">
        <v>94</v>
      </c>
      <c r="D41" s="24" t="s">
        <v>34</v>
      </c>
      <c r="E41" s="24" t="s">
        <v>34</v>
      </c>
      <c r="F41" s="24">
        <v>3</v>
      </c>
    </row>
    <row r="42" spans="1:8" x14ac:dyDescent="0.2">
      <c r="A42" t="s">
        <v>21</v>
      </c>
      <c r="B42" t="s">
        <v>23</v>
      </c>
      <c r="C42" s="24">
        <v>99</v>
      </c>
      <c r="D42" s="24" t="s">
        <v>34</v>
      </c>
      <c r="E42" s="24" t="s">
        <v>34</v>
      </c>
      <c r="F42" s="24" t="s">
        <v>34</v>
      </c>
    </row>
    <row r="43" spans="1:8" x14ac:dyDescent="0.2">
      <c r="A43" t="s">
        <v>21</v>
      </c>
      <c r="B43" t="s">
        <v>24</v>
      </c>
      <c r="C43" s="24" t="s">
        <v>34</v>
      </c>
      <c r="D43" s="24" t="s">
        <v>34</v>
      </c>
      <c r="E43" s="24" t="s">
        <v>34</v>
      </c>
      <c r="F43" s="24" t="s">
        <v>34</v>
      </c>
    </row>
    <row r="44" spans="1:8" x14ac:dyDescent="0.2">
      <c r="A44" t="s">
        <v>21</v>
      </c>
      <c r="B44" t="s">
        <v>17</v>
      </c>
      <c r="C44" s="24">
        <v>98</v>
      </c>
      <c r="D44" s="24">
        <v>0</v>
      </c>
      <c r="E44" s="24">
        <v>1</v>
      </c>
      <c r="F44" s="24">
        <v>1</v>
      </c>
    </row>
    <row r="45" spans="1:8" x14ac:dyDescent="0.2">
      <c r="A45" t="s">
        <v>25</v>
      </c>
      <c r="B45" t="s">
        <v>22</v>
      </c>
      <c r="C45" s="24">
        <v>88</v>
      </c>
      <c r="D45" s="24">
        <v>0</v>
      </c>
      <c r="E45" s="24">
        <v>10</v>
      </c>
      <c r="F45" s="24">
        <v>2</v>
      </c>
    </row>
    <row r="46" spans="1:8" x14ac:dyDescent="0.2">
      <c r="A46" t="s">
        <v>25</v>
      </c>
      <c r="B46" t="s">
        <v>23</v>
      </c>
      <c r="C46" s="24" t="s">
        <v>34</v>
      </c>
      <c r="D46" s="24" t="s">
        <v>34</v>
      </c>
      <c r="E46" s="24" t="s">
        <v>34</v>
      </c>
      <c r="F46" s="24" t="s">
        <v>34</v>
      </c>
    </row>
    <row r="47" spans="1:8" x14ac:dyDescent="0.2">
      <c r="A47" t="s">
        <v>25</v>
      </c>
      <c r="B47" t="s">
        <v>17</v>
      </c>
      <c r="C47" s="24">
        <v>88</v>
      </c>
      <c r="D47" s="24">
        <v>0</v>
      </c>
      <c r="E47" s="24">
        <v>10</v>
      </c>
      <c r="F47" s="24">
        <v>2</v>
      </c>
    </row>
    <row r="48" spans="1:8" x14ac:dyDescent="0.2">
      <c r="A48" t="s">
        <v>26</v>
      </c>
      <c r="B48" t="s">
        <v>17</v>
      </c>
      <c r="C48" s="24">
        <v>90</v>
      </c>
      <c r="D48" s="24" t="s">
        <v>34</v>
      </c>
      <c r="E48" s="24">
        <v>9</v>
      </c>
      <c r="F48" s="24" t="s">
        <v>34</v>
      </c>
    </row>
    <row r="49" spans="1:6" x14ac:dyDescent="0.2">
      <c r="A49" t="s">
        <v>27</v>
      </c>
      <c r="B49" t="s">
        <v>17</v>
      </c>
      <c r="C49" s="24">
        <v>92</v>
      </c>
      <c r="D49" s="24">
        <v>6</v>
      </c>
      <c r="E49" s="24" t="s">
        <v>34</v>
      </c>
      <c r="F49" s="24" t="s">
        <v>34</v>
      </c>
    </row>
    <row r="50" spans="1:6" x14ac:dyDescent="0.2">
      <c r="A50" t="s">
        <v>28</v>
      </c>
      <c r="B50" t="s">
        <v>22</v>
      </c>
      <c r="C50" s="24">
        <v>100</v>
      </c>
      <c r="D50" s="24" t="s">
        <v>34</v>
      </c>
      <c r="E50" s="24">
        <v>0</v>
      </c>
      <c r="F50" s="24" t="s">
        <v>34</v>
      </c>
    </row>
    <row r="51" spans="1:6" x14ac:dyDescent="0.2">
      <c r="A51" t="s">
        <v>28</v>
      </c>
      <c r="B51" t="s">
        <v>23</v>
      </c>
      <c r="C51" s="24" t="s">
        <v>34</v>
      </c>
      <c r="D51" s="24" t="s">
        <v>34</v>
      </c>
      <c r="E51" s="24" t="s">
        <v>34</v>
      </c>
      <c r="F51" s="24" t="s">
        <v>34</v>
      </c>
    </row>
    <row r="52" spans="1:6" x14ac:dyDescent="0.2">
      <c r="A52" t="s">
        <v>28</v>
      </c>
      <c r="B52" t="s">
        <v>17</v>
      </c>
      <c r="C52" s="24">
        <v>100</v>
      </c>
      <c r="D52" s="24" t="s">
        <v>34</v>
      </c>
      <c r="E52" s="24">
        <v>0</v>
      </c>
      <c r="F52" s="24" t="s">
        <v>34</v>
      </c>
    </row>
    <row r="53" spans="1:6" x14ac:dyDescent="0.2">
      <c r="A53" t="s">
        <v>29</v>
      </c>
      <c r="B53" t="s">
        <v>17</v>
      </c>
      <c r="C53" s="24" t="s">
        <v>34</v>
      </c>
      <c r="D53" s="24" t="s">
        <v>34</v>
      </c>
      <c r="E53" s="24" t="s">
        <v>34</v>
      </c>
      <c r="F53" s="24" t="s">
        <v>34</v>
      </c>
    </row>
    <row r="54" spans="1:6" x14ac:dyDescent="0.2">
      <c r="A54" t="s">
        <v>30</v>
      </c>
      <c r="B54" t="s">
        <v>22</v>
      </c>
      <c r="C54" s="24">
        <v>93</v>
      </c>
      <c r="D54" s="24">
        <v>5</v>
      </c>
      <c r="E54" s="24" t="s">
        <v>34</v>
      </c>
      <c r="F54" s="24" t="s">
        <v>34</v>
      </c>
    </row>
    <row r="55" spans="1:6" x14ac:dyDescent="0.2">
      <c r="A55" t="s">
        <v>30</v>
      </c>
      <c r="B55" t="s">
        <v>23</v>
      </c>
      <c r="C55" s="24">
        <v>100</v>
      </c>
      <c r="D55" s="24" t="s">
        <v>34</v>
      </c>
      <c r="E55" s="24" t="s">
        <v>34</v>
      </c>
      <c r="F55" s="24" t="s">
        <v>34</v>
      </c>
    </row>
    <row r="56" spans="1:6" x14ac:dyDescent="0.2">
      <c r="A56" t="s">
        <v>30</v>
      </c>
      <c r="B56" t="s">
        <v>24</v>
      </c>
      <c r="C56" s="24">
        <v>98</v>
      </c>
      <c r="D56" s="24">
        <v>2</v>
      </c>
      <c r="E56" s="24" t="s">
        <v>34</v>
      </c>
      <c r="F56" s="24" t="s">
        <v>34</v>
      </c>
    </row>
    <row r="57" spans="1:6" x14ac:dyDescent="0.2">
      <c r="A57" t="s">
        <v>30</v>
      </c>
      <c r="B57" t="s">
        <v>17</v>
      </c>
      <c r="C57" s="24">
        <v>95</v>
      </c>
      <c r="D57" s="24">
        <v>3</v>
      </c>
      <c r="E57" s="24">
        <v>0</v>
      </c>
      <c r="F57" s="24">
        <v>1</v>
      </c>
    </row>
    <row r="58" spans="1:6" x14ac:dyDescent="0.2">
      <c r="A58" s="5"/>
      <c r="B58" s="5"/>
      <c r="C58" s="5"/>
      <c r="D58" s="5"/>
      <c r="E58" s="5"/>
      <c r="F58" s="5"/>
    </row>
    <row r="59" spans="1:6" s="20" customFormat="1" x14ac:dyDescent="0.2">
      <c r="A59" s="16" t="s">
        <v>121</v>
      </c>
    </row>
    <row r="60" spans="1:6" s="20" customFormat="1" x14ac:dyDescent="0.2">
      <c r="A60" s="16" t="s">
        <v>116</v>
      </c>
    </row>
    <row r="61" spans="1:6" x14ac:dyDescent="0.2">
      <c r="A61" s="7" t="s">
        <v>31</v>
      </c>
    </row>
    <row r="63" spans="1:6" x14ac:dyDescent="0.2">
      <c r="A63" s="6" t="s">
        <v>119</v>
      </c>
    </row>
    <row r="64" spans="1:6" x14ac:dyDescent="0.2">
      <c r="A64" s="6" t="s">
        <v>120</v>
      </c>
    </row>
    <row r="66" spans="1:8" ht="15.75" x14ac:dyDescent="0.2">
      <c r="A66" s="21" t="s">
        <v>122</v>
      </c>
    </row>
    <row r="67" spans="1:8" x14ac:dyDescent="0.2">
      <c r="A67" s="9"/>
      <c r="B67" s="11"/>
      <c r="H67" s="10"/>
    </row>
    <row r="68" spans="1:8" x14ac:dyDescent="0.2">
      <c r="A68" s="22" t="s">
        <v>112</v>
      </c>
    </row>
    <row r="69" spans="1:8" ht="90" x14ac:dyDescent="0.2">
      <c r="A69" s="1" t="s">
        <v>13</v>
      </c>
      <c r="B69" s="1" t="s">
        <v>14</v>
      </c>
      <c r="C69" s="23" t="s">
        <v>123</v>
      </c>
      <c r="D69" s="23" t="s">
        <v>124</v>
      </c>
      <c r="E69" s="1" t="s">
        <v>35</v>
      </c>
      <c r="F69" s="1" t="s">
        <v>36</v>
      </c>
    </row>
    <row r="70" spans="1:8" x14ac:dyDescent="0.2">
      <c r="A70" t="s">
        <v>16</v>
      </c>
      <c r="B70" t="s">
        <v>17</v>
      </c>
      <c r="C70" s="24">
        <v>67</v>
      </c>
      <c r="D70" s="24">
        <v>0</v>
      </c>
      <c r="E70" s="24" t="s">
        <v>34</v>
      </c>
      <c r="F70" s="24" t="s">
        <v>34</v>
      </c>
    </row>
    <row r="71" spans="1:8" x14ac:dyDescent="0.2">
      <c r="A71" t="s">
        <v>18</v>
      </c>
      <c r="B71" t="s">
        <v>17</v>
      </c>
      <c r="C71" s="24">
        <v>83</v>
      </c>
      <c r="D71" s="24" t="s">
        <v>34</v>
      </c>
      <c r="E71" s="24">
        <v>1</v>
      </c>
      <c r="F71" s="24" t="s">
        <v>34</v>
      </c>
    </row>
    <row r="72" spans="1:8" x14ac:dyDescent="0.2">
      <c r="A72" t="s">
        <v>19</v>
      </c>
      <c r="B72" t="s">
        <v>17</v>
      </c>
      <c r="C72" s="24">
        <v>94</v>
      </c>
      <c r="D72" s="24">
        <v>0</v>
      </c>
      <c r="E72" s="24">
        <v>6</v>
      </c>
      <c r="F72" s="24" t="s">
        <v>34</v>
      </c>
    </row>
    <row r="73" spans="1:8" x14ac:dyDescent="0.2">
      <c r="A73" t="s">
        <v>20</v>
      </c>
      <c r="B73" t="s">
        <v>17</v>
      </c>
      <c r="C73" s="24" t="s">
        <v>34</v>
      </c>
      <c r="D73" s="24" t="s">
        <v>34</v>
      </c>
      <c r="E73" s="24" t="s">
        <v>34</v>
      </c>
      <c r="F73" s="24" t="s">
        <v>34</v>
      </c>
    </row>
    <row r="74" spans="1:8" x14ac:dyDescent="0.2">
      <c r="A74" t="s">
        <v>21</v>
      </c>
      <c r="B74" t="s">
        <v>22</v>
      </c>
      <c r="C74" s="24">
        <v>79</v>
      </c>
      <c r="D74" s="24">
        <v>10</v>
      </c>
      <c r="E74" s="24">
        <v>11</v>
      </c>
      <c r="F74" s="24" t="s">
        <v>34</v>
      </c>
    </row>
    <row r="75" spans="1:8" x14ac:dyDescent="0.2">
      <c r="A75" t="s">
        <v>21</v>
      </c>
      <c r="B75" t="s">
        <v>23</v>
      </c>
      <c r="C75" s="24">
        <v>93</v>
      </c>
      <c r="D75" s="24" t="s">
        <v>34</v>
      </c>
      <c r="E75" s="24">
        <v>7</v>
      </c>
      <c r="F75" s="24" t="s">
        <v>34</v>
      </c>
    </row>
    <row r="76" spans="1:8" x14ac:dyDescent="0.2">
      <c r="A76" t="s">
        <v>21</v>
      </c>
      <c r="B76" t="s">
        <v>24</v>
      </c>
      <c r="C76" s="24">
        <v>52</v>
      </c>
      <c r="D76" s="24" t="s">
        <v>34</v>
      </c>
      <c r="E76" s="24">
        <v>48</v>
      </c>
      <c r="F76" s="24" t="s">
        <v>34</v>
      </c>
    </row>
    <row r="77" spans="1:8" x14ac:dyDescent="0.2">
      <c r="A77" t="s">
        <v>21</v>
      </c>
      <c r="B77" t="s">
        <v>17</v>
      </c>
      <c r="C77" s="24">
        <v>69</v>
      </c>
      <c r="D77" s="24" t="s">
        <v>34</v>
      </c>
      <c r="E77" s="24">
        <v>28</v>
      </c>
      <c r="F77" s="24" t="s">
        <v>34</v>
      </c>
    </row>
    <row r="78" spans="1:8" x14ac:dyDescent="0.2">
      <c r="A78" t="s">
        <v>25</v>
      </c>
      <c r="B78" t="s">
        <v>22</v>
      </c>
      <c r="C78" s="24">
        <v>52</v>
      </c>
      <c r="D78" s="24" t="s">
        <v>34</v>
      </c>
      <c r="E78" s="24">
        <v>48</v>
      </c>
      <c r="F78" s="24" t="s">
        <v>34</v>
      </c>
    </row>
    <row r="79" spans="1:8" x14ac:dyDescent="0.2">
      <c r="A79" t="s">
        <v>25</v>
      </c>
      <c r="B79" t="s">
        <v>23</v>
      </c>
      <c r="C79" s="24">
        <v>69</v>
      </c>
      <c r="D79" s="24" t="s">
        <v>34</v>
      </c>
      <c r="E79" s="24">
        <v>31</v>
      </c>
      <c r="F79" s="24" t="s">
        <v>34</v>
      </c>
    </row>
    <row r="80" spans="1:8" x14ac:dyDescent="0.2">
      <c r="A80" t="s">
        <v>25</v>
      </c>
      <c r="B80" t="s">
        <v>17</v>
      </c>
      <c r="C80" s="24">
        <v>53</v>
      </c>
      <c r="D80" s="24" t="s">
        <v>34</v>
      </c>
      <c r="E80" s="24">
        <v>47</v>
      </c>
      <c r="F80" s="24" t="s">
        <v>34</v>
      </c>
    </row>
    <row r="81" spans="1:6" x14ac:dyDescent="0.2">
      <c r="A81" t="s">
        <v>26</v>
      </c>
      <c r="B81" t="s">
        <v>17</v>
      </c>
      <c r="C81" s="24">
        <v>87</v>
      </c>
      <c r="D81" s="24" t="s">
        <v>34</v>
      </c>
      <c r="E81" s="24">
        <v>12</v>
      </c>
      <c r="F81" s="24" t="s">
        <v>34</v>
      </c>
    </row>
    <row r="82" spans="1:6" x14ac:dyDescent="0.2">
      <c r="A82" t="s">
        <v>27</v>
      </c>
      <c r="B82" t="s">
        <v>17</v>
      </c>
      <c r="C82" s="24">
        <v>88</v>
      </c>
      <c r="D82" s="24" t="s">
        <v>34</v>
      </c>
      <c r="E82" s="24">
        <v>11</v>
      </c>
      <c r="F82" s="24" t="s">
        <v>34</v>
      </c>
    </row>
    <row r="83" spans="1:6" x14ac:dyDescent="0.2">
      <c r="A83" t="s">
        <v>28</v>
      </c>
      <c r="B83" t="s">
        <v>22</v>
      </c>
      <c r="C83" s="24">
        <v>74</v>
      </c>
      <c r="D83" s="24" t="s">
        <v>34</v>
      </c>
      <c r="E83" s="24">
        <v>26</v>
      </c>
      <c r="F83" s="24" t="s">
        <v>34</v>
      </c>
    </row>
    <row r="84" spans="1:6" x14ac:dyDescent="0.2">
      <c r="A84" t="s">
        <v>28</v>
      </c>
      <c r="B84" t="s">
        <v>23</v>
      </c>
      <c r="C84" s="24">
        <v>74</v>
      </c>
      <c r="D84" s="24" t="s">
        <v>34</v>
      </c>
      <c r="E84" s="24">
        <v>26</v>
      </c>
      <c r="F84" s="24" t="s">
        <v>34</v>
      </c>
    </row>
    <row r="85" spans="1:6" x14ac:dyDescent="0.2">
      <c r="A85" t="s">
        <v>28</v>
      </c>
      <c r="B85" t="s">
        <v>17</v>
      </c>
      <c r="C85" s="24">
        <v>74</v>
      </c>
      <c r="D85" s="24" t="s">
        <v>34</v>
      </c>
      <c r="E85" s="24">
        <v>26</v>
      </c>
      <c r="F85" s="24" t="s">
        <v>34</v>
      </c>
    </row>
    <row r="86" spans="1:6" x14ac:dyDescent="0.2">
      <c r="A86" t="s">
        <v>29</v>
      </c>
      <c r="B86" t="s">
        <v>17</v>
      </c>
      <c r="C86" s="24">
        <v>25</v>
      </c>
      <c r="D86" s="24" t="s">
        <v>34</v>
      </c>
      <c r="E86" s="24">
        <v>75</v>
      </c>
      <c r="F86" s="24" t="s">
        <v>34</v>
      </c>
    </row>
    <row r="87" spans="1:6" x14ac:dyDescent="0.2">
      <c r="A87" t="s">
        <v>30</v>
      </c>
      <c r="B87" t="s">
        <v>22</v>
      </c>
      <c r="C87" s="24">
        <v>74</v>
      </c>
      <c r="D87" s="24" t="s">
        <v>34</v>
      </c>
      <c r="E87" s="24">
        <v>26</v>
      </c>
      <c r="F87" s="24" t="s">
        <v>34</v>
      </c>
    </row>
    <row r="88" spans="1:6" x14ac:dyDescent="0.2">
      <c r="A88" t="s">
        <v>30</v>
      </c>
      <c r="B88" t="s">
        <v>23</v>
      </c>
      <c r="C88" s="24">
        <v>68</v>
      </c>
      <c r="D88" s="24">
        <v>0</v>
      </c>
      <c r="E88" s="24" t="s">
        <v>34</v>
      </c>
      <c r="F88" s="24" t="s">
        <v>34</v>
      </c>
    </row>
    <row r="89" spans="1:6" x14ac:dyDescent="0.2">
      <c r="A89" t="s">
        <v>30</v>
      </c>
      <c r="B89" t="s">
        <v>24</v>
      </c>
      <c r="C89" s="24">
        <v>54</v>
      </c>
      <c r="D89" s="24" t="s">
        <v>34</v>
      </c>
      <c r="E89" s="24">
        <v>43</v>
      </c>
      <c r="F89" s="24" t="s">
        <v>34</v>
      </c>
    </row>
    <row r="90" spans="1:6" x14ac:dyDescent="0.2">
      <c r="A90" t="s">
        <v>30</v>
      </c>
      <c r="B90" t="s">
        <v>17</v>
      </c>
      <c r="C90" s="24">
        <v>69</v>
      </c>
      <c r="D90" s="24">
        <v>0</v>
      </c>
      <c r="E90" s="24" t="s">
        <v>34</v>
      </c>
      <c r="F90" s="24" t="s">
        <v>34</v>
      </c>
    </row>
    <row r="91" spans="1:6" x14ac:dyDescent="0.2">
      <c r="A91" s="5"/>
      <c r="B91" s="5"/>
      <c r="C91" s="5"/>
      <c r="D91" s="5"/>
      <c r="E91" s="5"/>
      <c r="F91" s="5"/>
    </row>
    <row r="92" spans="1:6" x14ac:dyDescent="0.2">
      <c r="A92" s="16" t="s">
        <v>125</v>
      </c>
    </row>
    <row r="93" spans="1:6" x14ac:dyDescent="0.2">
      <c r="A93" s="16" t="s">
        <v>116</v>
      </c>
    </row>
    <row r="94" spans="1:6" x14ac:dyDescent="0.2">
      <c r="A94" s="7" t="s">
        <v>31</v>
      </c>
    </row>
    <row r="95" spans="1:6" x14ac:dyDescent="0.2">
      <c r="A95" s="7"/>
    </row>
    <row r="96" spans="1:6" x14ac:dyDescent="0.2">
      <c r="A96" s="20" t="s">
        <v>139</v>
      </c>
    </row>
    <row r="98" spans="1:3" ht="15.75" x14ac:dyDescent="0.2">
      <c r="A98" s="21" t="s">
        <v>126</v>
      </c>
    </row>
    <row r="99" spans="1:3" s="20" customFormat="1" x14ac:dyDescent="0.2">
      <c r="A99" s="18"/>
      <c r="B99" s="19"/>
    </row>
    <row r="100" spans="1:3" x14ac:dyDescent="0.2">
      <c r="A100" s="22" t="s">
        <v>105</v>
      </c>
    </row>
    <row r="101" spans="1:3" ht="15" x14ac:dyDescent="0.2">
      <c r="A101" s="1" t="s">
        <v>13</v>
      </c>
      <c r="B101" s="1" t="s">
        <v>14</v>
      </c>
      <c r="C101" s="1" t="s">
        <v>127</v>
      </c>
    </row>
    <row r="102" spans="1:3" x14ac:dyDescent="0.2">
      <c r="A102" t="s">
        <v>16</v>
      </c>
      <c r="B102" t="s">
        <v>17</v>
      </c>
      <c r="C102" s="4">
        <v>7</v>
      </c>
    </row>
    <row r="103" spans="1:3" x14ac:dyDescent="0.2">
      <c r="A103" t="s">
        <v>18</v>
      </c>
      <c r="B103" t="s">
        <v>17</v>
      </c>
      <c r="C103" s="4">
        <v>8</v>
      </c>
    </row>
    <row r="104" spans="1:3" x14ac:dyDescent="0.2">
      <c r="A104" t="s">
        <v>19</v>
      </c>
      <c r="B104" t="s">
        <v>17</v>
      </c>
      <c r="C104" s="4">
        <v>9</v>
      </c>
    </row>
    <row r="105" spans="1:3" x14ac:dyDescent="0.2">
      <c r="A105" t="s">
        <v>20</v>
      </c>
      <c r="B105" t="s">
        <v>17</v>
      </c>
      <c r="C105" s="4">
        <v>10</v>
      </c>
    </row>
    <row r="106" spans="1:3" x14ac:dyDescent="0.2">
      <c r="A106" t="s">
        <v>21</v>
      </c>
      <c r="B106" t="s">
        <v>22</v>
      </c>
      <c r="C106" s="4">
        <v>9</v>
      </c>
    </row>
    <row r="107" spans="1:3" x14ac:dyDescent="0.2">
      <c r="A107" t="s">
        <v>21</v>
      </c>
      <c r="B107" t="s">
        <v>23</v>
      </c>
      <c r="C107" s="4">
        <v>8</v>
      </c>
    </row>
    <row r="108" spans="1:3" x14ac:dyDescent="0.2">
      <c r="A108" t="s">
        <v>21</v>
      </c>
      <c r="B108" t="s">
        <v>24</v>
      </c>
      <c r="C108" s="4">
        <v>7</v>
      </c>
    </row>
    <row r="109" spans="1:3" x14ac:dyDescent="0.2">
      <c r="A109" t="s">
        <v>21</v>
      </c>
      <c r="B109" t="s">
        <v>17</v>
      </c>
      <c r="C109" s="4">
        <v>8</v>
      </c>
    </row>
    <row r="110" spans="1:3" x14ac:dyDescent="0.2">
      <c r="A110" t="s">
        <v>25</v>
      </c>
      <c r="B110" t="s">
        <v>22</v>
      </c>
      <c r="C110" s="4">
        <v>6</v>
      </c>
    </row>
    <row r="111" spans="1:3" x14ac:dyDescent="0.2">
      <c r="A111" t="s">
        <v>25</v>
      </c>
      <c r="B111" t="s">
        <v>23</v>
      </c>
      <c r="C111" s="4">
        <v>7</v>
      </c>
    </row>
    <row r="112" spans="1:3" x14ac:dyDescent="0.2">
      <c r="A112" t="s">
        <v>25</v>
      </c>
      <c r="B112" t="s">
        <v>17</v>
      </c>
      <c r="C112" s="4">
        <v>6</v>
      </c>
    </row>
    <row r="113" spans="1:3" x14ac:dyDescent="0.2">
      <c r="A113" t="s">
        <v>26</v>
      </c>
      <c r="B113" t="s">
        <v>17</v>
      </c>
      <c r="C113" s="4">
        <v>8</v>
      </c>
    </row>
    <row r="114" spans="1:3" x14ac:dyDescent="0.2">
      <c r="A114" t="s">
        <v>27</v>
      </c>
      <c r="B114" t="s">
        <v>17</v>
      </c>
      <c r="C114" s="4">
        <v>9</v>
      </c>
    </row>
    <row r="115" spans="1:3" x14ac:dyDescent="0.2">
      <c r="A115" t="s">
        <v>28</v>
      </c>
      <c r="B115" t="s">
        <v>22</v>
      </c>
      <c r="C115" s="4">
        <v>6</v>
      </c>
    </row>
    <row r="116" spans="1:3" x14ac:dyDescent="0.2">
      <c r="A116" t="s">
        <v>28</v>
      </c>
      <c r="B116" t="s">
        <v>23</v>
      </c>
      <c r="C116" s="4">
        <v>10</v>
      </c>
    </row>
    <row r="117" spans="1:3" x14ac:dyDescent="0.2">
      <c r="A117" t="s">
        <v>28</v>
      </c>
      <c r="B117" t="s">
        <v>17</v>
      </c>
      <c r="C117" s="4">
        <v>7</v>
      </c>
    </row>
    <row r="118" spans="1:3" x14ac:dyDescent="0.2">
      <c r="A118" t="s">
        <v>29</v>
      </c>
      <c r="B118" t="s">
        <v>17</v>
      </c>
      <c r="C118" s="4">
        <v>7</v>
      </c>
    </row>
    <row r="119" spans="1:3" x14ac:dyDescent="0.2">
      <c r="A119" t="s">
        <v>30</v>
      </c>
      <c r="B119" t="s">
        <v>22</v>
      </c>
      <c r="C119" s="4">
        <v>8</v>
      </c>
    </row>
    <row r="120" spans="1:3" x14ac:dyDescent="0.2">
      <c r="A120" t="s">
        <v>30</v>
      </c>
      <c r="B120" t="s">
        <v>23</v>
      </c>
      <c r="C120" s="4">
        <v>8</v>
      </c>
    </row>
    <row r="121" spans="1:3" x14ac:dyDescent="0.2">
      <c r="A121" t="s">
        <v>30</v>
      </c>
      <c r="B121" t="s">
        <v>24</v>
      </c>
      <c r="C121" s="4">
        <v>9</v>
      </c>
    </row>
    <row r="122" spans="1:3" x14ac:dyDescent="0.2">
      <c r="A122" t="s">
        <v>30</v>
      </c>
      <c r="B122" t="s">
        <v>17</v>
      </c>
      <c r="C122" s="4">
        <v>8</v>
      </c>
    </row>
    <row r="123" spans="1:3" x14ac:dyDescent="0.2">
      <c r="A123" s="5"/>
      <c r="B123" s="5"/>
      <c r="C123" s="5"/>
    </row>
    <row r="124" spans="1:3" x14ac:dyDescent="0.2">
      <c r="A124" s="16" t="s">
        <v>128</v>
      </c>
      <c r="B124" s="13"/>
    </row>
    <row r="125" spans="1:3" x14ac:dyDescent="0.2">
      <c r="A125" s="16" t="s">
        <v>116</v>
      </c>
    </row>
    <row r="126" spans="1:3" x14ac:dyDescent="0.2">
      <c r="A126" s="7" t="s">
        <v>31</v>
      </c>
    </row>
    <row r="127" spans="1:3" x14ac:dyDescent="0.2">
      <c r="A127" s="7"/>
    </row>
    <row r="128" spans="1:3" x14ac:dyDescent="0.2">
      <c r="A128" s="20" t="s">
        <v>139</v>
      </c>
    </row>
    <row r="130" spans="1:7" ht="15.75" x14ac:dyDescent="0.2">
      <c r="A130" s="3" t="s">
        <v>107</v>
      </c>
    </row>
    <row r="131" spans="1:7" s="20" customFormat="1" x14ac:dyDescent="0.2">
      <c r="A131" s="18"/>
      <c r="B131" s="19"/>
    </row>
    <row r="132" spans="1:7" s="20" customFormat="1" x14ac:dyDescent="0.2">
      <c r="A132" s="22" t="s">
        <v>112</v>
      </c>
    </row>
    <row r="133" spans="1:7" ht="12.75" customHeight="1" x14ac:dyDescent="0.2">
      <c r="A133" s="49" t="s">
        <v>13</v>
      </c>
      <c r="B133" s="49" t="s">
        <v>14</v>
      </c>
      <c r="C133" s="49" t="s">
        <v>37</v>
      </c>
      <c r="D133" s="49" t="s">
        <v>38</v>
      </c>
      <c r="E133" s="49" t="s">
        <v>39</v>
      </c>
      <c r="F133" s="49" t="s">
        <v>39</v>
      </c>
      <c r="G133" s="49" t="s">
        <v>36</v>
      </c>
    </row>
    <row r="134" spans="1:7" ht="30" x14ac:dyDescent="0.2">
      <c r="A134" s="49" t="s">
        <v>13</v>
      </c>
      <c r="B134" s="49" t="s">
        <v>14</v>
      </c>
      <c r="C134" s="49" t="s">
        <v>37</v>
      </c>
      <c r="D134" s="49" t="s">
        <v>38</v>
      </c>
      <c r="E134" s="1" t="s">
        <v>40</v>
      </c>
      <c r="F134" s="1" t="s">
        <v>41</v>
      </c>
      <c r="G134" s="49" t="s">
        <v>42</v>
      </c>
    </row>
    <row r="135" spans="1:7" x14ac:dyDescent="0.2">
      <c r="A135" t="s">
        <v>16</v>
      </c>
      <c r="B135" t="s">
        <v>17</v>
      </c>
      <c r="C135" s="24" t="s">
        <v>34</v>
      </c>
      <c r="D135" s="24">
        <v>0</v>
      </c>
      <c r="E135" s="24">
        <v>71</v>
      </c>
      <c r="F135" s="24">
        <v>28</v>
      </c>
      <c r="G135" s="24" t="s">
        <v>34</v>
      </c>
    </row>
    <row r="136" spans="1:7" x14ac:dyDescent="0.2">
      <c r="A136" t="s">
        <v>18</v>
      </c>
      <c r="B136" t="s">
        <v>17</v>
      </c>
      <c r="C136" s="24">
        <v>5</v>
      </c>
      <c r="D136" s="24" t="s">
        <v>34</v>
      </c>
      <c r="E136" s="24">
        <v>63</v>
      </c>
      <c r="F136" s="24">
        <v>33</v>
      </c>
      <c r="G136" s="24" t="s">
        <v>34</v>
      </c>
    </row>
    <row r="137" spans="1:7" x14ac:dyDescent="0.2">
      <c r="A137" t="s">
        <v>19</v>
      </c>
      <c r="B137" t="s">
        <v>17</v>
      </c>
      <c r="C137" s="24">
        <v>8</v>
      </c>
      <c r="D137" s="24" t="s">
        <v>34</v>
      </c>
      <c r="E137" s="24">
        <v>85</v>
      </c>
      <c r="F137" s="24">
        <v>6</v>
      </c>
      <c r="G137" s="24" t="s">
        <v>34</v>
      </c>
    </row>
    <row r="138" spans="1:7" x14ac:dyDescent="0.2">
      <c r="A138" t="s">
        <v>20</v>
      </c>
      <c r="B138" t="s">
        <v>17</v>
      </c>
      <c r="C138" s="24">
        <v>3</v>
      </c>
      <c r="D138" s="24" t="s">
        <v>34</v>
      </c>
      <c r="E138" s="24">
        <v>95</v>
      </c>
      <c r="F138" s="24" t="s">
        <v>34</v>
      </c>
      <c r="G138" s="24" t="s">
        <v>34</v>
      </c>
    </row>
    <row r="139" spans="1:7" x14ac:dyDescent="0.2">
      <c r="A139" t="s">
        <v>21</v>
      </c>
      <c r="B139" t="s">
        <v>22</v>
      </c>
      <c r="C139" s="24">
        <v>15</v>
      </c>
      <c r="D139" s="24" t="s">
        <v>34</v>
      </c>
      <c r="E139" s="24">
        <v>69</v>
      </c>
      <c r="F139" s="24">
        <v>7</v>
      </c>
      <c r="G139" s="24" t="s">
        <v>34</v>
      </c>
    </row>
    <row r="140" spans="1:7" x14ac:dyDescent="0.2">
      <c r="A140" t="s">
        <v>21</v>
      </c>
      <c r="B140" t="s">
        <v>23</v>
      </c>
      <c r="C140" s="24">
        <v>22</v>
      </c>
      <c r="D140" s="24" t="s">
        <v>34</v>
      </c>
      <c r="E140" s="24">
        <v>70</v>
      </c>
      <c r="F140" s="24">
        <v>4</v>
      </c>
      <c r="G140" s="24" t="s">
        <v>34</v>
      </c>
    </row>
    <row r="141" spans="1:7" x14ac:dyDescent="0.2">
      <c r="A141" t="s">
        <v>21</v>
      </c>
      <c r="B141" t="s">
        <v>24</v>
      </c>
      <c r="C141" s="24">
        <v>12</v>
      </c>
      <c r="D141" s="24">
        <v>7</v>
      </c>
      <c r="E141" s="24">
        <v>49</v>
      </c>
      <c r="F141" s="24">
        <v>22</v>
      </c>
      <c r="G141" s="24">
        <v>10</v>
      </c>
    </row>
    <row r="142" spans="1:7" x14ac:dyDescent="0.2">
      <c r="A142" t="s">
        <v>21</v>
      </c>
      <c r="B142" t="s">
        <v>17</v>
      </c>
      <c r="C142" s="24">
        <v>15</v>
      </c>
      <c r="D142" s="24">
        <v>6</v>
      </c>
      <c r="E142" s="24">
        <v>60</v>
      </c>
      <c r="F142" s="24">
        <v>13</v>
      </c>
      <c r="G142" s="24">
        <v>5</v>
      </c>
    </row>
    <row r="143" spans="1:7" x14ac:dyDescent="0.2">
      <c r="A143" t="s">
        <v>25</v>
      </c>
      <c r="B143" t="s">
        <v>22</v>
      </c>
      <c r="C143" s="24" t="s">
        <v>34</v>
      </c>
      <c r="D143" s="24">
        <v>0</v>
      </c>
      <c r="E143" s="24">
        <v>69</v>
      </c>
      <c r="F143" s="24">
        <v>28</v>
      </c>
      <c r="G143" s="24" t="s">
        <v>34</v>
      </c>
    </row>
    <row r="144" spans="1:7" x14ac:dyDescent="0.2">
      <c r="A144" t="s">
        <v>25</v>
      </c>
      <c r="B144" t="s">
        <v>23</v>
      </c>
      <c r="C144" s="24">
        <v>18</v>
      </c>
      <c r="D144" s="24">
        <v>19</v>
      </c>
      <c r="E144" s="24">
        <v>57</v>
      </c>
      <c r="F144" s="24" t="s">
        <v>34</v>
      </c>
      <c r="G144" s="24" t="s">
        <v>34</v>
      </c>
    </row>
    <row r="145" spans="1:7" x14ac:dyDescent="0.2">
      <c r="A145" t="s">
        <v>25</v>
      </c>
      <c r="B145" t="s">
        <v>17</v>
      </c>
      <c r="C145" s="24">
        <v>3</v>
      </c>
      <c r="D145" s="24">
        <v>1</v>
      </c>
      <c r="E145" s="24">
        <v>69</v>
      </c>
      <c r="F145" s="24">
        <v>27</v>
      </c>
      <c r="G145" s="24">
        <v>0</v>
      </c>
    </row>
    <row r="146" spans="1:7" x14ac:dyDescent="0.2">
      <c r="A146" t="s">
        <v>26</v>
      </c>
      <c r="B146" t="s">
        <v>17</v>
      </c>
      <c r="C146" s="24" t="s">
        <v>34</v>
      </c>
      <c r="D146" s="24" t="s">
        <v>34</v>
      </c>
      <c r="E146" s="24">
        <v>64</v>
      </c>
      <c r="F146" s="24">
        <v>35</v>
      </c>
      <c r="G146" s="24">
        <v>0</v>
      </c>
    </row>
    <row r="147" spans="1:7" x14ac:dyDescent="0.2">
      <c r="A147" t="s">
        <v>27</v>
      </c>
      <c r="B147" t="s">
        <v>17</v>
      </c>
      <c r="C147" s="24">
        <v>15</v>
      </c>
      <c r="D147" s="24">
        <v>1</v>
      </c>
      <c r="E147" s="24">
        <v>78</v>
      </c>
      <c r="F147" s="24">
        <v>7</v>
      </c>
      <c r="G147" s="24">
        <v>0</v>
      </c>
    </row>
    <row r="148" spans="1:7" x14ac:dyDescent="0.2">
      <c r="A148" t="s">
        <v>28</v>
      </c>
      <c r="B148" t="s">
        <v>22</v>
      </c>
      <c r="C148" s="24">
        <v>7</v>
      </c>
      <c r="D148" s="24" t="s">
        <v>34</v>
      </c>
      <c r="E148" s="24">
        <v>73</v>
      </c>
      <c r="F148" s="24">
        <v>20</v>
      </c>
      <c r="G148" s="24" t="s">
        <v>34</v>
      </c>
    </row>
    <row r="149" spans="1:7" x14ac:dyDescent="0.2">
      <c r="A149" t="s">
        <v>28</v>
      </c>
      <c r="B149" t="s">
        <v>23</v>
      </c>
      <c r="C149" s="24">
        <v>3</v>
      </c>
      <c r="D149" s="24">
        <v>9</v>
      </c>
      <c r="E149" s="24">
        <v>84</v>
      </c>
      <c r="F149" s="24">
        <v>3</v>
      </c>
      <c r="G149" s="24">
        <v>1</v>
      </c>
    </row>
    <row r="150" spans="1:7" x14ac:dyDescent="0.2">
      <c r="A150" t="s">
        <v>28</v>
      </c>
      <c r="B150" t="s">
        <v>17</v>
      </c>
      <c r="C150" s="24">
        <v>6</v>
      </c>
      <c r="D150" s="24">
        <v>3</v>
      </c>
      <c r="E150" s="24">
        <v>75</v>
      </c>
      <c r="F150" s="24">
        <v>16</v>
      </c>
      <c r="G150" s="24">
        <v>0</v>
      </c>
    </row>
    <row r="151" spans="1:7" x14ac:dyDescent="0.2">
      <c r="A151" t="s">
        <v>29</v>
      </c>
      <c r="B151" t="s">
        <v>17</v>
      </c>
      <c r="C151" s="24" t="s">
        <v>34</v>
      </c>
      <c r="D151" s="24" t="s">
        <v>34</v>
      </c>
      <c r="E151" s="24">
        <v>86</v>
      </c>
      <c r="F151" s="24">
        <v>5</v>
      </c>
      <c r="G151" s="24">
        <v>6</v>
      </c>
    </row>
    <row r="152" spans="1:7" x14ac:dyDescent="0.2">
      <c r="A152" t="s">
        <v>30</v>
      </c>
      <c r="B152" t="s">
        <v>22</v>
      </c>
      <c r="C152" s="24">
        <v>23</v>
      </c>
      <c r="D152" s="24">
        <v>0</v>
      </c>
      <c r="E152" s="24">
        <v>62</v>
      </c>
      <c r="F152" s="24">
        <v>14</v>
      </c>
      <c r="G152" s="24">
        <v>1</v>
      </c>
    </row>
    <row r="153" spans="1:7" x14ac:dyDescent="0.2">
      <c r="A153" t="s">
        <v>30</v>
      </c>
      <c r="B153" t="s">
        <v>23</v>
      </c>
      <c r="C153" s="24">
        <v>25</v>
      </c>
      <c r="D153" s="24">
        <v>4</v>
      </c>
      <c r="E153" s="24">
        <v>58</v>
      </c>
      <c r="F153" s="24">
        <v>7</v>
      </c>
      <c r="G153" s="24">
        <v>6</v>
      </c>
    </row>
    <row r="154" spans="1:7" x14ac:dyDescent="0.2">
      <c r="A154" t="s">
        <v>30</v>
      </c>
      <c r="B154" t="s">
        <v>24</v>
      </c>
      <c r="C154" s="24">
        <v>17</v>
      </c>
      <c r="D154" s="24">
        <v>3</v>
      </c>
      <c r="E154" s="24">
        <v>13</v>
      </c>
      <c r="F154" s="24">
        <v>25</v>
      </c>
      <c r="G154" s="24">
        <v>41</v>
      </c>
    </row>
    <row r="155" spans="1:7" x14ac:dyDescent="0.2">
      <c r="A155" t="s">
        <v>30</v>
      </c>
      <c r="B155" t="s">
        <v>17</v>
      </c>
      <c r="C155" s="24">
        <v>22</v>
      </c>
      <c r="D155" s="24">
        <v>1</v>
      </c>
      <c r="E155" s="24">
        <v>49</v>
      </c>
      <c r="F155" s="24">
        <v>16</v>
      </c>
      <c r="G155" s="24">
        <v>12</v>
      </c>
    </row>
    <row r="156" spans="1:7" x14ac:dyDescent="0.2">
      <c r="A156" s="5"/>
      <c r="B156" s="5"/>
      <c r="C156" s="5"/>
      <c r="D156" s="5"/>
      <c r="E156" s="5"/>
      <c r="F156" s="5"/>
      <c r="G156" s="5"/>
    </row>
    <row r="157" spans="1:7" s="20" customFormat="1" x14ac:dyDescent="0.2">
      <c r="A157" s="16" t="s">
        <v>129</v>
      </c>
    </row>
    <row r="158" spans="1:7" s="20" customFormat="1" x14ac:dyDescent="0.2">
      <c r="A158" s="16" t="s">
        <v>116</v>
      </c>
    </row>
    <row r="159" spans="1:7" x14ac:dyDescent="0.2">
      <c r="A159" s="7" t="s">
        <v>31</v>
      </c>
    </row>
    <row r="160" spans="1:7" x14ac:dyDescent="0.2">
      <c r="A160" s="7"/>
    </row>
    <row r="161" spans="1:6" s="20" customFormat="1" x14ac:dyDescent="0.2">
      <c r="A161" s="20" t="s">
        <v>139</v>
      </c>
    </row>
    <row r="162" spans="1:6" x14ac:dyDescent="0.2">
      <c r="A162" s="6" t="s">
        <v>43</v>
      </c>
    </row>
    <row r="163" spans="1:6" x14ac:dyDescent="0.2">
      <c r="A163" s="6" t="s">
        <v>44</v>
      </c>
    </row>
    <row r="164" spans="1:6" x14ac:dyDescent="0.2">
      <c r="A164" s="6" t="s">
        <v>45</v>
      </c>
    </row>
    <row r="165" spans="1:6" x14ac:dyDescent="0.2">
      <c r="A165" s="6" t="s">
        <v>46</v>
      </c>
    </row>
    <row r="166" spans="1:6" x14ac:dyDescent="0.2">
      <c r="A166" s="6" t="s">
        <v>47</v>
      </c>
    </row>
    <row r="168" spans="1:6" ht="15.75" x14ac:dyDescent="0.2">
      <c r="A168" s="3" t="s">
        <v>108</v>
      </c>
    </row>
    <row r="169" spans="1:6" s="20" customFormat="1" x14ac:dyDescent="0.2">
      <c r="A169" s="18"/>
      <c r="B169" s="19"/>
    </row>
    <row r="170" spans="1:6" x14ac:dyDescent="0.2">
      <c r="A170" s="22" t="s">
        <v>112</v>
      </c>
    </row>
    <row r="171" spans="1:6" ht="15" x14ac:dyDescent="0.2">
      <c r="A171" s="1" t="s">
        <v>13</v>
      </c>
      <c r="B171" s="1" t="s">
        <v>14</v>
      </c>
      <c r="C171" s="1" t="s">
        <v>48</v>
      </c>
      <c r="D171" s="1" t="s">
        <v>49</v>
      </c>
      <c r="E171" s="1" t="s">
        <v>50</v>
      </c>
      <c r="F171" s="1" t="s">
        <v>36</v>
      </c>
    </row>
    <row r="172" spans="1:6" x14ac:dyDescent="0.2">
      <c r="A172" t="s">
        <v>16</v>
      </c>
      <c r="B172" t="s">
        <v>17</v>
      </c>
      <c r="C172" s="24" t="s">
        <v>34</v>
      </c>
      <c r="D172" s="24">
        <v>21</v>
      </c>
      <c r="E172" s="24">
        <v>75</v>
      </c>
      <c r="F172" s="24" t="s">
        <v>34</v>
      </c>
    </row>
    <row r="173" spans="1:6" x14ac:dyDescent="0.2">
      <c r="A173" t="s">
        <v>18</v>
      </c>
      <c r="B173" t="s">
        <v>17</v>
      </c>
      <c r="C173" s="24" t="s">
        <v>34</v>
      </c>
      <c r="D173" s="24">
        <v>48</v>
      </c>
      <c r="E173" s="24">
        <v>51</v>
      </c>
      <c r="F173" s="24" t="s">
        <v>34</v>
      </c>
    </row>
    <row r="174" spans="1:6" x14ac:dyDescent="0.2">
      <c r="A174" t="s">
        <v>19</v>
      </c>
      <c r="B174" t="s">
        <v>17</v>
      </c>
      <c r="C174" s="24">
        <v>10</v>
      </c>
      <c r="D174" s="24">
        <v>17</v>
      </c>
      <c r="E174" s="24">
        <v>71</v>
      </c>
      <c r="F174" s="24">
        <v>2</v>
      </c>
    </row>
    <row r="175" spans="1:6" x14ac:dyDescent="0.2">
      <c r="A175" t="s">
        <v>20</v>
      </c>
      <c r="B175" t="s">
        <v>17</v>
      </c>
      <c r="C175" s="24" t="s">
        <v>34</v>
      </c>
      <c r="D175" s="24">
        <v>27</v>
      </c>
      <c r="E175" s="24">
        <v>64</v>
      </c>
      <c r="F175" s="24" t="s">
        <v>34</v>
      </c>
    </row>
    <row r="176" spans="1:6" x14ac:dyDescent="0.2">
      <c r="A176" t="s">
        <v>21</v>
      </c>
      <c r="B176" t="s">
        <v>22</v>
      </c>
      <c r="C176" s="24">
        <v>16</v>
      </c>
      <c r="D176" s="24">
        <v>20</v>
      </c>
      <c r="E176" s="24">
        <v>64</v>
      </c>
      <c r="F176" s="24">
        <v>1</v>
      </c>
    </row>
    <row r="177" spans="1:6" x14ac:dyDescent="0.2">
      <c r="A177" t="s">
        <v>21</v>
      </c>
      <c r="B177" t="s">
        <v>23</v>
      </c>
      <c r="C177" s="24">
        <v>22</v>
      </c>
      <c r="D177" s="24">
        <v>13</v>
      </c>
      <c r="E177" s="24">
        <v>63</v>
      </c>
      <c r="F177" s="24">
        <v>2</v>
      </c>
    </row>
    <row r="178" spans="1:6" x14ac:dyDescent="0.2">
      <c r="A178" t="s">
        <v>21</v>
      </c>
      <c r="B178" t="s">
        <v>24</v>
      </c>
      <c r="C178" s="24">
        <v>13</v>
      </c>
      <c r="D178" s="24">
        <v>10</v>
      </c>
      <c r="E178" s="24">
        <v>74</v>
      </c>
      <c r="F178" s="24">
        <v>3</v>
      </c>
    </row>
    <row r="179" spans="1:6" x14ac:dyDescent="0.2">
      <c r="A179" t="s">
        <v>21</v>
      </c>
      <c r="B179" t="s">
        <v>17</v>
      </c>
      <c r="C179" s="24">
        <v>16</v>
      </c>
      <c r="D179" s="24">
        <v>14</v>
      </c>
      <c r="E179" s="24">
        <v>68</v>
      </c>
      <c r="F179" s="24">
        <v>2</v>
      </c>
    </row>
    <row r="180" spans="1:6" x14ac:dyDescent="0.2">
      <c r="A180" t="s">
        <v>25</v>
      </c>
      <c r="B180" t="s">
        <v>22</v>
      </c>
      <c r="C180" s="24" t="s">
        <v>34</v>
      </c>
      <c r="D180" s="24">
        <v>34</v>
      </c>
      <c r="E180" s="24">
        <v>50</v>
      </c>
      <c r="F180" s="24" t="s">
        <v>34</v>
      </c>
    </row>
    <row r="181" spans="1:6" x14ac:dyDescent="0.2">
      <c r="A181" t="s">
        <v>25</v>
      </c>
      <c r="B181" t="s">
        <v>23</v>
      </c>
      <c r="C181" s="24">
        <v>13</v>
      </c>
      <c r="D181" s="24">
        <v>3</v>
      </c>
      <c r="E181" s="24">
        <v>80</v>
      </c>
      <c r="F181" s="24">
        <v>4</v>
      </c>
    </row>
    <row r="182" spans="1:6" x14ac:dyDescent="0.2">
      <c r="A182" t="s">
        <v>25</v>
      </c>
      <c r="B182" t="s">
        <v>17</v>
      </c>
      <c r="C182" s="24">
        <v>15</v>
      </c>
      <c r="D182" s="24">
        <v>33</v>
      </c>
      <c r="E182" s="24">
        <v>51</v>
      </c>
      <c r="F182" s="24">
        <v>0</v>
      </c>
    </row>
    <row r="183" spans="1:6" x14ac:dyDescent="0.2">
      <c r="A183" t="s">
        <v>26</v>
      </c>
      <c r="B183" t="s">
        <v>17</v>
      </c>
      <c r="C183" s="24">
        <v>15</v>
      </c>
      <c r="D183" s="24">
        <v>24</v>
      </c>
      <c r="E183" s="24">
        <v>61</v>
      </c>
      <c r="F183" s="24">
        <v>0</v>
      </c>
    </row>
    <row r="184" spans="1:6" x14ac:dyDescent="0.2">
      <c r="A184" t="s">
        <v>27</v>
      </c>
      <c r="B184" t="s">
        <v>17</v>
      </c>
      <c r="C184" s="24">
        <v>18</v>
      </c>
      <c r="D184" s="24">
        <v>25</v>
      </c>
      <c r="E184" s="24">
        <v>56</v>
      </c>
      <c r="F184" s="24">
        <v>0</v>
      </c>
    </row>
    <row r="185" spans="1:6" x14ac:dyDescent="0.2">
      <c r="A185" t="s">
        <v>28</v>
      </c>
      <c r="B185" t="s">
        <v>22</v>
      </c>
      <c r="C185" s="24">
        <v>14</v>
      </c>
      <c r="D185" s="24">
        <v>11</v>
      </c>
      <c r="E185" s="24">
        <v>74</v>
      </c>
      <c r="F185" s="24">
        <v>1</v>
      </c>
    </row>
    <row r="186" spans="1:6" x14ac:dyDescent="0.2">
      <c r="A186" t="s">
        <v>28</v>
      </c>
      <c r="B186" t="s">
        <v>23</v>
      </c>
      <c r="C186" s="24">
        <v>8</v>
      </c>
      <c r="D186" s="24">
        <v>22</v>
      </c>
      <c r="E186" s="24">
        <v>66</v>
      </c>
      <c r="F186" s="24">
        <v>3</v>
      </c>
    </row>
    <row r="187" spans="1:6" x14ac:dyDescent="0.2">
      <c r="A187" t="s">
        <v>28</v>
      </c>
      <c r="B187" t="s">
        <v>17</v>
      </c>
      <c r="C187" s="24">
        <v>13</v>
      </c>
      <c r="D187" s="24">
        <v>14</v>
      </c>
      <c r="E187" s="24">
        <v>72</v>
      </c>
      <c r="F187" s="24">
        <v>1</v>
      </c>
    </row>
    <row r="188" spans="1:6" x14ac:dyDescent="0.2">
      <c r="A188" t="s">
        <v>29</v>
      </c>
      <c r="B188" t="s">
        <v>17</v>
      </c>
      <c r="C188" s="24" t="s">
        <v>34</v>
      </c>
      <c r="D188" s="24">
        <v>48</v>
      </c>
      <c r="E188" s="24">
        <v>51</v>
      </c>
      <c r="F188" s="24" t="s">
        <v>34</v>
      </c>
    </row>
    <row r="189" spans="1:6" x14ac:dyDescent="0.2">
      <c r="A189" t="s">
        <v>30</v>
      </c>
      <c r="B189" t="s">
        <v>22</v>
      </c>
      <c r="C189" s="24">
        <v>13</v>
      </c>
      <c r="D189" s="24">
        <v>26</v>
      </c>
      <c r="E189" s="24">
        <v>59</v>
      </c>
      <c r="F189" s="24">
        <v>1</v>
      </c>
    </row>
    <row r="190" spans="1:6" x14ac:dyDescent="0.2">
      <c r="A190" t="s">
        <v>30</v>
      </c>
      <c r="B190" t="s">
        <v>23</v>
      </c>
      <c r="C190" s="24">
        <v>9</v>
      </c>
      <c r="D190" s="24">
        <v>15</v>
      </c>
      <c r="E190" s="24">
        <v>72</v>
      </c>
      <c r="F190" s="24">
        <v>4</v>
      </c>
    </row>
    <row r="191" spans="1:6" x14ac:dyDescent="0.2">
      <c r="A191" t="s">
        <v>30</v>
      </c>
      <c r="B191" t="s">
        <v>24</v>
      </c>
      <c r="C191" s="24" t="s">
        <v>34</v>
      </c>
      <c r="D191" s="24">
        <v>4</v>
      </c>
      <c r="E191" s="24">
        <v>92</v>
      </c>
      <c r="F191" s="24" t="s">
        <v>34</v>
      </c>
    </row>
    <row r="192" spans="1:6" x14ac:dyDescent="0.2">
      <c r="A192" t="s">
        <v>30</v>
      </c>
      <c r="B192" t="s">
        <v>17</v>
      </c>
      <c r="C192" s="24">
        <v>10</v>
      </c>
      <c r="D192" s="24">
        <v>19</v>
      </c>
      <c r="E192" s="24">
        <v>69</v>
      </c>
      <c r="F192" s="24">
        <v>2</v>
      </c>
    </row>
    <row r="193" spans="1:8" x14ac:dyDescent="0.2">
      <c r="A193" s="5"/>
      <c r="B193" s="5"/>
      <c r="C193" s="5"/>
      <c r="D193" s="5"/>
      <c r="E193" s="5"/>
      <c r="F193" s="5"/>
    </row>
    <row r="194" spans="1:8" x14ac:dyDescent="0.2">
      <c r="A194" s="6" t="s">
        <v>130</v>
      </c>
      <c r="G194" s="10"/>
      <c r="H194" s="10"/>
    </row>
    <row r="195" spans="1:8" s="20" customFormat="1" x14ac:dyDescent="0.2">
      <c r="A195" s="16" t="s">
        <v>116</v>
      </c>
    </row>
    <row r="196" spans="1:8" x14ac:dyDescent="0.2">
      <c r="A196" s="7" t="s">
        <v>31</v>
      </c>
    </row>
    <row r="197" spans="1:8" x14ac:dyDescent="0.2">
      <c r="A197" s="7"/>
    </row>
    <row r="198" spans="1:8" s="20" customFormat="1" x14ac:dyDescent="0.2">
      <c r="A198" s="20" t="s">
        <v>139</v>
      </c>
    </row>
    <row r="199" spans="1:8" x14ac:dyDescent="0.2">
      <c r="A199" s="6"/>
    </row>
    <row r="200" spans="1:8" ht="15.75" x14ac:dyDescent="0.2">
      <c r="A200" s="3" t="s">
        <v>109</v>
      </c>
    </row>
    <row r="201" spans="1:8" s="20" customFormat="1" x14ac:dyDescent="0.2">
      <c r="A201" s="18"/>
      <c r="B201" s="19"/>
    </row>
    <row r="202" spans="1:8" x14ac:dyDescent="0.2">
      <c r="A202" s="22" t="s">
        <v>112</v>
      </c>
    </row>
    <row r="203" spans="1:8" ht="15" x14ac:dyDescent="0.2">
      <c r="A203" s="1" t="s">
        <v>13</v>
      </c>
      <c r="B203" s="1" t="s">
        <v>14</v>
      </c>
      <c r="C203" s="1" t="s">
        <v>51</v>
      </c>
    </row>
    <row r="204" spans="1:8" x14ac:dyDescent="0.2">
      <c r="A204" t="s">
        <v>16</v>
      </c>
      <c r="B204" t="s">
        <v>17</v>
      </c>
      <c r="C204" s="4">
        <v>98</v>
      </c>
    </row>
    <row r="205" spans="1:8" x14ac:dyDescent="0.2">
      <c r="A205" t="s">
        <v>18</v>
      </c>
      <c r="B205" t="s">
        <v>17</v>
      </c>
      <c r="C205" s="4">
        <v>95</v>
      </c>
    </row>
    <row r="206" spans="1:8" x14ac:dyDescent="0.2">
      <c r="A206" t="s">
        <v>19</v>
      </c>
      <c r="B206" t="s">
        <v>17</v>
      </c>
      <c r="C206" s="4">
        <v>89</v>
      </c>
    </row>
    <row r="207" spans="1:8" x14ac:dyDescent="0.2">
      <c r="A207" t="s">
        <v>20</v>
      </c>
      <c r="B207" t="s">
        <v>17</v>
      </c>
      <c r="C207" s="4">
        <v>100</v>
      </c>
    </row>
    <row r="208" spans="1:8" x14ac:dyDescent="0.2">
      <c r="A208" t="s">
        <v>21</v>
      </c>
      <c r="B208" t="s">
        <v>22</v>
      </c>
      <c r="C208" s="4">
        <v>65</v>
      </c>
    </row>
    <row r="209" spans="1:3" x14ac:dyDescent="0.2">
      <c r="A209" t="s">
        <v>25</v>
      </c>
      <c r="B209" t="s">
        <v>22</v>
      </c>
      <c r="C209" s="4">
        <v>94</v>
      </c>
    </row>
    <row r="210" spans="1:3" x14ac:dyDescent="0.2">
      <c r="A210" t="s">
        <v>26</v>
      </c>
      <c r="B210" t="s">
        <v>17</v>
      </c>
      <c r="C210" s="4">
        <v>97</v>
      </c>
    </row>
    <row r="211" spans="1:3" x14ac:dyDescent="0.2">
      <c r="A211" t="s">
        <v>27</v>
      </c>
      <c r="B211" t="s">
        <v>17</v>
      </c>
      <c r="C211" s="4">
        <v>81</v>
      </c>
    </row>
    <row r="212" spans="1:3" x14ac:dyDescent="0.2">
      <c r="A212" t="s">
        <v>28</v>
      </c>
      <c r="B212" t="s">
        <v>22</v>
      </c>
      <c r="C212" s="4">
        <v>92</v>
      </c>
    </row>
    <row r="213" spans="1:3" x14ac:dyDescent="0.2">
      <c r="A213" t="s">
        <v>29</v>
      </c>
      <c r="B213" t="s">
        <v>17</v>
      </c>
      <c r="C213" s="8" t="s">
        <v>34</v>
      </c>
    </row>
    <row r="214" spans="1:3" x14ac:dyDescent="0.2">
      <c r="A214" t="s">
        <v>30</v>
      </c>
      <c r="B214" t="s">
        <v>22</v>
      </c>
      <c r="C214" s="4">
        <v>82</v>
      </c>
    </row>
    <row r="215" spans="1:3" x14ac:dyDescent="0.2">
      <c r="A215" s="5"/>
      <c r="B215" s="5"/>
      <c r="C215" s="5"/>
    </row>
    <row r="216" spans="1:3" s="20" customFormat="1" x14ac:dyDescent="0.2">
      <c r="A216" s="16" t="s">
        <v>131</v>
      </c>
    </row>
    <row r="217" spans="1:3" x14ac:dyDescent="0.2">
      <c r="A217" s="16" t="s">
        <v>132</v>
      </c>
    </row>
    <row r="218" spans="1:3" x14ac:dyDescent="0.2">
      <c r="A218" s="7" t="s">
        <v>31</v>
      </c>
    </row>
    <row r="219" spans="1:3" x14ac:dyDescent="0.2">
      <c r="A219" s="7"/>
    </row>
    <row r="220" spans="1:3" x14ac:dyDescent="0.2">
      <c r="A220" s="20" t="s">
        <v>139</v>
      </c>
    </row>
    <row r="222" spans="1:3" ht="15.75" x14ac:dyDescent="0.2">
      <c r="A222" s="3" t="s">
        <v>133</v>
      </c>
    </row>
    <row r="223" spans="1:3" s="20" customFormat="1" x14ac:dyDescent="0.2">
      <c r="A223" s="18"/>
      <c r="B223" s="19"/>
    </row>
    <row r="224" spans="1:3" x14ac:dyDescent="0.2">
      <c r="A224" s="22" t="s">
        <v>112</v>
      </c>
    </row>
    <row r="225" spans="1:3" ht="15" x14ac:dyDescent="0.2">
      <c r="A225" s="1" t="s">
        <v>13</v>
      </c>
      <c r="B225" s="1" t="s">
        <v>14</v>
      </c>
      <c r="C225" s="1" t="s">
        <v>51</v>
      </c>
    </row>
    <row r="226" spans="1:3" x14ac:dyDescent="0.2">
      <c r="A226" t="s">
        <v>16</v>
      </c>
      <c r="B226" t="s">
        <v>17</v>
      </c>
      <c r="C226" s="4">
        <v>98</v>
      </c>
    </row>
    <row r="227" spans="1:3" x14ac:dyDescent="0.2">
      <c r="A227" t="s">
        <v>18</v>
      </c>
      <c r="B227" t="s">
        <v>17</v>
      </c>
      <c r="C227" s="4">
        <v>92</v>
      </c>
    </row>
    <row r="228" spans="1:3" x14ac:dyDescent="0.2">
      <c r="A228" t="s">
        <v>19</v>
      </c>
      <c r="B228" t="s">
        <v>17</v>
      </c>
      <c r="C228" s="4">
        <v>89</v>
      </c>
    </row>
    <row r="229" spans="1:3" x14ac:dyDescent="0.2">
      <c r="A229" t="s">
        <v>20</v>
      </c>
      <c r="B229" t="s">
        <v>17</v>
      </c>
      <c r="C229" s="8" t="s">
        <v>34</v>
      </c>
    </row>
    <row r="230" spans="1:3" x14ac:dyDescent="0.2">
      <c r="A230" t="s">
        <v>21</v>
      </c>
      <c r="B230" t="s">
        <v>22</v>
      </c>
      <c r="C230" s="4">
        <v>60</v>
      </c>
    </row>
    <row r="231" spans="1:3" x14ac:dyDescent="0.2">
      <c r="A231" t="s">
        <v>25</v>
      </c>
      <c r="B231" t="s">
        <v>22</v>
      </c>
      <c r="C231" s="4">
        <v>96</v>
      </c>
    </row>
    <row r="232" spans="1:3" x14ac:dyDescent="0.2">
      <c r="A232" t="s">
        <v>26</v>
      </c>
      <c r="B232" t="s">
        <v>17</v>
      </c>
      <c r="C232" s="4">
        <v>97</v>
      </c>
    </row>
    <row r="233" spans="1:3" x14ac:dyDescent="0.2">
      <c r="A233" t="s">
        <v>27</v>
      </c>
      <c r="B233" t="s">
        <v>17</v>
      </c>
      <c r="C233" s="4">
        <v>78</v>
      </c>
    </row>
    <row r="234" spans="1:3" x14ac:dyDescent="0.2">
      <c r="A234" t="s">
        <v>28</v>
      </c>
      <c r="B234" t="s">
        <v>22</v>
      </c>
      <c r="C234" s="4">
        <v>92</v>
      </c>
    </row>
    <row r="235" spans="1:3" x14ac:dyDescent="0.2">
      <c r="A235" t="s">
        <v>29</v>
      </c>
      <c r="B235" t="s">
        <v>17</v>
      </c>
      <c r="C235" s="8" t="s">
        <v>34</v>
      </c>
    </row>
    <row r="236" spans="1:3" x14ac:dyDescent="0.2">
      <c r="A236" t="s">
        <v>30</v>
      </c>
      <c r="B236" t="s">
        <v>22</v>
      </c>
      <c r="C236" s="4">
        <v>75</v>
      </c>
    </row>
    <row r="237" spans="1:3" x14ac:dyDescent="0.2">
      <c r="A237" s="5"/>
      <c r="B237" s="5"/>
      <c r="C237" s="5"/>
    </row>
    <row r="238" spans="1:3" x14ac:dyDescent="0.2">
      <c r="A238" s="6" t="s">
        <v>135</v>
      </c>
    </row>
    <row r="239" spans="1:3" x14ac:dyDescent="0.2">
      <c r="A239" s="16" t="s">
        <v>134</v>
      </c>
    </row>
    <row r="240" spans="1:3" x14ac:dyDescent="0.2">
      <c r="A240" s="7" t="s">
        <v>31</v>
      </c>
    </row>
    <row r="241" spans="1:7" x14ac:dyDescent="0.2">
      <c r="A241" s="7"/>
    </row>
    <row r="242" spans="1:7" x14ac:dyDescent="0.2">
      <c r="A242" s="20" t="s">
        <v>139</v>
      </c>
    </row>
    <row r="244" spans="1:7" ht="15.75" x14ac:dyDescent="0.2">
      <c r="A244" s="3" t="s">
        <v>52</v>
      </c>
    </row>
    <row r="245" spans="1:7" s="20" customFormat="1" x14ac:dyDescent="0.2">
      <c r="A245" s="18"/>
      <c r="B245" s="19"/>
    </row>
    <row r="246" spans="1:7" x14ac:dyDescent="0.2">
      <c r="A246" s="22" t="s">
        <v>112</v>
      </c>
    </row>
    <row r="247" spans="1:7" ht="12.75" customHeight="1" x14ac:dyDescent="0.2">
      <c r="A247" s="49" t="s">
        <v>13</v>
      </c>
      <c r="B247" s="49" t="s">
        <v>14</v>
      </c>
      <c r="C247" s="49" t="s">
        <v>53</v>
      </c>
      <c r="D247" s="49" t="s">
        <v>54</v>
      </c>
      <c r="E247" s="49" t="s">
        <v>54</v>
      </c>
      <c r="F247" s="49" t="s">
        <v>36</v>
      </c>
      <c r="G247" s="49" t="s">
        <v>55</v>
      </c>
    </row>
    <row r="248" spans="1:7" ht="15" x14ac:dyDescent="0.2">
      <c r="A248" s="49" t="s">
        <v>13</v>
      </c>
      <c r="B248" s="49" t="s">
        <v>14</v>
      </c>
      <c r="C248" s="49" t="s">
        <v>53</v>
      </c>
      <c r="D248" s="1" t="s">
        <v>56</v>
      </c>
      <c r="E248" s="1" t="s">
        <v>57</v>
      </c>
      <c r="F248" s="49" t="s">
        <v>36</v>
      </c>
      <c r="G248" s="49" t="s">
        <v>55</v>
      </c>
    </row>
    <row r="249" spans="1:7" x14ac:dyDescent="0.2">
      <c r="A249" t="s">
        <v>16</v>
      </c>
      <c r="B249" t="s">
        <v>17</v>
      </c>
      <c r="C249" s="24" t="s">
        <v>34</v>
      </c>
      <c r="D249" s="24">
        <v>31</v>
      </c>
      <c r="E249" s="24">
        <v>61</v>
      </c>
      <c r="F249" s="24">
        <v>6</v>
      </c>
      <c r="G249" s="24" t="s">
        <v>34</v>
      </c>
    </row>
    <row r="250" spans="1:7" x14ac:dyDescent="0.2">
      <c r="A250" t="s">
        <v>18</v>
      </c>
      <c r="B250" t="s">
        <v>17</v>
      </c>
      <c r="C250" s="24">
        <v>13</v>
      </c>
      <c r="D250" s="24">
        <v>35</v>
      </c>
      <c r="E250" s="24">
        <v>52</v>
      </c>
      <c r="F250" s="24" t="s">
        <v>34</v>
      </c>
      <c r="G250" s="24" t="s">
        <v>34</v>
      </c>
    </row>
    <row r="251" spans="1:7" x14ac:dyDescent="0.2">
      <c r="A251" t="s">
        <v>19</v>
      </c>
      <c r="B251" t="s">
        <v>17</v>
      </c>
      <c r="C251" s="24">
        <v>10</v>
      </c>
      <c r="D251" s="24">
        <v>62</v>
      </c>
      <c r="E251" s="24">
        <v>27</v>
      </c>
      <c r="F251" s="24">
        <v>2</v>
      </c>
      <c r="G251" s="24">
        <v>0</v>
      </c>
    </row>
    <row r="252" spans="1:7" x14ac:dyDescent="0.2">
      <c r="A252" t="s">
        <v>20</v>
      </c>
      <c r="B252" t="s">
        <v>17</v>
      </c>
      <c r="C252" s="24">
        <v>2</v>
      </c>
      <c r="D252" s="24">
        <v>54</v>
      </c>
      <c r="E252" s="24">
        <v>44</v>
      </c>
      <c r="F252" s="24" t="s">
        <v>34</v>
      </c>
      <c r="G252" s="24" t="s">
        <v>34</v>
      </c>
    </row>
    <row r="253" spans="1:7" x14ac:dyDescent="0.2">
      <c r="A253" t="s">
        <v>21</v>
      </c>
      <c r="B253" t="s">
        <v>22</v>
      </c>
      <c r="C253" s="24">
        <v>12</v>
      </c>
      <c r="D253" s="24">
        <v>69</v>
      </c>
      <c r="E253" s="24">
        <v>18</v>
      </c>
      <c r="F253" s="24" t="s">
        <v>34</v>
      </c>
      <c r="G253" s="24" t="s">
        <v>34</v>
      </c>
    </row>
    <row r="254" spans="1:7" x14ac:dyDescent="0.2">
      <c r="A254" t="s">
        <v>21</v>
      </c>
      <c r="B254" t="s">
        <v>23</v>
      </c>
      <c r="C254" s="24">
        <v>21</v>
      </c>
      <c r="D254" s="24">
        <v>73</v>
      </c>
      <c r="E254" s="24" t="s">
        <v>34</v>
      </c>
      <c r="F254" s="24" t="s">
        <v>34</v>
      </c>
      <c r="G254" s="24">
        <v>5</v>
      </c>
    </row>
    <row r="255" spans="1:7" x14ac:dyDescent="0.2">
      <c r="A255" t="s">
        <v>21</v>
      </c>
      <c r="B255" t="s">
        <v>24</v>
      </c>
      <c r="C255" s="24">
        <v>20</v>
      </c>
      <c r="D255" s="24">
        <v>68</v>
      </c>
      <c r="E255" s="24" t="s">
        <v>34</v>
      </c>
      <c r="F255" s="24" t="s">
        <v>34</v>
      </c>
      <c r="G255" s="24">
        <v>10</v>
      </c>
    </row>
    <row r="256" spans="1:7" x14ac:dyDescent="0.2">
      <c r="A256" t="s">
        <v>21</v>
      </c>
      <c r="B256" t="s">
        <v>17</v>
      </c>
      <c r="C256" s="24">
        <v>18</v>
      </c>
      <c r="D256" s="24">
        <v>69</v>
      </c>
      <c r="E256" s="24" t="s">
        <v>34</v>
      </c>
      <c r="F256" s="24" t="s">
        <v>34</v>
      </c>
      <c r="G256" s="24">
        <v>6</v>
      </c>
    </row>
    <row r="257" spans="1:7" x14ac:dyDescent="0.2">
      <c r="A257" t="s">
        <v>25</v>
      </c>
      <c r="B257" t="s">
        <v>22</v>
      </c>
      <c r="C257" s="24" t="s">
        <v>34</v>
      </c>
      <c r="D257" s="24">
        <v>59</v>
      </c>
      <c r="E257" s="24">
        <v>34</v>
      </c>
      <c r="F257" s="24" t="s">
        <v>34</v>
      </c>
      <c r="G257" s="24">
        <v>0</v>
      </c>
    </row>
    <row r="258" spans="1:7" x14ac:dyDescent="0.2">
      <c r="A258" t="s">
        <v>25</v>
      </c>
      <c r="B258" t="s">
        <v>23</v>
      </c>
      <c r="C258" s="24">
        <v>36</v>
      </c>
      <c r="D258" s="24">
        <v>60</v>
      </c>
      <c r="E258" s="24" t="s">
        <v>34</v>
      </c>
      <c r="F258" s="24" t="s">
        <v>34</v>
      </c>
      <c r="G258" s="24" t="s">
        <v>34</v>
      </c>
    </row>
    <row r="259" spans="1:7" x14ac:dyDescent="0.2">
      <c r="A259" t="s">
        <v>25</v>
      </c>
      <c r="B259" t="s">
        <v>17</v>
      </c>
      <c r="C259" s="24" t="s">
        <v>34</v>
      </c>
      <c r="D259" s="24">
        <v>59</v>
      </c>
      <c r="E259" s="24">
        <v>33</v>
      </c>
      <c r="F259" s="24" t="s">
        <v>34</v>
      </c>
      <c r="G259" s="24">
        <v>0</v>
      </c>
    </row>
    <row r="260" spans="1:7" x14ac:dyDescent="0.2">
      <c r="A260" t="s">
        <v>26</v>
      </c>
      <c r="B260" t="s">
        <v>17</v>
      </c>
      <c r="C260" s="24">
        <v>1</v>
      </c>
      <c r="D260" s="24">
        <v>24</v>
      </c>
      <c r="E260" s="24">
        <v>76</v>
      </c>
      <c r="F260" s="24" t="s">
        <v>34</v>
      </c>
      <c r="G260" s="24" t="s">
        <v>34</v>
      </c>
    </row>
    <row r="261" spans="1:7" x14ac:dyDescent="0.2">
      <c r="A261" t="s">
        <v>27</v>
      </c>
      <c r="B261" t="s">
        <v>17</v>
      </c>
      <c r="C261" s="24">
        <v>23</v>
      </c>
      <c r="D261" s="24">
        <v>58</v>
      </c>
      <c r="E261" s="24" t="s">
        <v>34</v>
      </c>
      <c r="F261" s="24" t="s">
        <v>34</v>
      </c>
      <c r="G261" s="24">
        <v>0</v>
      </c>
    </row>
    <row r="262" spans="1:7" x14ac:dyDescent="0.2">
      <c r="A262" t="s">
        <v>28</v>
      </c>
      <c r="B262" t="s">
        <v>22</v>
      </c>
      <c r="C262" s="24" t="s">
        <v>34</v>
      </c>
      <c r="D262" s="24">
        <v>50</v>
      </c>
      <c r="E262" s="24">
        <v>47</v>
      </c>
      <c r="F262" s="24" t="s">
        <v>34</v>
      </c>
      <c r="G262" s="24">
        <v>1</v>
      </c>
    </row>
    <row r="263" spans="1:7" x14ac:dyDescent="0.2">
      <c r="A263" t="s">
        <v>28</v>
      </c>
      <c r="B263" t="s">
        <v>23</v>
      </c>
      <c r="C263" s="24">
        <v>51</v>
      </c>
      <c r="D263" s="24">
        <v>44</v>
      </c>
      <c r="E263" s="24" t="s">
        <v>34</v>
      </c>
      <c r="F263" s="24" t="s">
        <v>34</v>
      </c>
      <c r="G263" s="24">
        <v>3</v>
      </c>
    </row>
    <row r="264" spans="1:7" x14ac:dyDescent="0.2">
      <c r="A264" t="s">
        <v>28</v>
      </c>
      <c r="B264" t="s">
        <v>17</v>
      </c>
      <c r="C264" s="24">
        <v>13</v>
      </c>
      <c r="D264" s="24">
        <v>49</v>
      </c>
      <c r="E264" s="24">
        <v>36</v>
      </c>
      <c r="F264" s="24" t="s">
        <v>34</v>
      </c>
      <c r="G264" s="24" t="s">
        <v>34</v>
      </c>
    </row>
    <row r="265" spans="1:7" x14ac:dyDescent="0.2">
      <c r="A265" t="s">
        <v>29</v>
      </c>
      <c r="B265" t="s">
        <v>17</v>
      </c>
      <c r="C265" s="24">
        <v>3</v>
      </c>
      <c r="D265" s="24">
        <v>91</v>
      </c>
      <c r="E265" s="24">
        <v>6</v>
      </c>
      <c r="F265" s="24" t="s">
        <v>34</v>
      </c>
      <c r="G265" s="24" t="s">
        <v>34</v>
      </c>
    </row>
    <row r="266" spans="1:7" x14ac:dyDescent="0.2">
      <c r="A266" t="s">
        <v>30</v>
      </c>
      <c r="B266" t="s">
        <v>22</v>
      </c>
      <c r="C266" s="24">
        <v>2</v>
      </c>
      <c r="D266" s="24">
        <v>58</v>
      </c>
      <c r="E266" s="24">
        <v>39</v>
      </c>
      <c r="F266" s="24" t="s">
        <v>34</v>
      </c>
      <c r="G266" s="24" t="s">
        <v>34</v>
      </c>
    </row>
    <row r="267" spans="1:7" x14ac:dyDescent="0.2">
      <c r="A267" t="s">
        <v>30</v>
      </c>
      <c r="B267" t="s">
        <v>23</v>
      </c>
      <c r="C267" s="24">
        <v>33</v>
      </c>
      <c r="D267" s="24">
        <v>64</v>
      </c>
      <c r="E267" s="24" t="s">
        <v>34</v>
      </c>
      <c r="F267" s="24" t="s">
        <v>34</v>
      </c>
      <c r="G267" s="24">
        <v>3</v>
      </c>
    </row>
    <row r="268" spans="1:7" x14ac:dyDescent="0.2">
      <c r="A268" t="s">
        <v>30</v>
      </c>
      <c r="B268" t="s">
        <v>24</v>
      </c>
      <c r="C268" s="24">
        <v>28</v>
      </c>
      <c r="D268" s="24">
        <v>53</v>
      </c>
      <c r="E268" s="24" t="s">
        <v>34</v>
      </c>
      <c r="F268" s="24">
        <v>9</v>
      </c>
      <c r="G268" s="24" t="s">
        <v>34</v>
      </c>
    </row>
    <row r="269" spans="1:7" x14ac:dyDescent="0.2">
      <c r="A269" t="s">
        <v>30</v>
      </c>
      <c r="B269" t="s">
        <v>17</v>
      </c>
      <c r="C269" s="24">
        <v>12</v>
      </c>
      <c r="D269" s="24">
        <v>57</v>
      </c>
      <c r="E269" s="24">
        <v>25</v>
      </c>
      <c r="F269" s="24">
        <v>3</v>
      </c>
      <c r="G269" s="24">
        <v>2</v>
      </c>
    </row>
    <row r="270" spans="1:7" x14ac:dyDescent="0.2">
      <c r="A270" s="5"/>
      <c r="B270" s="5"/>
      <c r="C270" s="5"/>
      <c r="D270" s="5"/>
      <c r="E270" s="5"/>
      <c r="F270" s="5"/>
      <c r="G270" s="5"/>
    </row>
    <row r="271" spans="1:7" x14ac:dyDescent="0.2">
      <c r="A271" s="16" t="s">
        <v>136</v>
      </c>
      <c r="F271" s="10"/>
    </row>
    <row r="272" spans="1:7" x14ac:dyDescent="0.2">
      <c r="A272" s="6" t="s">
        <v>58</v>
      </c>
    </row>
    <row r="273" spans="1:3" x14ac:dyDescent="0.2">
      <c r="A273" s="7" t="s">
        <v>31</v>
      </c>
    </row>
    <row r="274" spans="1:3" x14ac:dyDescent="0.2">
      <c r="A274" s="7"/>
    </row>
    <row r="275" spans="1:3" x14ac:dyDescent="0.2">
      <c r="A275" s="20" t="s">
        <v>139</v>
      </c>
    </row>
    <row r="277" spans="1:3" ht="15.75" x14ac:dyDescent="0.2">
      <c r="A277" s="3" t="s">
        <v>59</v>
      </c>
    </row>
    <row r="278" spans="1:3" s="20" customFormat="1" x14ac:dyDescent="0.2">
      <c r="A278" s="18"/>
      <c r="B278" s="19"/>
    </row>
    <row r="279" spans="1:3" x14ac:dyDescent="0.2">
      <c r="A279" s="22" t="s">
        <v>112</v>
      </c>
    </row>
    <row r="280" spans="1:3" ht="15" x14ac:dyDescent="0.2">
      <c r="A280" s="1" t="s">
        <v>13</v>
      </c>
      <c r="B280" s="1" t="s">
        <v>14</v>
      </c>
      <c r="C280" s="1" t="s">
        <v>51</v>
      </c>
    </row>
    <row r="281" spans="1:3" x14ac:dyDescent="0.2">
      <c r="A281" t="s">
        <v>16</v>
      </c>
      <c r="B281" t="s">
        <v>17</v>
      </c>
      <c r="C281" s="4">
        <v>70</v>
      </c>
    </row>
    <row r="282" spans="1:3" x14ac:dyDescent="0.2">
      <c r="A282" t="s">
        <v>18</v>
      </c>
      <c r="B282" t="s">
        <v>17</v>
      </c>
      <c r="C282" s="4">
        <v>76</v>
      </c>
    </row>
    <row r="283" spans="1:3" x14ac:dyDescent="0.2">
      <c r="A283" t="s">
        <v>19</v>
      </c>
      <c r="B283" t="s">
        <v>17</v>
      </c>
      <c r="C283" s="4">
        <v>61</v>
      </c>
    </row>
    <row r="284" spans="1:3" x14ac:dyDescent="0.2">
      <c r="A284" t="s">
        <v>20</v>
      </c>
      <c r="B284" t="s">
        <v>17</v>
      </c>
      <c r="C284" s="4">
        <v>61</v>
      </c>
    </row>
    <row r="285" spans="1:3" x14ac:dyDescent="0.2">
      <c r="A285" t="s">
        <v>21</v>
      </c>
      <c r="B285" t="s">
        <v>22</v>
      </c>
      <c r="C285" s="4">
        <v>60</v>
      </c>
    </row>
    <row r="286" spans="1:3" x14ac:dyDescent="0.2">
      <c r="A286" t="s">
        <v>21</v>
      </c>
      <c r="B286" t="s">
        <v>23</v>
      </c>
      <c r="C286" s="4">
        <v>78</v>
      </c>
    </row>
    <row r="287" spans="1:3" x14ac:dyDescent="0.2">
      <c r="A287" t="s">
        <v>21</v>
      </c>
      <c r="B287" t="s">
        <v>24</v>
      </c>
      <c r="C287" s="4">
        <v>91</v>
      </c>
    </row>
    <row r="288" spans="1:3" x14ac:dyDescent="0.2">
      <c r="A288" t="s">
        <v>21</v>
      </c>
      <c r="B288" t="s">
        <v>17</v>
      </c>
      <c r="C288" s="4">
        <v>78</v>
      </c>
    </row>
    <row r="289" spans="1:3" x14ac:dyDescent="0.2">
      <c r="A289" t="s">
        <v>25</v>
      </c>
      <c r="B289" t="s">
        <v>22</v>
      </c>
      <c r="C289" s="4">
        <v>84</v>
      </c>
    </row>
    <row r="290" spans="1:3" x14ac:dyDescent="0.2">
      <c r="A290" t="s">
        <v>25</v>
      </c>
      <c r="B290" t="s">
        <v>23</v>
      </c>
      <c r="C290" s="4">
        <v>88</v>
      </c>
    </row>
    <row r="291" spans="1:3" x14ac:dyDescent="0.2">
      <c r="A291" t="s">
        <v>25</v>
      </c>
      <c r="B291" t="s">
        <v>17</v>
      </c>
      <c r="C291" s="4">
        <v>84</v>
      </c>
    </row>
    <row r="292" spans="1:3" x14ac:dyDescent="0.2">
      <c r="A292" t="s">
        <v>26</v>
      </c>
      <c r="B292" t="s">
        <v>17</v>
      </c>
      <c r="C292" s="4">
        <v>61</v>
      </c>
    </row>
    <row r="293" spans="1:3" x14ac:dyDescent="0.2">
      <c r="A293" t="s">
        <v>27</v>
      </c>
      <c r="B293" t="s">
        <v>17</v>
      </c>
      <c r="C293" s="4">
        <v>67</v>
      </c>
    </row>
    <row r="294" spans="1:3" x14ac:dyDescent="0.2">
      <c r="A294" t="s">
        <v>28</v>
      </c>
      <c r="B294" t="s">
        <v>22</v>
      </c>
      <c r="C294" s="4">
        <v>65</v>
      </c>
    </row>
    <row r="295" spans="1:3" x14ac:dyDescent="0.2">
      <c r="A295" t="s">
        <v>28</v>
      </c>
      <c r="B295" t="s">
        <v>23</v>
      </c>
      <c r="C295" s="4">
        <v>85</v>
      </c>
    </row>
    <row r="296" spans="1:3" x14ac:dyDescent="0.2">
      <c r="A296" t="s">
        <v>28</v>
      </c>
      <c r="B296" t="s">
        <v>17</v>
      </c>
      <c r="C296" s="4">
        <v>70</v>
      </c>
    </row>
    <row r="297" spans="1:3" x14ac:dyDescent="0.2">
      <c r="A297" t="s">
        <v>29</v>
      </c>
      <c r="B297" t="s">
        <v>17</v>
      </c>
      <c r="C297" s="8" t="s">
        <v>34</v>
      </c>
    </row>
    <row r="298" spans="1:3" x14ac:dyDescent="0.2">
      <c r="A298" t="s">
        <v>30</v>
      </c>
      <c r="B298" t="s">
        <v>22</v>
      </c>
      <c r="C298" s="4">
        <v>58</v>
      </c>
    </row>
    <row r="299" spans="1:3" x14ac:dyDescent="0.2">
      <c r="A299" t="s">
        <v>30</v>
      </c>
      <c r="B299" t="s">
        <v>23</v>
      </c>
      <c r="C299" s="4">
        <v>81</v>
      </c>
    </row>
    <row r="300" spans="1:3" x14ac:dyDescent="0.2">
      <c r="A300" t="s">
        <v>30</v>
      </c>
      <c r="B300" t="s">
        <v>24</v>
      </c>
      <c r="C300" s="4">
        <v>84</v>
      </c>
    </row>
    <row r="301" spans="1:3" x14ac:dyDescent="0.2">
      <c r="A301" t="s">
        <v>30</v>
      </c>
      <c r="B301" t="s">
        <v>17</v>
      </c>
      <c r="C301" s="4">
        <v>67</v>
      </c>
    </row>
    <row r="302" spans="1:3" x14ac:dyDescent="0.2">
      <c r="A302" s="5"/>
      <c r="B302" s="5"/>
      <c r="C302" s="5"/>
    </row>
    <row r="303" spans="1:3" s="20" customFormat="1" x14ac:dyDescent="0.2">
      <c r="A303" s="16" t="s">
        <v>137</v>
      </c>
    </row>
    <row r="304" spans="1:3" s="20" customFormat="1" x14ac:dyDescent="0.2">
      <c r="A304" s="16" t="s">
        <v>116</v>
      </c>
    </row>
    <row r="305" spans="1:1" s="20" customFormat="1" x14ac:dyDescent="0.2">
      <c r="A305" s="17" t="s">
        <v>31</v>
      </c>
    </row>
    <row r="307" spans="1:1" s="20" customFormat="1" ht="12" customHeight="1" x14ac:dyDescent="0.2">
      <c r="A307" s="20" t="s">
        <v>139</v>
      </c>
    </row>
  </sheetData>
  <mergeCells count="12">
    <mergeCell ref="G133:G134"/>
    <mergeCell ref="A247:A248"/>
    <mergeCell ref="B247:B248"/>
    <mergeCell ref="C247:C248"/>
    <mergeCell ref="D247:E247"/>
    <mergeCell ref="F247:F248"/>
    <mergeCell ref="G247:G248"/>
    <mergeCell ref="A133:A134"/>
    <mergeCell ref="B133:B134"/>
    <mergeCell ref="C133:C134"/>
    <mergeCell ref="D133:D134"/>
    <mergeCell ref="E133:F133"/>
  </mergeCells>
  <pageMargins left="0.7" right="0.7" top="0.75" bottom="0.75" header="0.511811023622047" footer="0.511811023622047"/>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C82FC-AB28-4581-9889-077238F4DA2F}">
  <dimension ref="A1:Q334"/>
  <sheetViews>
    <sheetView tabSelected="1" topLeftCell="A259" workbookViewId="0">
      <selection activeCell="G327" sqref="G327"/>
    </sheetView>
  </sheetViews>
  <sheetFormatPr baseColWidth="10" defaultRowHeight="12.75" x14ac:dyDescent="0.2"/>
  <cols>
    <col min="1" max="2" width="22.7109375" style="26" customWidth="1"/>
    <col min="3" max="17" width="14.7109375" style="26" customWidth="1"/>
    <col min="18" max="16384" width="11.42578125" style="26"/>
  </cols>
  <sheetData>
    <row r="1" spans="1:17" ht="15.75" x14ac:dyDescent="0.2">
      <c r="A1" s="25" t="s">
        <v>12</v>
      </c>
      <c r="L1" s="27" t="str">
        <f>HYPERLINK("#'Sommaire'!A1", "Retour sommaire")</f>
        <v>Retour sommaire</v>
      </c>
    </row>
    <row r="2" spans="1:17" x14ac:dyDescent="0.2">
      <c r="A2" s="28" t="s">
        <v>112</v>
      </c>
    </row>
    <row r="4" spans="1:17" x14ac:dyDescent="0.2">
      <c r="A4" s="44" t="s">
        <v>13</v>
      </c>
      <c r="B4" s="44" t="s">
        <v>14</v>
      </c>
      <c r="C4" s="44" t="s">
        <v>60</v>
      </c>
      <c r="D4" s="44" t="s">
        <v>60</v>
      </c>
      <c r="E4" s="44" t="s">
        <v>60</v>
      </c>
      <c r="F4" s="44" t="s">
        <v>61</v>
      </c>
      <c r="G4" s="44" t="s">
        <v>61</v>
      </c>
      <c r="H4" s="44" t="s">
        <v>61</v>
      </c>
      <c r="I4" s="44" t="s">
        <v>62</v>
      </c>
      <c r="J4" s="44" t="s">
        <v>62</v>
      </c>
      <c r="K4" s="44" t="s">
        <v>62</v>
      </c>
      <c r="L4" s="44" t="s">
        <v>63</v>
      </c>
      <c r="M4" s="44" t="s">
        <v>63</v>
      </c>
      <c r="N4" s="44" t="s">
        <v>63</v>
      </c>
      <c r="O4" s="44" t="s">
        <v>64</v>
      </c>
      <c r="P4" s="44" t="s">
        <v>64</v>
      </c>
      <c r="Q4" s="44" t="s">
        <v>64</v>
      </c>
    </row>
    <row r="5" spans="1:17" ht="15" x14ac:dyDescent="0.2">
      <c r="A5" s="44" t="s">
        <v>13</v>
      </c>
      <c r="B5" s="44" t="s">
        <v>14</v>
      </c>
      <c r="C5" s="29" t="s">
        <v>65</v>
      </c>
      <c r="D5" s="29" t="s">
        <v>66</v>
      </c>
      <c r="E5" s="29" t="s">
        <v>67</v>
      </c>
      <c r="F5" s="29" t="s">
        <v>68</v>
      </c>
      <c r="G5" s="29" t="s">
        <v>69</v>
      </c>
      <c r="H5" s="29" t="s">
        <v>70</v>
      </c>
      <c r="I5" s="29" t="s">
        <v>71</v>
      </c>
      <c r="J5" s="29" t="s">
        <v>72</v>
      </c>
      <c r="K5" s="29" t="s">
        <v>73</v>
      </c>
      <c r="L5" s="29" t="s">
        <v>74</v>
      </c>
      <c r="M5" s="29" t="s">
        <v>75</v>
      </c>
      <c r="N5" s="29" t="s">
        <v>76</v>
      </c>
      <c r="O5" s="29" t="s">
        <v>77</v>
      </c>
      <c r="P5" s="29" t="s">
        <v>78</v>
      </c>
      <c r="Q5" s="29" t="s">
        <v>79</v>
      </c>
    </row>
    <row r="6" spans="1:17" x14ac:dyDescent="0.2">
      <c r="A6" s="26" t="s">
        <v>16</v>
      </c>
      <c r="B6" s="26" t="s">
        <v>17</v>
      </c>
      <c r="C6" s="30">
        <v>6</v>
      </c>
      <c r="D6" s="30">
        <v>20</v>
      </c>
      <c r="E6" s="30">
        <v>74</v>
      </c>
      <c r="F6" s="30">
        <v>8</v>
      </c>
      <c r="G6" s="30">
        <v>5</v>
      </c>
      <c r="H6" s="30">
        <v>87</v>
      </c>
      <c r="I6" s="30">
        <v>24</v>
      </c>
      <c r="J6" s="30">
        <v>29</v>
      </c>
      <c r="K6" s="30">
        <v>47</v>
      </c>
      <c r="L6" s="30">
        <v>24</v>
      </c>
      <c r="M6" s="30">
        <v>29</v>
      </c>
      <c r="N6" s="30">
        <v>47</v>
      </c>
      <c r="O6" s="30">
        <v>24</v>
      </c>
      <c r="P6" s="30">
        <v>19</v>
      </c>
      <c r="Q6" s="30">
        <v>57</v>
      </c>
    </row>
    <row r="7" spans="1:17" x14ac:dyDescent="0.2">
      <c r="A7" s="26" t="s">
        <v>18</v>
      </c>
      <c r="B7" s="26" t="s">
        <v>17</v>
      </c>
      <c r="C7" s="30">
        <v>3</v>
      </c>
      <c r="D7" s="30">
        <v>14</v>
      </c>
      <c r="E7" s="30">
        <v>83</v>
      </c>
      <c r="F7" s="30">
        <v>0</v>
      </c>
      <c r="G7" s="30">
        <v>1</v>
      </c>
      <c r="H7" s="30">
        <v>98</v>
      </c>
      <c r="I7" s="30">
        <v>8</v>
      </c>
      <c r="J7" s="30">
        <v>13</v>
      </c>
      <c r="K7" s="30">
        <v>79</v>
      </c>
      <c r="L7" s="30">
        <v>8</v>
      </c>
      <c r="M7" s="30">
        <v>13</v>
      </c>
      <c r="N7" s="30">
        <v>79</v>
      </c>
      <c r="O7" s="30">
        <v>6</v>
      </c>
      <c r="P7" s="30">
        <v>29</v>
      </c>
      <c r="Q7" s="30">
        <v>64</v>
      </c>
    </row>
    <row r="8" spans="1:17" x14ac:dyDescent="0.2">
      <c r="A8" s="26" t="s">
        <v>19</v>
      </c>
      <c r="B8" s="26" t="s">
        <v>17</v>
      </c>
      <c r="C8" s="30">
        <v>11</v>
      </c>
      <c r="D8" s="30">
        <v>17</v>
      </c>
      <c r="E8" s="30">
        <v>73</v>
      </c>
      <c r="F8" s="30">
        <v>6</v>
      </c>
      <c r="G8" s="30">
        <v>9</v>
      </c>
      <c r="H8" s="30">
        <v>85</v>
      </c>
      <c r="I8" s="30">
        <v>31</v>
      </c>
      <c r="J8" s="30">
        <v>24</v>
      </c>
      <c r="K8" s="30">
        <v>45</v>
      </c>
      <c r="L8" s="30">
        <v>31</v>
      </c>
      <c r="M8" s="30">
        <v>24</v>
      </c>
      <c r="N8" s="30">
        <v>45</v>
      </c>
      <c r="O8" s="30">
        <v>30</v>
      </c>
      <c r="P8" s="30">
        <v>18</v>
      </c>
      <c r="Q8" s="30">
        <v>52</v>
      </c>
    </row>
    <row r="9" spans="1:17" x14ac:dyDescent="0.2">
      <c r="A9" s="26" t="s">
        <v>20</v>
      </c>
      <c r="B9" s="26" t="s">
        <v>17</v>
      </c>
      <c r="C9" s="30">
        <v>15</v>
      </c>
      <c r="D9" s="30">
        <v>14</v>
      </c>
      <c r="E9" s="30">
        <v>72</v>
      </c>
      <c r="F9" s="30">
        <v>9</v>
      </c>
      <c r="G9" s="30">
        <v>2</v>
      </c>
      <c r="H9" s="30">
        <v>89</v>
      </c>
      <c r="I9" s="30">
        <v>41</v>
      </c>
      <c r="J9" s="30">
        <v>20</v>
      </c>
      <c r="K9" s="30">
        <v>40</v>
      </c>
      <c r="L9" s="30">
        <v>41</v>
      </c>
      <c r="M9" s="30">
        <v>20</v>
      </c>
      <c r="N9" s="30">
        <v>40</v>
      </c>
      <c r="O9" s="30">
        <v>41</v>
      </c>
      <c r="P9" s="30">
        <v>22</v>
      </c>
      <c r="Q9" s="30">
        <v>37</v>
      </c>
    </row>
    <row r="10" spans="1:17" x14ac:dyDescent="0.2">
      <c r="A10" s="26" t="s">
        <v>21</v>
      </c>
      <c r="B10" s="26" t="s">
        <v>22</v>
      </c>
      <c r="C10" s="30">
        <v>8</v>
      </c>
      <c r="D10" s="30">
        <v>9</v>
      </c>
      <c r="E10" s="30">
        <v>83</v>
      </c>
      <c r="F10" s="30">
        <v>8</v>
      </c>
      <c r="G10" s="30">
        <v>5</v>
      </c>
      <c r="H10" s="30">
        <v>87</v>
      </c>
      <c r="I10" s="30">
        <v>21</v>
      </c>
      <c r="J10" s="30">
        <v>13</v>
      </c>
      <c r="K10" s="30">
        <v>67</v>
      </c>
      <c r="L10" s="30">
        <v>21</v>
      </c>
      <c r="M10" s="30">
        <v>13</v>
      </c>
      <c r="N10" s="30">
        <v>67</v>
      </c>
      <c r="O10" s="30">
        <v>22</v>
      </c>
      <c r="P10" s="30">
        <v>7</v>
      </c>
      <c r="Q10" s="30">
        <v>71</v>
      </c>
    </row>
    <row r="11" spans="1:17" x14ac:dyDescent="0.2">
      <c r="A11" s="26" t="s">
        <v>21</v>
      </c>
      <c r="B11" s="26" t="s">
        <v>23</v>
      </c>
      <c r="C11" s="30">
        <v>3</v>
      </c>
      <c r="D11" s="30">
        <v>8</v>
      </c>
      <c r="E11" s="30">
        <v>89</v>
      </c>
      <c r="F11" s="30">
        <v>3</v>
      </c>
      <c r="G11" s="30">
        <v>4</v>
      </c>
      <c r="H11" s="30">
        <v>93</v>
      </c>
      <c r="I11" s="30">
        <v>14</v>
      </c>
      <c r="J11" s="30">
        <v>6</v>
      </c>
      <c r="K11" s="30">
        <v>80</v>
      </c>
      <c r="L11" s="30">
        <v>14</v>
      </c>
      <c r="M11" s="30">
        <v>6</v>
      </c>
      <c r="N11" s="30">
        <v>80</v>
      </c>
      <c r="O11" s="30">
        <v>8</v>
      </c>
      <c r="P11" s="30">
        <v>7</v>
      </c>
      <c r="Q11" s="30">
        <v>86</v>
      </c>
    </row>
    <row r="12" spans="1:17" x14ac:dyDescent="0.2">
      <c r="A12" s="26" t="s">
        <v>21</v>
      </c>
      <c r="B12" s="26" t="s">
        <v>24</v>
      </c>
      <c r="C12" s="30">
        <v>0</v>
      </c>
      <c r="D12" s="30">
        <v>3</v>
      </c>
      <c r="E12" s="30">
        <v>97</v>
      </c>
      <c r="F12" s="30">
        <v>0</v>
      </c>
      <c r="G12" s="30">
        <v>1</v>
      </c>
      <c r="H12" s="30">
        <v>98</v>
      </c>
      <c r="I12" s="30">
        <v>2</v>
      </c>
      <c r="J12" s="30">
        <v>5</v>
      </c>
      <c r="K12" s="30">
        <v>92</v>
      </c>
      <c r="L12" s="30">
        <v>2</v>
      </c>
      <c r="M12" s="30">
        <v>5</v>
      </c>
      <c r="N12" s="30">
        <v>92</v>
      </c>
      <c r="O12" s="30">
        <v>2</v>
      </c>
      <c r="P12" s="30">
        <v>5</v>
      </c>
      <c r="Q12" s="30">
        <v>93</v>
      </c>
    </row>
    <row r="13" spans="1:17" x14ac:dyDescent="0.2">
      <c r="A13" s="26" t="s">
        <v>21</v>
      </c>
      <c r="B13" s="26" t="s">
        <v>17</v>
      </c>
      <c r="C13" s="30">
        <v>3</v>
      </c>
      <c r="D13" s="30">
        <v>6</v>
      </c>
      <c r="E13" s="30">
        <v>91</v>
      </c>
      <c r="F13" s="30">
        <v>3</v>
      </c>
      <c r="G13" s="30">
        <v>3</v>
      </c>
      <c r="H13" s="30">
        <v>94</v>
      </c>
      <c r="I13" s="30">
        <v>11</v>
      </c>
      <c r="J13" s="30">
        <v>8</v>
      </c>
      <c r="K13" s="30">
        <v>82</v>
      </c>
      <c r="L13" s="30">
        <v>11</v>
      </c>
      <c r="M13" s="30">
        <v>8</v>
      </c>
      <c r="N13" s="30">
        <v>82</v>
      </c>
      <c r="O13" s="30">
        <v>9</v>
      </c>
      <c r="P13" s="30">
        <v>6</v>
      </c>
      <c r="Q13" s="30">
        <v>85</v>
      </c>
    </row>
    <row r="14" spans="1:17" x14ac:dyDescent="0.2">
      <c r="A14" s="26" t="s">
        <v>25</v>
      </c>
      <c r="B14" s="26" t="s">
        <v>22</v>
      </c>
      <c r="C14" s="30">
        <v>4</v>
      </c>
      <c r="D14" s="30">
        <v>6</v>
      </c>
      <c r="E14" s="30">
        <v>90</v>
      </c>
      <c r="F14" s="30">
        <v>2</v>
      </c>
      <c r="G14" s="30">
        <v>2</v>
      </c>
      <c r="H14" s="30">
        <v>96</v>
      </c>
      <c r="I14" s="30">
        <v>11</v>
      </c>
      <c r="J14" s="30">
        <v>7</v>
      </c>
      <c r="K14" s="30">
        <v>82</v>
      </c>
      <c r="L14" s="30">
        <v>11</v>
      </c>
      <c r="M14" s="30">
        <v>7</v>
      </c>
      <c r="N14" s="30">
        <v>82</v>
      </c>
      <c r="O14" s="30">
        <v>2</v>
      </c>
      <c r="P14" s="30">
        <v>13</v>
      </c>
      <c r="Q14" s="30">
        <v>84</v>
      </c>
    </row>
    <row r="15" spans="1:17" x14ac:dyDescent="0.2">
      <c r="A15" s="26" t="s">
        <v>25</v>
      </c>
      <c r="B15" s="26" t="s">
        <v>23</v>
      </c>
      <c r="C15" s="30">
        <v>0</v>
      </c>
      <c r="D15" s="30">
        <v>13</v>
      </c>
      <c r="E15" s="30">
        <v>87</v>
      </c>
      <c r="F15" s="30">
        <v>0</v>
      </c>
      <c r="G15" s="30">
        <v>7</v>
      </c>
      <c r="H15" s="30">
        <v>93</v>
      </c>
      <c r="I15" s="30">
        <v>8</v>
      </c>
      <c r="J15" s="30">
        <v>20</v>
      </c>
      <c r="K15" s="30">
        <v>72</v>
      </c>
      <c r="L15" s="30">
        <v>8</v>
      </c>
      <c r="M15" s="30">
        <v>20</v>
      </c>
      <c r="N15" s="30">
        <v>72</v>
      </c>
      <c r="O15" s="30">
        <v>1</v>
      </c>
      <c r="P15" s="30">
        <v>9</v>
      </c>
      <c r="Q15" s="30">
        <v>89</v>
      </c>
    </row>
    <row r="16" spans="1:17" x14ac:dyDescent="0.2">
      <c r="A16" s="26" t="s">
        <v>25</v>
      </c>
      <c r="B16" s="26" t="s">
        <v>17</v>
      </c>
      <c r="C16" s="30">
        <v>3</v>
      </c>
      <c r="D16" s="30">
        <v>6</v>
      </c>
      <c r="E16" s="30">
        <v>90</v>
      </c>
      <c r="F16" s="30">
        <v>2</v>
      </c>
      <c r="G16" s="30">
        <v>2</v>
      </c>
      <c r="H16" s="30">
        <v>96</v>
      </c>
      <c r="I16" s="30">
        <v>11</v>
      </c>
      <c r="J16" s="30">
        <v>7</v>
      </c>
      <c r="K16" s="30">
        <v>82</v>
      </c>
      <c r="L16" s="30">
        <v>11</v>
      </c>
      <c r="M16" s="30">
        <v>7</v>
      </c>
      <c r="N16" s="30">
        <v>82</v>
      </c>
      <c r="O16" s="30">
        <v>2</v>
      </c>
      <c r="P16" s="30">
        <v>13</v>
      </c>
      <c r="Q16" s="30">
        <v>85</v>
      </c>
    </row>
    <row r="17" spans="1:17" x14ac:dyDescent="0.2">
      <c r="A17" s="26" t="s">
        <v>26</v>
      </c>
      <c r="B17" s="26" t="s">
        <v>17</v>
      </c>
      <c r="C17" s="30">
        <v>3</v>
      </c>
      <c r="D17" s="30">
        <v>14</v>
      </c>
      <c r="E17" s="30">
        <v>83</v>
      </c>
      <c r="F17" s="30">
        <v>2</v>
      </c>
      <c r="G17" s="30">
        <v>2</v>
      </c>
      <c r="H17" s="30">
        <v>96</v>
      </c>
      <c r="I17" s="30">
        <v>15</v>
      </c>
      <c r="J17" s="30">
        <v>20</v>
      </c>
      <c r="K17" s="30">
        <v>64</v>
      </c>
      <c r="L17" s="30">
        <v>15</v>
      </c>
      <c r="M17" s="30">
        <v>20</v>
      </c>
      <c r="N17" s="30">
        <v>64</v>
      </c>
      <c r="O17" s="30">
        <v>17</v>
      </c>
      <c r="P17" s="30">
        <v>20</v>
      </c>
      <c r="Q17" s="30">
        <v>63</v>
      </c>
    </row>
    <row r="18" spans="1:17" x14ac:dyDescent="0.2">
      <c r="A18" s="26" t="s">
        <v>27</v>
      </c>
      <c r="B18" s="26" t="s">
        <v>17</v>
      </c>
      <c r="C18" s="30">
        <v>12</v>
      </c>
      <c r="D18" s="30">
        <v>12</v>
      </c>
      <c r="E18" s="30">
        <v>76</v>
      </c>
      <c r="F18" s="30">
        <v>10</v>
      </c>
      <c r="G18" s="30">
        <v>4</v>
      </c>
      <c r="H18" s="30">
        <v>86</v>
      </c>
      <c r="I18" s="30">
        <v>36</v>
      </c>
      <c r="J18" s="30">
        <v>5</v>
      </c>
      <c r="K18" s="30">
        <v>59</v>
      </c>
      <c r="L18" s="30">
        <v>36</v>
      </c>
      <c r="M18" s="30">
        <v>5</v>
      </c>
      <c r="N18" s="30">
        <v>59</v>
      </c>
      <c r="O18" s="30">
        <v>30</v>
      </c>
      <c r="P18" s="30">
        <v>12</v>
      </c>
      <c r="Q18" s="30">
        <v>57</v>
      </c>
    </row>
    <row r="19" spans="1:17" x14ac:dyDescent="0.2">
      <c r="A19" s="26" t="s">
        <v>28</v>
      </c>
      <c r="B19" s="26" t="s">
        <v>22</v>
      </c>
      <c r="C19" s="30">
        <v>4</v>
      </c>
      <c r="D19" s="30">
        <v>7</v>
      </c>
      <c r="E19" s="30">
        <v>89</v>
      </c>
      <c r="F19" s="30">
        <v>2</v>
      </c>
      <c r="G19" s="30">
        <v>3</v>
      </c>
      <c r="H19" s="30">
        <v>95</v>
      </c>
      <c r="I19" s="30">
        <v>15</v>
      </c>
      <c r="J19" s="30">
        <v>16</v>
      </c>
      <c r="K19" s="30">
        <v>69</v>
      </c>
      <c r="L19" s="30">
        <v>15</v>
      </c>
      <c r="M19" s="30">
        <v>16</v>
      </c>
      <c r="N19" s="30">
        <v>69</v>
      </c>
      <c r="O19" s="30">
        <v>17</v>
      </c>
      <c r="P19" s="30">
        <v>6</v>
      </c>
      <c r="Q19" s="30">
        <v>77</v>
      </c>
    </row>
    <row r="20" spans="1:17" x14ac:dyDescent="0.2">
      <c r="A20" s="26" t="s">
        <v>28</v>
      </c>
      <c r="B20" s="26" t="s">
        <v>23</v>
      </c>
      <c r="C20" s="30">
        <v>3</v>
      </c>
      <c r="D20" s="30">
        <v>0</v>
      </c>
      <c r="E20" s="30">
        <v>97</v>
      </c>
      <c r="F20" s="30">
        <v>4</v>
      </c>
      <c r="G20" s="30">
        <v>7</v>
      </c>
      <c r="H20" s="30">
        <v>89</v>
      </c>
      <c r="I20" s="30">
        <v>9</v>
      </c>
      <c r="J20" s="30">
        <v>13</v>
      </c>
      <c r="K20" s="30">
        <v>78</v>
      </c>
      <c r="L20" s="30">
        <v>9</v>
      </c>
      <c r="M20" s="30">
        <v>13</v>
      </c>
      <c r="N20" s="30">
        <v>78</v>
      </c>
      <c r="O20" s="30">
        <v>12</v>
      </c>
      <c r="P20" s="30">
        <v>4</v>
      </c>
      <c r="Q20" s="30">
        <v>84</v>
      </c>
    </row>
    <row r="21" spans="1:17" x14ac:dyDescent="0.2">
      <c r="A21" s="26" t="s">
        <v>28</v>
      </c>
      <c r="B21" s="26" t="s">
        <v>17</v>
      </c>
      <c r="C21" s="30">
        <v>4</v>
      </c>
      <c r="D21" s="30">
        <v>5</v>
      </c>
      <c r="E21" s="30">
        <v>91</v>
      </c>
      <c r="F21" s="30">
        <v>2</v>
      </c>
      <c r="G21" s="30">
        <v>4</v>
      </c>
      <c r="H21" s="30">
        <v>94</v>
      </c>
      <c r="I21" s="30">
        <v>13</v>
      </c>
      <c r="J21" s="30">
        <v>16</v>
      </c>
      <c r="K21" s="30">
        <v>71</v>
      </c>
      <c r="L21" s="30">
        <v>13</v>
      </c>
      <c r="M21" s="30">
        <v>16</v>
      </c>
      <c r="N21" s="30">
        <v>71</v>
      </c>
      <c r="O21" s="30">
        <v>16</v>
      </c>
      <c r="P21" s="30">
        <v>6</v>
      </c>
      <c r="Q21" s="30">
        <v>79</v>
      </c>
    </row>
    <row r="22" spans="1:17" x14ac:dyDescent="0.2">
      <c r="A22" s="26" t="s">
        <v>29</v>
      </c>
      <c r="B22" s="26" t="s">
        <v>17</v>
      </c>
      <c r="C22" s="30">
        <v>5</v>
      </c>
      <c r="D22" s="30">
        <v>9</v>
      </c>
      <c r="E22" s="30">
        <v>85</v>
      </c>
      <c r="F22" s="30" t="s">
        <v>34</v>
      </c>
      <c r="G22" s="30" t="s">
        <v>34</v>
      </c>
      <c r="H22" s="30" t="s">
        <v>34</v>
      </c>
      <c r="I22" s="30">
        <v>15</v>
      </c>
      <c r="J22" s="30">
        <v>39</v>
      </c>
      <c r="K22" s="30">
        <v>46</v>
      </c>
      <c r="L22" s="30">
        <v>15</v>
      </c>
      <c r="M22" s="30">
        <v>39</v>
      </c>
      <c r="N22" s="30">
        <v>46</v>
      </c>
      <c r="O22" s="30">
        <v>7</v>
      </c>
      <c r="P22" s="30">
        <v>15</v>
      </c>
      <c r="Q22" s="30">
        <v>78</v>
      </c>
    </row>
    <row r="23" spans="1:17" x14ac:dyDescent="0.2">
      <c r="A23" s="26" t="s">
        <v>30</v>
      </c>
      <c r="B23" s="26" t="s">
        <v>22</v>
      </c>
      <c r="C23" s="30">
        <v>5</v>
      </c>
      <c r="D23" s="30">
        <v>14</v>
      </c>
      <c r="E23" s="30">
        <v>81</v>
      </c>
      <c r="F23" s="30">
        <v>4</v>
      </c>
      <c r="G23" s="30">
        <v>7</v>
      </c>
      <c r="H23" s="30">
        <v>89</v>
      </c>
      <c r="I23" s="30">
        <v>13</v>
      </c>
      <c r="J23" s="30">
        <v>17</v>
      </c>
      <c r="K23" s="30">
        <v>70</v>
      </c>
      <c r="L23" s="30">
        <v>13</v>
      </c>
      <c r="M23" s="30">
        <v>17</v>
      </c>
      <c r="N23" s="30">
        <v>70</v>
      </c>
      <c r="O23" s="30">
        <v>9</v>
      </c>
      <c r="P23" s="30">
        <v>11</v>
      </c>
      <c r="Q23" s="30">
        <v>79</v>
      </c>
    </row>
    <row r="24" spans="1:17" x14ac:dyDescent="0.2">
      <c r="A24" s="26" t="s">
        <v>30</v>
      </c>
      <c r="B24" s="26" t="s">
        <v>23</v>
      </c>
      <c r="C24" s="30">
        <v>6</v>
      </c>
      <c r="D24" s="30">
        <v>2</v>
      </c>
      <c r="E24" s="30">
        <v>93</v>
      </c>
      <c r="F24" s="30">
        <v>9</v>
      </c>
      <c r="G24" s="30">
        <v>2</v>
      </c>
      <c r="H24" s="30">
        <v>88</v>
      </c>
      <c r="I24" s="30">
        <v>13</v>
      </c>
      <c r="J24" s="30">
        <v>7</v>
      </c>
      <c r="K24" s="30">
        <v>80</v>
      </c>
      <c r="L24" s="30">
        <v>13</v>
      </c>
      <c r="M24" s="30">
        <v>7</v>
      </c>
      <c r="N24" s="30">
        <v>80</v>
      </c>
      <c r="O24" s="30">
        <v>9</v>
      </c>
      <c r="P24" s="30">
        <v>6</v>
      </c>
      <c r="Q24" s="30">
        <v>85</v>
      </c>
    </row>
    <row r="25" spans="1:17" x14ac:dyDescent="0.2">
      <c r="A25" s="26" t="s">
        <v>30</v>
      </c>
      <c r="B25" s="26" t="s">
        <v>24</v>
      </c>
      <c r="C25" s="30">
        <v>6</v>
      </c>
      <c r="D25" s="30">
        <v>4</v>
      </c>
      <c r="E25" s="30">
        <v>89</v>
      </c>
      <c r="F25" s="30" t="s">
        <v>34</v>
      </c>
      <c r="G25" s="30" t="s">
        <v>34</v>
      </c>
      <c r="H25" s="30">
        <v>98</v>
      </c>
      <c r="I25" s="30">
        <v>2</v>
      </c>
      <c r="J25" s="30">
        <v>7</v>
      </c>
      <c r="K25" s="30">
        <v>91</v>
      </c>
      <c r="L25" s="30">
        <v>2</v>
      </c>
      <c r="M25" s="30">
        <v>7</v>
      </c>
      <c r="N25" s="30">
        <v>91</v>
      </c>
      <c r="O25" s="30">
        <v>6</v>
      </c>
      <c r="P25" s="30">
        <v>6</v>
      </c>
      <c r="Q25" s="30">
        <v>88</v>
      </c>
    </row>
    <row r="26" spans="1:17" x14ac:dyDescent="0.2">
      <c r="A26" s="26" t="s">
        <v>30</v>
      </c>
      <c r="B26" s="26" t="s">
        <v>17</v>
      </c>
      <c r="C26" s="30">
        <v>5</v>
      </c>
      <c r="D26" s="30">
        <v>10</v>
      </c>
      <c r="E26" s="30">
        <v>84</v>
      </c>
      <c r="F26" s="30">
        <v>4</v>
      </c>
      <c r="G26" s="30">
        <v>5</v>
      </c>
      <c r="H26" s="30">
        <v>91</v>
      </c>
      <c r="I26" s="30">
        <v>10</v>
      </c>
      <c r="J26" s="30">
        <v>13</v>
      </c>
      <c r="K26" s="30">
        <v>77</v>
      </c>
      <c r="L26" s="30">
        <v>10</v>
      </c>
      <c r="M26" s="30">
        <v>13</v>
      </c>
      <c r="N26" s="30">
        <v>77</v>
      </c>
      <c r="O26" s="30">
        <v>9</v>
      </c>
      <c r="P26" s="30">
        <v>9</v>
      </c>
      <c r="Q26" s="30">
        <v>82</v>
      </c>
    </row>
    <row r="27" spans="1:17" x14ac:dyDescent="0.2">
      <c r="A27" s="31"/>
      <c r="B27" s="31"/>
      <c r="C27" s="31"/>
      <c r="D27" s="31"/>
      <c r="E27" s="31"/>
      <c r="F27" s="31"/>
      <c r="G27" s="31"/>
      <c r="H27" s="31"/>
      <c r="I27" s="31"/>
      <c r="J27" s="31"/>
      <c r="K27" s="31"/>
      <c r="L27" s="31"/>
      <c r="M27" s="31"/>
      <c r="N27" s="31"/>
      <c r="O27" s="31"/>
      <c r="P27" s="31"/>
      <c r="Q27" s="31"/>
    </row>
    <row r="28" spans="1:17" x14ac:dyDescent="0.2">
      <c r="A28" s="32" t="s">
        <v>140</v>
      </c>
    </row>
    <row r="29" spans="1:17" x14ac:dyDescent="0.2">
      <c r="A29" s="32" t="s">
        <v>116</v>
      </c>
    </row>
    <row r="30" spans="1:17" x14ac:dyDescent="0.2">
      <c r="A30" s="33" t="s">
        <v>31</v>
      </c>
    </row>
    <row r="32" spans="1:17" x14ac:dyDescent="0.2">
      <c r="A32" s="20" t="s">
        <v>139</v>
      </c>
    </row>
    <row r="33" spans="1:5" x14ac:dyDescent="0.2">
      <c r="A33" s="32" t="s">
        <v>80</v>
      </c>
    </row>
    <row r="34" spans="1:5" x14ac:dyDescent="0.2">
      <c r="A34" s="32" t="s">
        <v>81</v>
      </c>
    </row>
    <row r="36" spans="1:5" ht="15.75" x14ac:dyDescent="0.2">
      <c r="A36" s="25" t="s">
        <v>141</v>
      </c>
    </row>
    <row r="37" spans="1:5" x14ac:dyDescent="0.2">
      <c r="A37" s="28" t="s">
        <v>112</v>
      </c>
    </row>
    <row r="39" spans="1:5" ht="15" x14ac:dyDescent="0.2">
      <c r="A39" s="29" t="s">
        <v>13</v>
      </c>
      <c r="B39" s="29" t="s">
        <v>14</v>
      </c>
      <c r="C39" s="29" t="s">
        <v>65</v>
      </c>
      <c r="D39" s="29" t="s">
        <v>66</v>
      </c>
      <c r="E39" s="29" t="s">
        <v>67</v>
      </c>
    </row>
    <row r="40" spans="1:5" x14ac:dyDescent="0.2">
      <c r="A40" s="26" t="s">
        <v>16</v>
      </c>
      <c r="B40" s="26" t="s">
        <v>17</v>
      </c>
      <c r="C40" s="30">
        <v>0</v>
      </c>
      <c r="D40" s="30">
        <v>2</v>
      </c>
      <c r="E40" s="30">
        <v>98</v>
      </c>
    </row>
    <row r="41" spans="1:5" x14ac:dyDescent="0.2">
      <c r="A41" s="26" t="s">
        <v>18</v>
      </c>
      <c r="B41" s="26" t="s">
        <v>17</v>
      </c>
      <c r="C41" s="30" t="s">
        <v>34</v>
      </c>
      <c r="D41" s="30" t="s">
        <v>34</v>
      </c>
      <c r="E41" s="30" t="s">
        <v>34</v>
      </c>
    </row>
    <row r="42" spans="1:5" x14ac:dyDescent="0.2">
      <c r="A42" s="26" t="s">
        <v>19</v>
      </c>
      <c r="B42" s="26" t="s">
        <v>17</v>
      </c>
      <c r="C42" s="30">
        <v>0</v>
      </c>
      <c r="D42" s="30">
        <v>0</v>
      </c>
      <c r="E42" s="30">
        <v>99</v>
      </c>
    </row>
    <row r="43" spans="1:5" x14ac:dyDescent="0.2">
      <c r="A43" s="26" t="s">
        <v>20</v>
      </c>
      <c r="B43" s="26" t="s">
        <v>17</v>
      </c>
      <c r="C43" s="30" t="s">
        <v>34</v>
      </c>
      <c r="D43" s="30" t="s">
        <v>34</v>
      </c>
      <c r="E43" s="30" t="s">
        <v>34</v>
      </c>
    </row>
    <row r="44" spans="1:5" x14ac:dyDescent="0.2">
      <c r="A44" s="26" t="s">
        <v>21</v>
      </c>
      <c r="B44" s="26" t="s">
        <v>22</v>
      </c>
      <c r="C44" s="30">
        <v>0</v>
      </c>
      <c r="D44" s="30">
        <v>1</v>
      </c>
      <c r="E44" s="30">
        <v>98</v>
      </c>
    </row>
    <row r="45" spans="1:5" x14ac:dyDescent="0.2">
      <c r="A45" s="26" t="s">
        <v>21</v>
      </c>
      <c r="B45" s="26" t="s">
        <v>23</v>
      </c>
      <c r="C45" s="30">
        <v>1</v>
      </c>
      <c r="D45" s="30">
        <v>1</v>
      </c>
      <c r="E45" s="30">
        <v>98</v>
      </c>
    </row>
    <row r="46" spans="1:5" x14ac:dyDescent="0.2">
      <c r="A46" s="26" t="s">
        <v>21</v>
      </c>
      <c r="B46" s="26" t="s">
        <v>24</v>
      </c>
      <c r="C46" s="30" t="s">
        <v>34</v>
      </c>
      <c r="D46" s="30" t="s">
        <v>34</v>
      </c>
      <c r="E46" s="30">
        <v>98</v>
      </c>
    </row>
    <row r="47" spans="1:5" x14ac:dyDescent="0.2">
      <c r="A47" s="26" t="s">
        <v>21</v>
      </c>
      <c r="B47" s="26" t="s">
        <v>17</v>
      </c>
      <c r="C47" s="30">
        <v>1</v>
      </c>
      <c r="D47" s="30">
        <v>1</v>
      </c>
      <c r="E47" s="30">
        <v>98</v>
      </c>
    </row>
    <row r="48" spans="1:5" x14ac:dyDescent="0.2">
      <c r="A48" s="26" t="s">
        <v>25</v>
      </c>
      <c r="B48" s="26" t="s">
        <v>22</v>
      </c>
      <c r="C48" s="30" t="s">
        <v>34</v>
      </c>
      <c r="D48" s="30">
        <v>4</v>
      </c>
      <c r="E48" s="30">
        <v>96</v>
      </c>
    </row>
    <row r="49" spans="1:5" x14ac:dyDescent="0.2">
      <c r="A49" s="26" t="s">
        <v>25</v>
      </c>
      <c r="B49" s="26" t="s">
        <v>23</v>
      </c>
      <c r="C49" s="30" t="s">
        <v>34</v>
      </c>
      <c r="D49" s="30" t="s">
        <v>34</v>
      </c>
      <c r="E49" s="30">
        <v>98</v>
      </c>
    </row>
    <row r="50" spans="1:5" x14ac:dyDescent="0.2">
      <c r="A50" s="26" t="s">
        <v>25</v>
      </c>
      <c r="B50" s="26" t="s">
        <v>17</v>
      </c>
      <c r="C50" s="30" t="s">
        <v>34</v>
      </c>
      <c r="D50" s="30">
        <v>4</v>
      </c>
      <c r="E50" s="30">
        <v>96</v>
      </c>
    </row>
    <row r="51" spans="1:5" x14ac:dyDescent="0.2">
      <c r="A51" s="26" t="s">
        <v>26</v>
      </c>
      <c r="B51" s="26" t="s">
        <v>17</v>
      </c>
      <c r="C51" s="30">
        <v>2</v>
      </c>
      <c r="D51" s="30">
        <v>0</v>
      </c>
      <c r="E51" s="30">
        <v>98</v>
      </c>
    </row>
    <row r="52" spans="1:5" x14ac:dyDescent="0.2">
      <c r="A52" s="26" t="s">
        <v>27</v>
      </c>
      <c r="B52" s="26" t="s">
        <v>17</v>
      </c>
      <c r="C52" s="30" t="s">
        <v>34</v>
      </c>
      <c r="D52" s="30" t="s">
        <v>34</v>
      </c>
      <c r="E52" s="30" t="s">
        <v>34</v>
      </c>
    </row>
    <row r="53" spans="1:5" x14ac:dyDescent="0.2">
      <c r="A53" s="26" t="s">
        <v>28</v>
      </c>
      <c r="B53" s="26" t="s">
        <v>22</v>
      </c>
      <c r="C53" s="30" t="s">
        <v>34</v>
      </c>
      <c r="D53" s="30" t="s">
        <v>34</v>
      </c>
      <c r="E53" s="30">
        <v>98</v>
      </c>
    </row>
    <row r="54" spans="1:5" x14ac:dyDescent="0.2">
      <c r="A54" s="26" t="s">
        <v>28</v>
      </c>
      <c r="B54" s="26" t="s">
        <v>23</v>
      </c>
      <c r="C54" s="30">
        <v>3</v>
      </c>
      <c r="D54" s="30">
        <v>4</v>
      </c>
      <c r="E54" s="30">
        <v>93</v>
      </c>
    </row>
    <row r="55" spans="1:5" x14ac:dyDescent="0.2">
      <c r="A55" s="26" t="s">
        <v>28</v>
      </c>
      <c r="B55" s="26" t="s">
        <v>17</v>
      </c>
      <c r="C55" s="30">
        <v>1</v>
      </c>
      <c r="D55" s="30">
        <v>2</v>
      </c>
      <c r="E55" s="30">
        <v>97</v>
      </c>
    </row>
    <row r="56" spans="1:5" x14ac:dyDescent="0.2">
      <c r="A56" s="26" t="s">
        <v>29</v>
      </c>
      <c r="B56" s="26" t="s">
        <v>17</v>
      </c>
      <c r="C56" s="30" t="s">
        <v>34</v>
      </c>
      <c r="D56" s="30" t="s">
        <v>34</v>
      </c>
      <c r="E56" s="30" t="s">
        <v>34</v>
      </c>
    </row>
    <row r="57" spans="1:5" x14ac:dyDescent="0.2">
      <c r="A57" s="26" t="s">
        <v>30</v>
      </c>
      <c r="B57" s="26" t="s">
        <v>22</v>
      </c>
      <c r="C57" s="30">
        <v>0</v>
      </c>
      <c r="D57" s="30">
        <v>11</v>
      </c>
      <c r="E57" s="30">
        <v>89</v>
      </c>
    </row>
    <row r="58" spans="1:5" x14ac:dyDescent="0.2">
      <c r="A58" s="26" t="s">
        <v>30</v>
      </c>
      <c r="B58" s="26" t="s">
        <v>23</v>
      </c>
      <c r="C58" s="30">
        <v>3</v>
      </c>
      <c r="D58" s="30">
        <v>7</v>
      </c>
      <c r="E58" s="30">
        <v>90</v>
      </c>
    </row>
    <row r="59" spans="1:5" x14ac:dyDescent="0.2">
      <c r="A59" s="26" t="s">
        <v>30</v>
      </c>
      <c r="B59" s="26" t="s">
        <v>24</v>
      </c>
      <c r="C59" s="30" t="s">
        <v>34</v>
      </c>
      <c r="D59" s="30" t="s">
        <v>34</v>
      </c>
      <c r="E59" s="30">
        <v>92</v>
      </c>
    </row>
    <row r="60" spans="1:5" x14ac:dyDescent="0.2">
      <c r="A60" s="26" t="s">
        <v>30</v>
      </c>
      <c r="B60" s="26" t="s">
        <v>17</v>
      </c>
      <c r="C60" s="30">
        <v>2</v>
      </c>
      <c r="D60" s="30">
        <v>8</v>
      </c>
      <c r="E60" s="30">
        <v>90</v>
      </c>
    </row>
    <row r="61" spans="1:5" x14ac:dyDescent="0.2">
      <c r="A61" s="31"/>
      <c r="B61" s="31"/>
      <c r="C61" s="31"/>
      <c r="D61" s="31"/>
      <c r="E61" s="31"/>
    </row>
    <row r="62" spans="1:5" x14ac:dyDescent="0.2">
      <c r="A62" s="32" t="s">
        <v>142</v>
      </c>
    </row>
    <row r="63" spans="1:5" x14ac:dyDescent="0.2">
      <c r="A63" s="32" t="s">
        <v>116</v>
      </c>
    </row>
    <row r="64" spans="1:5" x14ac:dyDescent="0.2">
      <c r="A64" s="33" t="s">
        <v>31</v>
      </c>
    </row>
    <row r="66" spans="1:5" x14ac:dyDescent="0.2">
      <c r="A66" s="20" t="s">
        <v>139</v>
      </c>
    </row>
    <row r="68" spans="1:5" ht="15.75" x14ac:dyDescent="0.2">
      <c r="A68" s="25" t="s">
        <v>143</v>
      </c>
    </row>
    <row r="69" spans="1:5" x14ac:dyDescent="0.2">
      <c r="A69" s="28" t="s">
        <v>112</v>
      </c>
    </row>
    <row r="71" spans="1:5" ht="30" x14ac:dyDescent="0.2">
      <c r="A71" s="29" t="s">
        <v>13</v>
      </c>
      <c r="B71" s="29" t="s">
        <v>14</v>
      </c>
      <c r="C71" s="29" t="s">
        <v>53</v>
      </c>
      <c r="D71" s="29" t="s">
        <v>51</v>
      </c>
      <c r="E71" s="29" t="s">
        <v>55</v>
      </c>
    </row>
    <row r="72" spans="1:5" x14ac:dyDescent="0.2">
      <c r="A72" s="26" t="s">
        <v>16</v>
      </c>
      <c r="B72" s="26" t="s">
        <v>17</v>
      </c>
      <c r="C72" s="30" t="s">
        <v>34</v>
      </c>
      <c r="D72" s="30" t="s">
        <v>34</v>
      </c>
      <c r="E72" s="30" t="s">
        <v>34</v>
      </c>
    </row>
    <row r="73" spans="1:5" x14ac:dyDescent="0.2">
      <c r="A73" s="26" t="s">
        <v>18</v>
      </c>
      <c r="B73" s="26" t="s">
        <v>17</v>
      </c>
      <c r="C73" s="30">
        <v>6</v>
      </c>
      <c r="D73" s="30">
        <v>94</v>
      </c>
      <c r="E73" s="30" t="s">
        <v>34</v>
      </c>
    </row>
    <row r="74" spans="1:5" x14ac:dyDescent="0.2">
      <c r="A74" s="26" t="s">
        <v>19</v>
      </c>
      <c r="B74" s="26" t="s">
        <v>17</v>
      </c>
      <c r="C74" s="30">
        <v>6</v>
      </c>
      <c r="D74" s="30">
        <v>94</v>
      </c>
      <c r="E74" s="30" t="s">
        <v>34</v>
      </c>
    </row>
    <row r="75" spans="1:5" x14ac:dyDescent="0.2">
      <c r="A75" s="26" t="s">
        <v>20</v>
      </c>
      <c r="B75" s="26" t="s">
        <v>17</v>
      </c>
      <c r="C75" s="30" t="s">
        <v>34</v>
      </c>
      <c r="D75" s="30" t="s">
        <v>34</v>
      </c>
      <c r="E75" s="30" t="s">
        <v>34</v>
      </c>
    </row>
    <row r="76" spans="1:5" x14ac:dyDescent="0.2">
      <c r="A76" s="26" t="s">
        <v>21</v>
      </c>
      <c r="B76" s="26" t="s">
        <v>22</v>
      </c>
      <c r="C76" s="30">
        <v>30</v>
      </c>
      <c r="D76" s="30">
        <v>70</v>
      </c>
      <c r="E76" s="30" t="s">
        <v>34</v>
      </c>
    </row>
    <row r="77" spans="1:5" x14ac:dyDescent="0.2">
      <c r="A77" s="26" t="s">
        <v>21</v>
      </c>
      <c r="B77" s="26" t="s">
        <v>23</v>
      </c>
      <c r="C77" s="30">
        <v>96</v>
      </c>
      <c r="D77" s="30">
        <v>4</v>
      </c>
      <c r="E77" s="30" t="s">
        <v>34</v>
      </c>
    </row>
    <row r="78" spans="1:5" x14ac:dyDescent="0.2">
      <c r="A78" s="26" t="s">
        <v>21</v>
      </c>
      <c r="B78" s="26" t="s">
        <v>24</v>
      </c>
      <c r="C78" s="30">
        <v>78</v>
      </c>
      <c r="D78" s="30">
        <v>14</v>
      </c>
      <c r="E78" s="30">
        <v>8</v>
      </c>
    </row>
    <row r="79" spans="1:5" x14ac:dyDescent="0.2">
      <c r="A79" s="26" t="s">
        <v>21</v>
      </c>
      <c r="B79" s="26" t="s">
        <v>17</v>
      </c>
      <c r="C79" s="30">
        <v>68</v>
      </c>
      <c r="D79" s="30">
        <v>28</v>
      </c>
      <c r="E79" s="30">
        <v>4</v>
      </c>
    </row>
    <row r="80" spans="1:5" x14ac:dyDescent="0.2">
      <c r="A80" s="26" t="s">
        <v>25</v>
      </c>
      <c r="B80" s="26" t="s">
        <v>22</v>
      </c>
      <c r="C80" s="30">
        <v>2</v>
      </c>
      <c r="D80" s="30">
        <v>98</v>
      </c>
      <c r="E80" s="30" t="s">
        <v>34</v>
      </c>
    </row>
    <row r="81" spans="1:5" x14ac:dyDescent="0.2">
      <c r="A81" s="26" t="s">
        <v>25</v>
      </c>
      <c r="B81" s="26" t="s">
        <v>23</v>
      </c>
      <c r="C81" s="30" t="s">
        <v>34</v>
      </c>
      <c r="D81" s="30" t="s">
        <v>34</v>
      </c>
      <c r="E81" s="30" t="s">
        <v>34</v>
      </c>
    </row>
    <row r="82" spans="1:5" x14ac:dyDescent="0.2">
      <c r="A82" s="26" t="s">
        <v>25</v>
      </c>
      <c r="B82" s="26" t="s">
        <v>17</v>
      </c>
      <c r="C82" s="30">
        <v>5</v>
      </c>
      <c r="D82" s="30">
        <v>95</v>
      </c>
      <c r="E82" s="30" t="s">
        <v>34</v>
      </c>
    </row>
    <row r="83" spans="1:5" x14ac:dyDescent="0.2">
      <c r="A83" s="26" t="s">
        <v>26</v>
      </c>
      <c r="B83" s="26" t="s">
        <v>17</v>
      </c>
      <c r="C83" s="30">
        <v>0</v>
      </c>
      <c r="D83" s="30">
        <v>100</v>
      </c>
      <c r="E83" s="30" t="s">
        <v>34</v>
      </c>
    </row>
    <row r="84" spans="1:5" x14ac:dyDescent="0.2">
      <c r="A84" s="26" t="s">
        <v>27</v>
      </c>
      <c r="B84" s="26" t="s">
        <v>17</v>
      </c>
      <c r="C84" s="30">
        <v>12</v>
      </c>
      <c r="D84" s="30">
        <v>88</v>
      </c>
      <c r="E84" s="30" t="s">
        <v>34</v>
      </c>
    </row>
    <row r="85" spans="1:5" x14ac:dyDescent="0.2">
      <c r="A85" s="26" t="s">
        <v>28</v>
      </c>
      <c r="B85" s="26" t="s">
        <v>22</v>
      </c>
      <c r="C85" s="30">
        <v>4</v>
      </c>
      <c r="D85" s="30">
        <v>96</v>
      </c>
      <c r="E85" s="30" t="s">
        <v>34</v>
      </c>
    </row>
    <row r="86" spans="1:5" x14ac:dyDescent="0.2">
      <c r="A86" s="26" t="s">
        <v>28</v>
      </c>
      <c r="B86" s="26" t="s">
        <v>23</v>
      </c>
      <c r="C86" s="30">
        <v>93</v>
      </c>
      <c r="D86" s="30">
        <v>6</v>
      </c>
      <c r="E86" s="30" t="s">
        <v>34</v>
      </c>
    </row>
    <row r="87" spans="1:5" x14ac:dyDescent="0.2">
      <c r="A87" s="26" t="s">
        <v>28</v>
      </c>
      <c r="B87" s="26" t="s">
        <v>17</v>
      </c>
      <c r="C87" s="30">
        <v>22</v>
      </c>
      <c r="D87" s="30">
        <v>78</v>
      </c>
      <c r="E87" s="30" t="s">
        <v>34</v>
      </c>
    </row>
    <row r="88" spans="1:5" x14ac:dyDescent="0.2">
      <c r="A88" s="26" t="s">
        <v>29</v>
      </c>
      <c r="B88" s="26" t="s">
        <v>17</v>
      </c>
      <c r="C88" s="30" t="s">
        <v>34</v>
      </c>
      <c r="D88" s="30" t="s">
        <v>34</v>
      </c>
      <c r="E88" s="30" t="s">
        <v>34</v>
      </c>
    </row>
    <row r="89" spans="1:5" x14ac:dyDescent="0.2">
      <c r="A89" s="26" t="s">
        <v>30</v>
      </c>
      <c r="B89" s="26" t="s">
        <v>22</v>
      </c>
      <c r="C89" s="30">
        <v>6</v>
      </c>
      <c r="D89" s="30">
        <v>94</v>
      </c>
      <c r="E89" s="30" t="s">
        <v>34</v>
      </c>
    </row>
    <row r="90" spans="1:5" x14ac:dyDescent="0.2">
      <c r="A90" s="26" t="s">
        <v>30</v>
      </c>
      <c r="B90" s="26" t="s">
        <v>23</v>
      </c>
      <c r="C90" s="30">
        <v>77</v>
      </c>
      <c r="D90" s="30">
        <v>20</v>
      </c>
      <c r="E90" s="30" t="s">
        <v>34</v>
      </c>
    </row>
    <row r="91" spans="1:5" x14ac:dyDescent="0.2">
      <c r="A91" s="26" t="s">
        <v>30</v>
      </c>
      <c r="B91" s="26" t="s">
        <v>24</v>
      </c>
      <c r="C91" s="30">
        <v>77</v>
      </c>
      <c r="D91" s="30">
        <v>4</v>
      </c>
      <c r="E91" s="30">
        <v>19</v>
      </c>
    </row>
    <row r="92" spans="1:5" x14ac:dyDescent="0.2">
      <c r="A92" s="26" t="s">
        <v>30</v>
      </c>
      <c r="B92" s="26" t="s">
        <v>17</v>
      </c>
      <c r="C92" s="30">
        <v>42</v>
      </c>
      <c r="D92" s="30">
        <v>50</v>
      </c>
      <c r="E92" s="30">
        <v>8</v>
      </c>
    </row>
    <row r="93" spans="1:5" x14ac:dyDescent="0.2">
      <c r="A93" s="31"/>
      <c r="B93" s="31"/>
      <c r="C93" s="31"/>
      <c r="D93" s="31"/>
      <c r="E93" s="31"/>
    </row>
    <row r="94" spans="1:5" x14ac:dyDescent="0.2">
      <c r="A94" s="32" t="s">
        <v>154</v>
      </c>
    </row>
    <row r="95" spans="1:5" x14ac:dyDescent="0.2">
      <c r="A95" s="32" t="s">
        <v>116</v>
      </c>
    </row>
    <row r="96" spans="1:5" x14ac:dyDescent="0.2">
      <c r="A96" s="33" t="s">
        <v>31</v>
      </c>
    </row>
    <row r="98" spans="1:3" x14ac:dyDescent="0.2">
      <c r="A98" s="20" t="s">
        <v>139</v>
      </c>
    </row>
    <row r="100" spans="1:3" ht="15.75" x14ac:dyDescent="0.2">
      <c r="A100" s="25" t="s">
        <v>82</v>
      </c>
    </row>
    <row r="101" spans="1:3" x14ac:dyDescent="0.2">
      <c r="A101" s="28" t="s">
        <v>112</v>
      </c>
    </row>
    <row r="103" spans="1:3" ht="15" x14ac:dyDescent="0.2">
      <c r="A103" s="29" t="s">
        <v>13</v>
      </c>
      <c r="B103" s="29" t="s">
        <v>14</v>
      </c>
      <c r="C103" s="29" t="s">
        <v>51</v>
      </c>
    </row>
    <row r="104" spans="1:3" x14ac:dyDescent="0.2">
      <c r="A104" s="26" t="s">
        <v>16</v>
      </c>
      <c r="B104" s="26" t="s">
        <v>17</v>
      </c>
      <c r="C104" s="30">
        <v>2</v>
      </c>
    </row>
    <row r="105" spans="1:3" x14ac:dyDescent="0.2">
      <c r="A105" s="26" t="s">
        <v>18</v>
      </c>
      <c r="B105" s="26" t="s">
        <v>17</v>
      </c>
      <c r="C105" s="30">
        <v>5</v>
      </c>
    </row>
    <row r="106" spans="1:3" x14ac:dyDescent="0.2">
      <c r="A106" s="26" t="s">
        <v>19</v>
      </c>
      <c r="B106" s="26" t="s">
        <v>17</v>
      </c>
      <c r="C106" s="30">
        <v>2</v>
      </c>
    </row>
    <row r="107" spans="1:3" x14ac:dyDescent="0.2">
      <c r="A107" s="26" t="s">
        <v>20</v>
      </c>
      <c r="B107" s="26" t="s">
        <v>17</v>
      </c>
      <c r="C107" s="30" t="s">
        <v>34</v>
      </c>
    </row>
    <row r="108" spans="1:3" x14ac:dyDescent="0.2">
      <c r="A108" s="26" t="s">
        <v>21</v>
      </c>
      <c r="B108" s="26" t="s">
        <v>22</v>
      </c>
      <c r="C108" s="30">
        <v>8</v>
      </c>
    </row>
    <row r="109" spans="1:3" x14ac:dyDescent="0.2">
      <c r="A109" s="26" t="s">
        <v>21</v>
      </c>
      <c r="B109" s="26" t="s">
        <v>23</v>
      </c>
      <c r="C109" s="30" t="s">
        <v>34</v>
      </c>
    </row>
    <row r="110" spans="1:3" x14ac:dyDescent="0.2">
      <c r="A110" s="26" t="s">
        <v>21</v>
      </c>
      <c r="B110" s="26" t="s">
        <v>24</v>
      </c>
      <c r="C110" s="30" t="s">
        <v>34</v>
      </c>
    </row>
    <row r="111" spans="1:3" x14ac:dyDescent="0.2">
      <c r="A111" s="26" t="s">
        <v>21</v>
      </c>
      <c r="B111" s="26" t="s">
        <v>17</v>
      </c>
      <c r="C111" s="30">
        <v>15</v>
      </c>
    </row>
    <row r="112" spans="1:3" x14ac:dyDescent="0.2">
      <c r="A112" s="26" t="s">
        <v>25</v>
      </c>
      <c r="B112" s="26" t="s">
        <v>22</v>
      </c>
      <c r="C112" s="30">
        <v>4</v>
      </c>
    </row>
    <row r="113" spans="1:3" x14ac:dyDescent="0.2">
      <c r="A113" s="26" t="s">
        <v>25</v>
      </c>
      <c r="B113" s="26" t="s">
        <v>23</v>
      </c>
      <c r="C113" s="30" t="s">
        <v>34</v>
      </c>
    </row>
    <row r="114" spans="1:3" x14ac:dyDescent="0.2">
      <c r="A114" s="26" t="s">
        <v>25</v>
      </c>
      <c r="B114" s="26" t="s">
        <v>17</v>
      </c>
      <c r="C114" s="30">
        <v>4</v>
      </c>
    </row>
    <row r="115" spans="1:3" x14ac:dyDescent="0.2">
      <c r="A115" s="26" t="s">
        <v>26</v>
      </c>
      <c r="B115" s="26" t="s">
        <v>17</v>
      </c>
      <c r="C115" s="30">
        <v>3</v>
      </c>
    </row>
    <row r="116" spans="1:3" x14ac:dyDescent="0.2">
      <c r="A116" s="26" t="s">
        <v>27</v>
      </c>
      <c r="B116" s="26" t="s">
        <v>17</v>
      </c>
      <c r="C116" s="30">
        <v>3</v>
      </c>
    </row>
    <row r="117" spans="1:3" x14ac:dyDescent="0.2">
      <c r="A117" s="26" t="s">
        <v>28</v>
      </c>
      <c r="B117" s="26" t="s">
        <v>22</v>
      </c>
      <c r="C117" s="30">
        <v>9</v>
      </c>
    </row>
    <row r="118" spans="1:3" x14ac:dyDescent="0.2">
      <c r="A118" s="26" t="s">
        <v>28</v>
      </c>
      <c r="B118" s="26" t="s">
        <v>23</v>
      </c>
      <c r="C118" s="30" t="s">
        <v>34</v>
      </c>
    </row>
    <row r="119" spans="1:3" x14ac:dyDescent="0.2">
      <c r="A119" s="26" t="s">
        <v>28</v>
      </c>
      <c r="B119" s="26" t="s">
        <v>17</v>
      </c>
      <c r="C119" s="30">
        <v>9</v>
      </c>
    </row>
    <row r="120" spans="1:3" x14ac:dyDescent="0.2">
      <c r="A120" s="26" t="s">
        <v>29</v>
      </c>
      <c r="B120" s="26" t="s">
        <v>17</v>
      </c>
      <c r="C120" s="30" t="s">
        <v>34</v>
      </c>
    </row>
    <row r="121" spans="1:3" x14ac:dyDescent="0.2">
      <c r="A121" s="26" t="s">
        <v>30</v>
      </c>
      <c r="B121" s="26" t="s">
        <v>22</v>
      </c>
      <c r="C121" s="30">
        <v>20</v>
      </c>
    </row>
    <row r="122" spans="1:3" x14ac:dyDescent="0.2">
      <c r="A122" s="26" t="s">
        <v>30</v>
      </c>
      <c r="B122" s="26" t="s">
        <v>23</v>
      </c>
      <c r="C122" s="30" t="s">
        <v>34</v>
      </c>
    </row>
    <row r="123" spans="1:3" x14ac:dyDescent="0.2">
      <c r="A123" s="26" t="s">
        <v>30</v>
      </c>
      <c r="B123" s="26" t="s">
        <v>24</v>
      </c>
      <c r="C123" s="30" t="s">
        <v>34</v>
      </c>
    </row>
    <row r="124" spans="1:3" x14ac:dyDescent="0.2">
      <c r="A124" s="26" t="s">
        <v>30</v>
      </c>
      <c r="B124" s="26" t="s">
        <v>17</v>
      </c>
      <c r="C124" s="30">
        <v>19</v>
      </c>
    </row>
    <row r="125" spans="1:3" x14ac:dyDescent="0.2">
      <c r="A125" s="31"/>
      <c r="B125" s="31"/>
      <c r="C125" s="31"/>
    </row>
    <row r="126" spans="1:3" x14ac:dyDescent="0.2">
      <c r="A126" s="32" t="s">
        <v>144</v>
      </c>
    </row>
    <row r="127" spans="1:3" x14ac:dyDescent="0.2">
      <c r="A127" s="32" t="s">
        <v>116</v>
      </c>
    </row>
    <row r="128" spans="1:3" x14ac:dyDescent="0.2">
      <c r="A128" s="33" t="s">
        <v>31</v>
      </c>
    </row>
    <row r="130" spans="1:5" x14ac:dyDescent="0.2">
      <c r="A130" s="20" t="s">
        <v>139</v>
      </c>
    </row>
    <row r="132" spans="1:5" ht="15.75" x14ac:dyDescent="0.2">
      <c r="A132" s="25" t="s">
        <v>145</v>
      </c>
    </row>
    <row r="133" spans="1:5" x14ac:dyDescent="0.2">
      <c r="A133" s="28" t="s">
        <v>112</v>
      </c>
    </row>
    <row r="135" spans="1:5" ht="15" x14ac:dyDescent="0.2">
      <c r="A135" s="29" t="s">
        <v>13</v>
      </c>
      <c r="B135" s="29" t="s">
        <v>14</v>
      </c>
      <c r="C135" s="29" t="s">
        <v>83</v>
      </c>
      <c r="D135" s="29" t="s">
        <v>84</v>
      </c>
      <c r="E135" s="29" t="s">
        <v>85</v>
      </c>
    </row>
    <row r="136" spans="1:5" x14ac:dyDescent="0.2">
      <c r="A136" s="26" t="s">
        <v>16</v>
      </c>
      <c r="B136" s="26" t="s">
        <v>17</v>
      </c>
      <c r="C136" s="30">
        <v>73</v>
      </c>
      <c r="D136" s="30">
        <v>86</v>
      </c>
      <c r="E136" s="30">
        <v>23</v>
      </c>
    </row>
    <row r="137" spans="1:5" x14ac:dyDescent="0.2">
      <c r="A137" s="26" t="s">
        <v>18</v>
      </c>
      <c r="B137" s="26" t="s">
        <v>17</v>
      </c>
      <c r="C137" s="30" t="s">
        <v>34</v>
      </c>
      <c r="D137" s="30" t="s">
        <v>34</v>
      </c>
      <c r="E137" s="30" t="s">
        <v>34</v>
      </c>
    </row>
    <row r="138" spans="1:5" x14ac:dyDescent="0.2">
      <c r="A138" s="26" t="s">
        <v>19</v>
      </c>
      <c r="B138" s="26" t="s">
        <v>17</v>
      </c>
      <c r="C138" s="30">
        <v>48</v>
      </c>
      <c r="D138" s="30">
        <v>66</v>
      </c>
      <c r="E138" s="30">
        <v>8</v>
      </c>
    </row>
    <row r="139" spans="1:5" x14ac:dyDescent="0.2">
      <c r="A139" s="26" t="s">
        <v>20</v>
      </c>
      <c r="B139" s="26" t="s">
        <v>17</v>
      </c>
      <c r="C139" s="30" t="s">
        <v>34</v>
      </c>
      <c r="D139" s="30" t="s">
        <v>34</v>
      </c>
      <c r="E139" s="30" t="s">
        <v>34</v>
      </c>
    </row>
    <row r="140" spans="1:5" x14ac:dyDescent="0.2">
      <c r="A140" s="26" t="s">
        <v>21</v>
      </c>
      <c r="B140" s="26" t="s">
        <v>22</v>
      </c>
      <c r="C140" s="30">
        <v>88</v>
      </c>
      <c r="D140" s="30">
        <v>93</v>
      </c>
      <c r="E140" s="30">
        <v>20</v>
      </c>
    </row>
    <row r="141" spans="1:5" x14ac:dyDescent="0.2">
      <c r="A141" s="26" t="s">
        <v>21</v>
      </c>
      <c r="B141" s="26" t="s">
        <v>23</v>
      </c>
      <c r="C141" s="30" t="s">
        <v>34</v>
      </c>
      <c r="D141" s="30" t="s">
        <v>34</v>
      </c>
      <c r="E141" s="30" t="s">
        <v>34</v>
      </c>
    </row>
    <row r="142" spans="1:5" x14ac:dyDescent="0.2">
      <c r="A142" s="26" t="s">
        <v>21</v>
      </c>
      <c r="B142" s="26" t="s">
        <v>24</v>
      </c>
      <c r="C142" s="30" t="s">
        <v>34</v>
      </c>
      <c r="D142" s="30" t="s">
        <v>34</v>
      </c>
      <c r="E142" s="30" t="s">
        <v>34</v>
      </c>
    </row>
    <row r="143" spans="1:5" x14ac:dyDescent="0.2">
      <c r="A143" s="26" t="s">
        <v>21</v>
      </c>
      <c r="B143" s="26" t="s">
        <v>17</v>
      </c>
      <c r="C143" s="30">
        <v>91</v>
      </c>
      <c r="D143" s="30">
        <v>95</v>
      </c>
      <c r="E143" s="30">
        <v>38</v>
      </c>
    </row>
    <row r="144" spans="1:5" x14ac:dyDescent="0.2">
      <c r="A144" s="26" t="s">
        <v>25</v>
      </c>
      <c r="B144" s="26" t="s">
        <v>22</v>
      </c>
      <c r="C144" s="30">
        <v>68</v>
      </c>
      <c r="D144" s="30">
        <v>92</v>
      </c>
      <c r="E144" s="30">
        <v>25</v>
      </c>
    </row>
    <row r="145" spans="1:5" x14ac:dyDescent="0.2">
      <c r="A145" s="26" t="s">
        <v>25</v>
      </c>
      <c r="B145" s="26" t="s">
        <v>23</v>
      </c>
      <c r="C145" s="30" t="s">
        <v>34</v>
      </c>
      <c r="D145" s="30" t="s">
        <v>34</v>
      </c>
      <c r="E145" s="30" t="s">
        <v>34</v>
      </c>
    </row>
    <row r="146" spans="1:5" x14ac:dyDescent="0.2">
      <c r="A146" s="26" t="s">
        <v>25</v>
      </c>
      <c r="B146" s="26" t="s">
        <v>17</v>
      </c>
      <c r="C146" s="30">
        <v>68</v>
      </c>
      <c r="D146" s="30">
        <v>92</v>
      </c>
      <c r="E146" s="30">
        <v>25</v>
      </c>
    </row>
    <row r="147" spans="1:5" x14ac:dyDescent="0.2">
      <c r="A147" s="26" t="s">
        <v>26</v>
      </c>
      <c r="B147" s="26" t="s">
        <v>17</v>
      </c>
      <c r="C147" s="30">
        <v>83</v>
      </c>
      <c r="D147" s="30">
        <v>96</v>
      </c>
      <c r="E147" s="30">
        <v>38</v>
      </c>
    </row>
    <row r="148" spans="1:5" x14ac:dyDescent="0.2">
      <c r="A148" s="26" t="s">
        <v>27</v>
      </c>
      <c r="B148" s="26" t="s">
        <v>17</v>
      </c>
      <c r="C148" s="30">
        <v>66</v>
      </c>
      <c r="D148" s="30">
        <v>92</v>
      </c>
      <c r="E148" s="30">
        <v>13</v>
      </c>
    </row>
    <row r="149" spans="1:5" x14ac:dyDescent="0.2">
      <c r="A149" s="26" t="s">
        <v>28</v>
      </c>
      <c r="B149" s="26" t="s">
        <v>22</v>
      </c>
      <c r="C149" s="30">
        <v>70</v>
      </c>
      <c r="D149" s="30">
        <v>88</v>
      </c>
      <c r="E149" s="30">
        <v>36</v>
      </c>
    </row>
    <row r="150" spans="1:5" x14ac:dyDescent="0.2">
      <c r="A150" s="26" t="s">
        <v>28</v>
      </c>
      <c r="B150" s="26" t="s">
        <v>23</v>
      </c>
      <c r="C150" s="30" t="s">
        <v>34</v>
      </c>
      <c r="D150" s="30" t="s">
        <v>34</v>
      </c>
      <c r="E150" s="30" t="s">
        <v>34</v>
      </c>
    </row>
    <row r="151" spans="1:5" x14ac:dyDescent="0.2">
      <c r="A151" s="26" t="s">
        <v>28</v>
      </c>
      <c r="B151" s="26" t="s">
        <v>17</v>
      </c>
      <c r="C151" s="30">
        <v>69</v>
      </c>
      <c r="D151" s="30">
        <v>87</v>
      </c>
      <c r="E151" s="30">
        <v>36</v>
      </c>
    </row>
    <row r="152" spans="1:5" x14ac:dyDescent="0.2">
      <c r="A152" s="26" t="s">
        <v>29</v>
      </c>
      <c r="B152" s="26" t="s">
        <v>17</v>
      </c>
      <c r="C152" s="30" t="s">
        <v>34</v>
      </c>
      <c r="D152" s="30" t="s">
        <v>34</v>
      </c>
      <c r="E152" s="30" t="s">
        <v>34</v>
      </c>
    </row>
    <row r="153" spans="1:5" x14ac:dyDescent="0.2">
      <c r="A153" s="26" t="s">
        <v>30</v>
      </c>
      <c r="B153" s="26" t="s">
        <v>22</v>
      </c>
      <c r="C153" s="30">
        <v>67</v>
      </c>
      <c r="D153" s="30" t="s">
        <v>34</v>
      </c>
      <c r="E153" s="30">
        <v>33</v>
      </c>
    </row>
    <row r="154" spans="1:5" x14ac:dyDescent="0.2">
      <c r="A154" s="26" t="s">
        <v>30</v>
      </c>
      <c r="B154" s="26" t="s">
        <v>23</v>
      </c>
      <c r="C154" s="30" t="s">
        <v>34</v>
      </c>
      <c r="D154" s="30" t="s">
        <v>34</v>
      </c>
      <c r="E154" s="30" t="s">
        <v>34</v>
      </c>
    </row>
    <row r="155" spans="1:5" x14ac:dyDescent="0.2">
      <c r="A155" s="26" t="s">
        <v>30</v>
      </c>
      <c r="B155" s="26" t="s">
        <v>24</v>
      </c>
      <c r="C155" s="30" t="s">
        <v>34</v>
      </c>
      <c r="D155" s="30" t="s">
        <v>34</v>
      </c>
      <c r="E155" s="30" t="s">
        <v>34</v>
      </c>
    </row>
    <row r="156" spans="1:5" x14ac:dyDescent="0.2">
      <c r="A156" s="26" t="s">
        <v>30</v>
      </c>
      <c r="B156" s="26" t="s">
        <v>17</v>
      </c>
      <c r="C156" s="30">
        <v>66</v>
      </c>
      <c r="D156" s="30">
        <v>91</v>
      </c>
      <c r="E156" s="30">
        <v>32</v>
      </c>
    </row>
    <row r="157" spans="1:5" x14ac:dyDescent="0.2">
      <c r="A157" s="31"/>
      <c r="B157" s="31"/>
      <c r="C157" s="31"/>
      <c r="D157" s="31"/>
      <c r="E157" s="31"/>
    </row>
    <row r="158" spans="1:5" x14ac:dyDescent="0.2">
      <c r="A158" s="32" t="s">
        <v>146</v>
      </c>
    </row>
    <row r="159" spans="1:5" x14ac:dyDescent="0.2">
      <c r="A159" s="32" t="s">
        <v>159</v>
      </c>
    </row>
    <row r="160" spans="1:5" x14ac:dyDescent="0.2">
      <c r="A160" s="33" t="s">
        <v>31</v>
      </c>
    </row>
    <row r="162" spans="1:5" x14ac:dyDescent="0.2">
      <c r="A162" s="20" t="s">
        <v>139</v>
      </c>
    </row>
    <row r="163" spans="1:5" x14ac:dyDescent="0.2">
      <c r="A163" s="32" t="s">
        <v>86</v>
      </c>
    </row>
    <row r="165" spans="1:5" ht="15.75" x14ac:dyDescent="0.2">
      <c r="A165" s="25" t="s">
        <v>147</v>
      </c>
    </row>
    <row r="166" spans="1:5" x14ac:dyDescent="0.2">
      <c r="A166" s="28" t="s">
        <v>112</v>
      </c>
    </row>
    <row r="168" spans="1:5" ht="15" x14ac:dyDescent="0.2">
      <c r="A168" s="29" t="s">
        <v>13</v>
      </c>
      <c r="B168" s="29" t="s">
        <v>14</v>
      </c>
      <c r="C168" s="29" t="s">
        <v>65</v>
      </c>
      <c r="D168" s="29" t="s">
        <v>66</v>
      </c>
      <c r="E168" s="29" t="s">
        <v>67</v>
      </c>
    </row>
    <row r="169" spans="1:5" x14ac:dyDescent="0.2">
      <c r="A169" s="26" t="s">
        <v>16</v>
      </c>
      <c r="B169" s="26" t="s">
        <v>17</v>
      </c>
      <c r="C169" s="30">
        <v>41</v>
      </c>
      <c r="D169" s="30">
        <v>17</v>
      </c>
      <c r="E169" s="30">
        <v>41</v>
      </c>
    </row>
    <row r="170" spans="1:5" x14ac:dyDescent="0.2">
      <c r="A170" s="26" t="s">
        <v>18</v>
      </c>
      <c r="B170" s="26" t="s">
        <v>17</v>
      </c>
      <c r="C170" s="30">
        <v>36</v>
      </c>
      <c r="D170" s="30">
        <v>19</v>
      </c>
      <c r="E170" s="30">
        <v>45</v>
      </c>
    </row>
    <row r="171" spans="1:5" x14ac:dyDescent="0.2">
      <c r="A171" s="26" t="s">
        <v>19</v>
      </c>
      <c r="B171" s="26" t="s">
        <v>17</v>
      </c>
      <c r="C171" s="30">
        <v>32</v>
      </c>
      <c r="D171" s="30">
        <v>32</v>
      </c>
      <c r="E171" s="30">
        <v>36</v>
      </c>
    </row>
    <row r="172" spans="1:5" x14ac:dyDescent="0.2">
      <c r="A172" s="26" t="s">
        <v>20</v>
      </c>
      <c r="B172" s="26" t="s">
        <v>17</v>
      </c>
      <c r="C172" s="30" t="s">
        <v>34</v>
      </c>
      <c r="D172" s="30" t="s">
        <v>34</v>
      </c>
      <c r="E172" s="30" t="s">
        <v>34</v>
      </c>
    </row>
    <row r="173" spans="1:5" x14ac:dyDescent="0.2">
      <c r="A173" s="26" t="s">
        <v>21</v>
      </c>
      <c r="B173" s="26" t="s">
        <v>22</v>
      </c>
      <c r="C173" s="30">
        <v>17</v>
      </c>
      <c r="D173" s="30">
        <v>13</v>
      </c>
      <c r="E173" s="30">
        <v>70</v>
      </c>
    </row>
    <row r="174" spans="1:5" x14ac:dyDescent="0.2">
      <c r="A174" s="26" t="s">
        <v>21</v>
      </c>
      <c r="B174" s="26" t="s">
        <v>23</v>
      </c>
      <c r="C174" s="30">
        <v>13</v>
      </c>
      <c r="D174" s="30">
        <v>25</v>
      </c>
      <c r="E174" s="30">
        <v>61</v>
      </c>
    </row>
    <row r="175" spans="1:5" x14ac:dyDescent="0.2">
      <c r="A175" s="26" t="s">
        <v>21</v>
      </c>
      <c r="B175" s="26" t="s">
        <v>24</v>
      </c>
      <c r="C175" s="30">
        <v>1</v>
      </c>
      <c r="D175" s="30">
        <v>8</v>
      </c>
      <c r="E175" s="30">
        <v>91</v>
      </c>
    </row>
    <row r="176" spans="1:5" x14ac:dyDescent="0.2">
      <c r="A176" s="26" t="s">
        <v>21</v>
      </c>
      <c r="B176" s="26" t="s">
        <v>17</v>
      </c>
      <c r="C176" s="30">
        <v>9</v>
      </c>
      <c r="D176" s="30">
        <v>14</v>
      </c>
      <c r="E176" s="30">
        <v>77</v>
      </c>
    </row>
    <row r="177" spans="1:5" x14ac:dyDescent="0.2">
      <c r="A177" s="26" t="s">
        <v>25</v>
      </c>
      <c r="B177" s="26" t="s">
        <v>22</v>
      </c>
      <c r="C177" s="30">
        <v>3</v>
      </c>
      <c r="D177" s="30">
        <v>8</v>
      </c>
      <c r="E177" s="30">
        <v>89</v>
      </c>
    </row>
    <row r="178" spans="1:5" x14ac:dyDescent="0.2">
      <c r="A178" s="26" t="s">
        <v>25</v>
      </c>
      <c r="B178" s="26" t="s">
        <v>23</v>
      </c>
      <c r="C178" s="30">
        <v>2</v>
      </c>
      <c r="D178" s="30">
        <v>6</v>
      </c>
      <c r="E178" s="30">
        <v>91</v>
      </c>
    </row>
    <row r="179" spans="1:5" x14ac:dyDescent="0.2">
      <c r="A179" s="26" t="s">
        <v>25</v>
      </c>
      <c r="B179" s="26" t="s">
        <v>17</v>
      </c>
      <c r="C179" s="30">
        <v>3</v>
      </c>
      <c r="D179" s="30">
        <v>7</v>
      </c>
      <c r="E179" s="30">
        <v>89</v>
      </c>
    </row>
    <row r="180" spans="1:5" x14ac:dyDescent="0.2">
      <c r="A180" s="26" t="s">
        <v>26</v>
      </c>
      <c r="B180" s="26" t="s">
        <v>17</v>
      </c>
      <c r="C180" s="30">
        <v>60</v>
      </c>
      <c r="D180" s="30">
        <v>12</v>
      </c>
      <c r="E180" s="30">
        <v>28</v>
      </c>
    </row>
    <row r="181" spans="1:5" x14ac:dyDescent="0.2">
      <c r="A181" s="26" t="s">
        <v>27</v>
      </c>
      <c r="B181" s="26" t="s">
        <v>17</v>
      </c>
      <c r="C181" s="30">
        <v>27</v>
      </c>
      <c r="D181" s="30">
        <v>16</v>
      </c>
      <c r="E181" s="30">
        <v>58</v>
      </c>
    </row>
    <row r="182" spans="1:5" x14ac:dyDescent="0.2">
      <c r="A182" s="26" t="s">
        <v>28</v>
      </c>
      <c r="B182" s="26" t="s">
        <v>22</v>
      </c>
      <c r="C182" s="30">
        <v>45</v>
      </c>
      <c r="D182" s="30">
        <v>18</v>
      </c>
      <c r="E182" s="30">
        <v>36</v>
      </c>
    </row>
    <row r="183" spans="1:5" x14ac:dyDescent="0.2">
      <c r="A183" s="26" t="s">
        <v>28</v>
      </c>
      <c r="B183" s="26" t="s">
        <v>23</v>
      </c>
      <c r="C183" s="30">
        <v>58</v>
      </c>
      <c r="D183" s="30">
        <v>1</v>
      </c>
      <c r="E183" s="30">
        <v>41</v>
      </c>
    </row>
    <row r="184" spans="1:5" x14ac:dyDescent="0.2">
      <c r="A184" s="26" t="s">
        <v>28</v>
      </c>
      <c r="B184" s="26" t="s">
        <v>17</v>
      </c>
      <c r="C184" s="30">
        <v>48</v>
      </c>
      <c r="D184" s="30">
        <v>15</v>
      </c>
      <c r="E184" s="30">
        <v>37</v>
      </c>
    </row>
    <row r="185" spans="1:5" x14ac:dyDescent="0.2">
      <c r="A185" s="26" t="s">
        <v>29</v>
      </c>
      <c r="B185" s="26" t="s">
        <v>17</v>
      </c>
      <c r="C185" s="30" t="s">
        <v>34</v>
      </c>
      <c r="D185" s="30" t="s">
        <v>34</v>
      </c>
      <c r="E185" s="30" t="s">
        <v>34</v>
      </c>
    </row>
    <row r="186" spans="1:5" x14ac:dyDescent="0.2">
      <c r="A186" s="26" t="s">
        <v>30</v>
      </c>
      <c r="B186" s="26" t="s">
        <v>22</v>
      </c>
      <c r="C186" s="30">
        <v>15</v>
      </c>
      <c r="D186" s="30">
        <v>22</v>
      </c>
      <c r="E186" s="30">
        <v>63</v>
      </c>
    </row>
    <row r="187" spans="1:5" x14ac:dyDescent="0.2">
      <c r="A187" s="26" t="s">
        <v>30</v>
      </c>
      <c r="B187" s="26" t="s">
        <v>23</v>
      </c>
      <c r="C187" s="30">
        <v>22</v>
      </c>
      <c r="D187" s="30">
        <v>10</v>
      </c>
      <c r="E187" s="30">
        <v>68</v>
      </c>
    </row>
    <row r="188" spans="1:5" x14ac:dyDescent="0.2">
      <c r="A188" s="26" t="s">
        <v>30</v>
      </c>
      <c r="B188" s="26" t="s">
        <v>24</v>
      </c>
      <c r="C188" s="30" t="s">
        <v>34</v>
      </c>
      <c r="D188" s="30" t="s">
        <v>34</v>
      </c>
      <c r="E188" s="30" t="s">
        <v>34</v>
      </c>
    </row>
    <row r="189" spans="1:5" x14ac:dyDescent="0.2">
      <c r="A189" s="26" t="s">
        <v>30</v>
      </c>
      <c r="B189" s="26" t="s">
        <v>17</v>
      </c>
      <c r="C189" s="30">
        <v>13</v>
      </c>
      <c r="D189" s="30">
        <v>17</v>
      </c>
      <c r="E189" s="30">
        <v>70</v>
      </c>
    </row>
    <row r="190" spans="1:5" x14ac:dyDescent="0.2">
      <c r="A190" s="31"/>
      <c r="B190" s="31"/>
      <c r="C190" s="31"/>
      <c r="D190" s="31"/>
      <c r="E190" s="31"/>
    </row>
    <row r="191" spans="1:5" x14ac:dyDescent="0.2">
      <c r="A191" s="32" t="s">
        <v>148</v>
      </c>
    </row>
    <row r="192" spans="1:5" x14ac:dyDescent="0.2">
      <c r="A192" s="32" t="s">
        <v>158</v>
      </c>
    </row>
    <row r="193" spans="1:5" x14ac:dyDescent="0.2">
      <c r="A193" s="33" t="s">
        <v>31</v>
      </c>
    </row>
    <row r="195" spans="1:5" x14ac:dyDescent="0.2">
      <c r="A195" s="20" t="s">
        <v>139</v>
      </c>
    </row>
    <row r="197" spans="1:5" ht="15.75" x14ac:dyDescent="0.2">
      <c r="A197" s="25" t="s">
        <v>149</v>
      </c>
    </row>
    <row r="198" spans="1:5" x14ac:dyDescent="0.2">
      <c r="A198" s="28" t="s">
        <v>112</v>
      </c>
    </row>
    <row r="200" spans="1:5" ht="15" x14ac:dyDescent="0.2">
      <c r="A200" s="29" t="s">
        <v>13</v>
      </c>
      <c r="B200" s="29" t="s">
        <v>14</v>
      </c>
      <c r="C200" s="29" t="s">
        <v>65</v>
      </c>
      <c r="D200" s="29" t="s">
        <v>66</v>
      </c>
      <c r="E200" s="29" t="s">
        <v>67</v>
      </c>
    </row>
    <row r="201" spans="1:5" x14ac:dyDescent="0.2">
      <c r="A201" s="26" t="s">
        <v>16</v>
      </c>
      <c r="B201" s="26" t="s">
        <v>17</v>
      </c>
      <c r="C201" s="30">
        <v>68</v>
      </c>
      <c r="D201" s="30">
        <v>8</v>
      </c>
      <c r="E201" s="30">
        <v>24</v>
      </c>
    </row>
    <row r="202" spans="1:5" x14ac:dyDescent="0.2">
      <c r="A202" s="26" t="s">
        <v>18</v>
      </c>
      <c r="B202" s="26" t="s">
        <v>17</v>
      </c>
      <c r="C202" s="30" t="s">
        <v>34</v>
      </c>
      <c r="D202" s="30" t="s">
        <v>34</v>
      </c>
      <c r="E202" s="30" t="s">
        <v>34</v>
      </c>
    </row>
    <row r="203" spans="1:5" x14ac:dyDescent="0.2">
      <c r="A203" s="26" t="s">
        <v>19</v>
      </c>
      <c r="B203" s="26" t="s">
        <v>17</v>
      </c>
      <c r="C203" s="30">
        <v>58</v>
      </c>
      <c r="D203" s="30">
        <v>10</v>
      </c>
      <c r="E203" s="30">
        <v>33</v>
      </c>
    </row>
    <row r="204" spans="1:5" x14ac:dyDescent="0.2">
      <c r="A204" s="26" t="s">
        <v>20</v>
      </c>
      <c r="B204" s="26" t="s">
        <v>17</v>
      </c>
      <c r="C204" s="30" t="s">
        <v>34</v>
      </c>
      <c r="D204" s="30" t="s">
        <v>34</v>
      </c>
      <c r="E204" s="30" t="s">
        <v>34</v>
      </c>
    </row>
    <row r="205" spans="1:5" x14ac:dyDescent="0.2">
      <c r="A205" s="26" t="s">
        <v>21</v>
      </c>
      <c r="B205" s="26" t="s">
        <v>22</v>
      </c>
      <c r="C205" s="30" t="s">
        <v>34</v>
      </c>
      <c r="D205" s="30" t="s">
        <v>34</v>
      </c>
      <c r="E205" s="30" t="s">
        <v>34</v>
      </c>
    </row>
    <row r="206" spans="1:5" x14ac:dyDescent="0.2">
      <c r="A206" s="26" t="s">
        <v>21</v>
      </c>
      <c r="B206" s="26" t="s">
        <v>23</v>
      </c>
      <c r="C206" s="30" t="s">
        <v>34</v>
      </c>
      <c r="D206" s="30" t="s">
        <v>34</v>
      </c>
      <c r="E206" s="30" t="s">
        <v>34</v>
      </c>
    </row>
    <row r="207" spans="1:5" x14ac:dyDescent="0.2">
      <c r="A207" s="26" t="s">
        <v>21</v>
      </c>
      <c r="B207" s="26" t="s">
        <v>24</v>
      </c>
      <c r="C207" s="30" t="s">
        <v>34</v>
      </c>
      <c r="D207" s="30" t="s">
        <v>34</v>
      </c>
      <c r="E207" s="30" t="s">
        <v>34</v>
      </c>
    </row>
    <row r="208" spans="1:5" x14ac:dyDescent="0.2">
      <c r="A208" s="26" t="s">
        <v>21</v>
      </c>
      <c r="B208" s="26" t="s">
        <v>17</v>
      </c>
      <c r="C208" s="30" t="s">
        <v>34</v>
      </c>
      <c r="D208" s="30" t="s">
        <v>34</v>
      </c>
      <c r="E208" s="30" t="s">
        <v>34</v>
      </c>
    </row>
    <row r="209" spans="1:5" x14ac:dyDescent="0.2">
      <c r="A209" s="26" t="s">
        <v>25</v>
      </c>
      <c r="B209" s="26" t="s">
        <v>22</v>
      </c>
      <c r="C209" s="30" t="s">
        <v>34</v>
      </c>
      <c r="D209" s="30" t="s">
        <v>34</v>
      </c>
      <c r="E209" s="30" t="s">
        <v>34</v>
      </c>
    </row>
    <row r="210" spans="1:5" x14ac:dyDescent="0.2">
      <c r="A210" s="26" t="s">
        <v>25</v>
      </c>
      <c r="B210" s="26" t="s">
        <v>23</v>
      </c>
      <c r="C210" s="30" t="s">
        <v>34</v>
      </c>
      <c r="D210" s="30" t="s">
        <v>34</v>
      </c>
      <c r="E210" s="30" t="s">
        <v>34</v>
      </c>
    </row>
    <row r="211" spans="1:5" x14ac:dyDescent="0.2">
      <c r="A211" s="26" t="s">
        <v>25</v>
      </c>
      <c r="B211" s="26" t="s">
        <v>17</v>
      </c>
      <c r="C211" s="30">
        <v>14</v>
      </c>
      <c r="D211" s="30">
        <v>32</v>
      </c>
      <c r="E211" s="30">
        <v>54</v>
      </c>
    </row>
    <row r="212" spans="1:5" x14ac:dyDescent="0.2">
      <c r="A212" s="26" t="s">
        <v>26</v>
      </c>
      <c r="B212" s="26" t="s">
        <v>17</v>
      </c>
      <c r="C212" s="30">
        <v>58</v>
      </c>
      <c r="D212" s="30">
        <v>13</v>
      </c>
      <c r="E212" s="30">
        <v>29</v>
      </c>
    </row>
    <row r="213" spans="1:5" x14ac:dyDescent="0.2">
      <c r="A213" s="26" t="s">
        <v>27</v>
      </c>
      <c r="B213" s="26" t="s">
        <v>17</v>
      </c>
      <c r="C213" s="30" t="s">
        <v>34</v>
      </c>
      <c r="D213" s="30" t="s">
        <v>34</v>
      </c>
      <c r="E213" s="30" t="s">
        <v>34</v>
      </c>
    </row>
    <row r="214" spans="1:5" x14ac:dyDescent="0.2">
      <c r="A214" s="26" t="s">
        <v>28</v>
      </c>
      <c r="B214" s="26" t="s">
        <v>22</v>
      </c>
      <c r="C214" s="30">
        <v>43</v>
      </c>
      <c r="D214" s="30">
        <v>12</v>
      </c>
      <c r="E214" s="30">
        <v>45</v>
      </c>
    </row>
    <row r="215" spans="1:5" x14ac:dyDescent="0.2">
      <c r="A215" s="26" t="s">
        <v>28</v>
      </c>
      <c r="B215" s="26" t="s">
        <v>23</v>
      </c>
      <c r="C215" s="30" t="s">
        <v>34</v>
      </c>
      <c r="D215" s="30" t="s">
        <v>34</v>
      </c>
      <c r="E215" s="30" t="s">
        <v>34</v>
      </c>
    </row>
    <row r="216" spans="1:5" x14ac:dyDescent="0.2">
      <c r="A216" s="26" t="s">
        <v>28</v>
      </c>
      <c r="B216" s="26" t="s">
        <v>17</v>
      </c>
      <c r="C216" s="30">
        <v>42</v>
      </c>
      <c r="D216" s="30">
        <v>12</v>
      </c>
      <c r="E216" s="30">
        <v>46</v>
      </c>
    </row>
    <row r="217" spans="1:5" x14ac:dyDescent="0.2">
      <c r="A217" s="26" t="s">
        <v>29</v>
      </c>
      <c r="B217" s="26" t="s">
        <v>17</v>
      </c>
      <c r="C217" s="30" t="s">
        <v>34</v>
      </c>
      <c r="D217" s="30" t="s">
        <v>34</v>
      </c>
      <c r="E217" s="30" t="s">
        <v>34</v>
      </c>
    </row>
    <row r="218" spans="1:5" x14ac:dyDescent="0.2">
      <c r="A218" s="26" t="s">
        <v>30</v>
      </c>
      <c r="B218" s="26" t="s">
        <v>22</v>
      </c>
      <c r="C218" s="30" t="s">
        <v>34</v>
      </c>
      <c r="D218" s="30" t="s">
        <v>34</v>
      </c>
      <c r="E218" s="30" t="s">
        <v>34</v>
      </c>
    </row>
    <row r="219" spans="1:5" x14ac:dyDescent="0.2">
      <c r="A219" s="26" t="s">
        <v>30</v>
      </c>
      <c r="B219" s="26" t="s">
        <v>23</v>
      </c>
      <c r="C219" s="30" t="s">
        <v>34</v>
      </c>
      <c r="D219" s="30" t="s">
        <v>34</v>
      </c>
      <c r="E219" s="30" t="s">
        <v>34</v>
      </c>
    </row>
    <row r="220" spans="1:5" x14ac:dyDescent="0.2">
      <c r="A220" s="26" t="s">
        <v>30</v>
      </c>
      <c r="B220" s="26" t="s">
        <v>24</v>
      </c>
      <c r="C220" s="30" t="s">
        <v>34</v>
      </c>
      <c r="D220" s="30" t="s">
        <v>34</v>
      </c>
      <c r="E220" s="30" t="s">
        <v>34</v>
      </c>
    </row>
    <row r="221" spans="1:5" x14ac:dyDescent="0.2">
      <c r="A221" s="26" t="s">
        <v>30</v>
      </c>
      <c r="B221" s="26" t="s">
        <v>17</v>
      </c>
      <c r="C221" s="30" t="s">
        <v>34</v>
      </c>
      <c r="D221" s="30" t="s">
        <v>34</v>
      </c>
      <c r="E221" s="30" t="s">
        <v>34</v>
      </c>
    </row>
    <row r="222" spans="1:5" x14ac:dyDescent="0.2">
      <c r="A222" s="31"/>
      <c r="B222" s="31"/>
      <c r="C222" s="31"/>
      <c r="D222" s="31"/>
      <c r="E222" s="31"/>
    </row>
    <row r="223" spans="1:5" x14ac:dyDescent="0.2">
      <c r="A223" s="32" t="s">
        <v>150</v>
      </c>
    </row>
    <row r="224" spans="1:5" x14ac:dyDescent="0.2">
      <c r="A224" s="32" t="s">
        <v>157</v>
      </c>
    </row>
    <row r="225" spans="1:5" x14ac:dyDescent="0.2">
      <c r="A225" s="33" t="s">
        <v>31</v>
      </c>
    </row>
    <row r="227" spans="1:5" x14ac:dyDescent="0.2">
      <c r="A227" s="20" t="s">
        <v>139</v>
      </c>
    </row>
    <row r="229" spans="1:5" ht="15.75" x14ac:dyDescent="0.2">
      <c r="A229" s="25" t="s">
        <v>151</v>
      </c>
    </row>
    <row r="230" spans="1:5" x14ac:dyDescent="0.2">
      <c r="A230" s="28" t="s">
        <v>112</v>
      </c>
    </row>
    <row r="232" spans="1:5" ht="15" x14ac:dyDescent="0.2">
      <c r="A232" s="29" t="s">
        <v>13</v>
      </c>
      <c r="B232" s="29" t="s">
        <v>14</v>
      </c>
      <c r="C232" s="29" t="s">
        <v>65</v>
      </c>
      <c r="D232" s="29" t="s">
        <v>66</v>
      </c>
      <c r="E232" s="29" t="s">
        <v>67</v>
      </c>
    </row>
    <row r="233" spans="1:5" x14ac:dyDescent="0.2">
      <c r="A233" s="26" t="s">
        <v>16</v>
      </c>
      <c r="B233" s="26" t="s">
        <v>17</v>
      </c>
      <c r="C233" s="30">
        <v>7</v>
      </c>
      <c r="D233" s="30">
        <v>12</v>
      </c>
      <c r="E233" s="30">
        <v>81</v>
      </c>
    </row>
    <row r="234" spans="1:5" x14ac:dyDescent="0.2">
      <c r="A234" s="26" t="s">
        <v>18</v>
      </c>
      <c r="B234" s="26" t="s">
        <v>17</v>
      </c>
      <c r="C234" s="30">
        <v>5</v>
      </c>
      <c r="D234" s="30">
        <v>5</v>
      </c>
      <c r="E234" s="30">
        <v>91</v>
      </c>
    </row>
    <row r="235" spans="1:5" x14ac:dyDescent="0.2">
      <c r="A235" s="26" t="s">
        <v>19</v>
      </c>
      <c r="B235" s="26" t="s">
        <v>17</v>
      </c>
      <c r="C235" s="30">
        <v>15</v>
      </c>
      <c r="D235" s="30">
        <v>18</v>
      </c>
      <c r="E235" s="30">
        <v>68</v>
      </c>
    </row>
    <row r="236" spans="1:5" x14ac:dyDescent="0.2">
      <c r="A236" s="26" t="s">
        <v>20</v>
      </c>
      <c r="B236" s="26" t="s">
        <v>17</v>
      </c>
      <c r="C236" s="30">
        <v>17</v>
      </c>
      <c r="D236" s="30">
        <v>11</v>
      </c>
      <c r="E236" s="30">
        <v>72</v>
      </c>
    </row>
    <row r="237" spans="1:5" x14ac:dyDescent="0.2">
      <c r="A237" s="26" t="s">
        <v>21</v>
      </c>
      <c r="B237" s="26" t="s">
        <v>22</v>
      </c>
      <c r="C237" s="30">
        <v>9</v>
      </c>
      <c r="D237" s="30">
        <v>8</v>
      </c>
      <c r="E237" s="30">
        <v>83</v>
      </c>
    </row>
    <row r="238" spans="1:5" x14ac:dyDescent="0.2">
      <c r="A238" s="26" t="s">
        <v>21</v>
      </c>
      <c r="B238" s="26" t="s">
        <v>23</v>
      </c>
      <c r="C238" s="30" t="s">
        <v>34</v>
      </c>
      <c r="D238" s="30" t="s">
        <v>34</v>
      </c>
      <c r="E238" s="30" t="s">
        <v>34</v>
      </c>
    </row>
    <row r="239" spans="1:5" x14ac:dyDescent="0.2">
      <c r="A239" s="26" t="s">
        <v>21</v>
      </c>
      <c r="B239" s="26" t="s">
        <v>24</v>
      </c>
      <c r="C239" s="30" t="s">
        <v>34</v>
      </c>
      <c r="D239" s="30" t="s">
        <v>34</v>
      </c>
      <c r="E239" s="30" t="s">
        <v>34</v>
      </c>
    </row>
    <row r="240" spans="1:5" x14ac:dyDescent="0.2">
      <c r="A240" s="26" t="s">
        <v>21</v>
      </c>
      <c r="B240" s="26" t="s">
        <v>17</v>
      </c>
      <c r="C240" s="30">
        <v>6</v>
      </c>
      <c r="D240" s="30">
        <v>8</v>
      </c>
      <c r="E240" s="30">
        <v>86</v>
      </c>
    </row>
    <row r="241" spans="1:5" x14ac:dyDescent="0.2">
      <c r="A241" s="26" t="s">
        <v>25</v>
      </c>
      <c r="B241" s="26" t="s">
        <v>22</v>
      </c>
      <c r="C241" s="30">
        <v>3</v>
      </c>
      <c r="D241" s="30">
        <v>8</v>
      </c>
      <c r="E241" s="30">
        <v>89</v>
      </c>
    </row>
    <row r="242" spans="1:5" x14ac:dyDescent="0.2">
      <c r="A242" s="26" t="s">
        <v>25</v>
      </c>
      <c r="B242" s="26" t="s">
        <v>23</v>
      </c>
      <c r="C242" s="30" t="s">
        <v>34</v>
      </c>
      <c r="D242" s="30" t="s">
        <v>34</v>
      </c>
      <c r="E242" s="30" t="s">
        <v>34</v>
      </c>
    </row>
    <row r="243" spans="1:5" x14ac:dyDescent="0.2">
      <c r="A243" s="26" t="s">
        <v>25</v>
      </c>
      <c r="B243" s="26" t="s">
        <v>17</v>
      </c>
      <c r="C243" s="30">
        <v>3</v>
      </c>
      <c r="D243" s="30">
        <v>8</v>
      </c>
      <c r="E243" s="30">
        <v>89</v>
      </c>
    </row>
    <row r="244" spans="1:5" x14ac:dyDescent="0.2">
      <c r="A244" s="26" t="s">
        <v>26</v>
      </c>
      <c r="B244" s="26" t="s">
        <v>17</v>
      </c>
      <c r="C244" s="30">
        <v>5</v>
      </c>
      <c r="D244" s="30">
        <v>8</v>
      </c>
      <c r="E244" s="30">
        <v>87</v>
      </c>
    </row>
    <row r="245" spans="1:5" x14ac:dyDescent="0.2">
      <c r="A245" s="26" t="s">
        <v>27</v>
      </c>
      <c r="B245" s="26" t="s">
        <v>17</v>
      </c>
      <c r="C245" s="30">
        <v>21</v>
      </c>
      <c r="D245" s="30">
        <v>30</v>
      </c>
      <c r="E245" s="30">
        <v>49</v>
      </c>
    </row>
    <row r="246" spans="1:5" x14ac:dyDescent="0.2">
      <c r="A246" s="26" t="s">
        <v>28</v>
      </c>
      <c r="B246" s="26" t="s">
        <v>22</v>
      </c>
      <c r="C246" s="30">
        <v>18</v>
      </c>
      <c r="D246" s="30">
        <v>20</v>
      </c>
      <c r="E246" s="30">
        <v>62</v>
      </c>
    </row>
    <row r="247" spans="1:5" x14ac:dyDescent="0.2">
      <c r="A247" s="26" t="s">
        <v>28</v>
      </c>
      <c r="B247" s="26" t="s">
        <v>23</v>
      </c>
      <c r="C247" s="30" t="s">
        <v>34</v>
      </c>
      <c r="D247" s="30" t="s">
        <v>34</v>
      </c>
      <c r="E247" s="30" t="s">
        <v>34</v>
      </c>
    </row>
    <row r="248" spans="1:5" x14ac:dyDescent="0.2">
      <c r="A248" s="26" t="s">
        <v>28</v>
      </c>
      <c r="B248" s="26" t="s">
        <v>17</v>
      </c>
      <c r="C248" s="30">
        <v>18</v>
      </c>
      <c r="D248" s="30">
        <v>20</v>
      </c>
      <c r="E248" s="30">
        <v>63</v>
      </c>
    </row>
    <row r="249" spans="1:5" x14ac:dyDescent="0.2">
      <c r="A249" s="26" t="s">
        <v>29</v>
      </c>
      <c r="B249" s="26" t="s">
        <v>17</v>
      </c>
      <c r="C249" s="30">
        <v>11</v>
      </c>
      <c r="D249" s="30">
        <v>6</v>
      </c>
      <c r="E249" s="30">
        <v>82</v>
      </c>
    </row>
    <row r="250" spans="1:5" x14ac:dyDescent="0.2">
      <c r="A250" s="26" t="s">
        <v>30</v>
      </c>
      <c r="B250" s="26" t="s">
        <v>22</v>
      </c>
      <c r="C250" s="30">
        <v>14</v>
      </c>
      <c r="D250" s="30">
        <v>23</v>
      </c>
      <c r="E250" s="30">
        <v>63</v>
      </c>
    </row>
    <row r="251" spans="1:5" x14ac:dyDescent="0.2">
      <c r="A251" s="26" t="s">
        <v>30</v>
      </c>
      <c r="B251" s="26" t="s">
        <v>23</v>
      </c>
      <c r="C251" s="30" t="s">
        <v>34</v>
      </c>
      <c r="D251" s="30" t="s">
        <v>34</v>
      </c>
      <c r="E251" s="30" t="s">
        <v>34</v>
      </c>
    </row>
    <row r="252" spans="1:5" x14ac:dyDescent="0.2">
      <c r="A252" s="26" t="s">
        <v>30</v>
      </c>
      <c r="B252" s="26" t="s">
        <v>24</v>
      </c>
      <c r="C252" s="30" t="s">
        <v>34</v>
      </c>
      <c r="D252" s="30" t="s">
        <v>34</v>
      </c>
      <c r="E252" s="30" t="s">
        <v>34</v>
      </c>
    </row>
    <row r="253" spans="1:5" x14ac:dyDescent="0.2">
      <c r="A253" s="26" t="s">
        <v>30</v>
      </c>
      <c r="B253" s="26" t="s">
        <v>17</v>
      </c>
      <c r="C253" s="30">
        <v>14</v>
      </c>
      <c r="D253" s="30">
        <v>22</v>
      </c>
      <c r="E253" s="30">
        <v>65</v>
      </c>
    </row>
    <row r="254" spans="1:5" x14ac:dyDescent="0.2">
      <c r="A254" s="31"/>
      <c r="B254" s="31"/>
      <c r="C254" s="31"/>
      <c r="D254" s="31"/>
      <c r="E254" s="31"/>
    </row>
    <row r="255" spans="1:5" x14ac:dyDescent="0.2">
      <c r="A255" s="32" t="s">
        <v>160</v>
      </c>
    </row>
    <row r="256" spans="1:5" x14ac:dyDescent="0.2">
      <c r="A256" s="32" t="s">
        <v>156</v>
      </c>
    </row>
    <row r="257" spans="1:9" x14ac:dyDescent="0.2">
      <c r="A257" s="33" t="s">
        <v>31</v>
      </c>
    </row>
    <row r="259" spans="1:9" x14ac:dyDescent="0.2">
      <c r="A259" s="20" t="s">
        <v>139</v>
      </c>
    </row>
    <row r="261" spans="1:9" ht="15.75" x14ac:dyDescent="0.2">
      <c r="A261" s="25" t="s">
        <v>138</v>
      </c>
    </row>
    <row r="262" spans="1:9" x14ac:dyDescent="0.2">
      <c r="A262" s="28" t="s">
        <v>112</v>
      </c>
    </row>
    <row r="264" spans="1:9" x14ac:dyDescent="0.2">
      <c r="A264" s="44" t="s">
        <v>13</v>
      </c>
      <c r="B264" s="44" t="s">
        <v>14</v>
      </c>
      <c r="C264" s="44" t="s">
        <v>161</v>
      </c>
      <c r="D264" s="44" t="s">
        <v>87</v>
      </c>
      <c r="E264" s="44" t="s">
        <v>87</v>
      </c>
      <c r="F264" s="44" t="s">
        <v>87</v>
      </c>
      <c r="G264" s="44" t="s">
        <v>88</v>
      </c>
      <c r="H264" s="44" t="s">
        <v>89</v>
      </c>
      <c r="I264" s="44" t="s">
        <v>90</v>
      </c>
    </row>
    <row r="265" spans="1:9" ht="30" x14ac:dyDescent="0.2">
      <c r="A265" s="44" t="s">
        <v>13</v>
      </c>
      <c r="B265" s="44" t="s">
        <v>14</v>
      </c>
      <c r="C265" s="29" t="s">
        <v>162</v>
      </c>
      <c r="D265" s="29" t="s">
        <v>163</v>
      </c>
      <c r="E265" s="29" t="s">
        <v>164</v>
      </c>
      <c r="F265" s="29" t="s">
        <v>165</v>
      </c>
      <c r="G265" s="44" t="s">
        <v>88</v>
      </c>
      <c r="H265" s="44" t="s">
        <v>91</v>
      </c>
      <c r="I265" s="44" t="s">
        <v>90</v>
      </c>
    </row>
    <row r="266" spans="1:9" x14ac:dyDescent="0.2">
      <c r="A266" s="26" t="s">
        <v>16</v>
      </c>
      <c r="B266" s="26" t="s">
        <v>17</v>
      </c>
      <c r="C266" s="30">
        <v>76</v>
      </c>
      <c r="D266" s="30">
        <v>62</v>
      </c>
      <c r="E266" s="30">
        <v>44</v>
      </c>
      <c r="F266" s="30">
        <v>29</v>
      </c>
      <c r="G266" s="30">
        <v>82</v>
      </c>
      <c r="H266" s="30">
        <v>70</v>
      </c>
      <c r="I266" s="30">
        <v>0</v>
      </c>
    </row>
    <row r="267" spans="1:9" x14ac:dyDescent="0.2">
      <c r="A267" s="26" t="s">
        <v>18</v>
      </c>
      <c r="B267" s="26" t="s">
        <v>17</v>
      </c>
      <c r="C267" s="30" t="s">
        <v>34</v>
      </c>
      <c r="D267" s="30" t="s">
        <v>34</v>
      </c>
      <c r="E267" s="30" t="s">
        <v>34</v>
      </c>
      <c r="F267" s="30" t="s">
        <v>34</v>
      </c>
      <c r="G267" s="30" t="s">
        <v>34</v>
      </c>
      <c r="H267" s="30" t="s">
        <v>34</v>
      </c>
      <c r="I267" s="30">
        <v>0</v>
      </c>
    </row>
    <row r="268" spans="1:9" x14ac:dyDescent="0.2">
      <c r="A268" s="26" t="s">
        <v>19</v>
      </c>
      <c r="B268" s="26" t="s">
        <v>17</v>
      </c>
      <c r="C268" s="30">
        <v>92</v>
      </c>
      <c r="D268" s="30">
        <v>63</v>
      </c>
      <c r="E268" s="30">
        <v>23</v>
      </c>
      <c r="F268" s="30">
        <v>25</v>
      </c>
      <c r="G268" s="30">
        <v>56</v>
      </c>
      <c r="H268" s="30">
        <v>69</v>
      </c>
      <c r="I268" s="30">
        <v>0</v>
      </c>
    </row>
    <row r="269" spans="1:9" x14ac:dyDescent="0.2">
      <c r="A269" s="26" t="s">
        <v>20</v>
      </c>
      <c r="B269" s="26" t="s">
        <v>17</v>
      </c>
      <c r="C269" s="30" t="s">
        <v>34</v>
      </c>
      <c r="D269" s="30" t="s">
        <v>34</v>
      </c>
      <c r="E269" s="30" t="s">
        <v>34</v>
      </c>
      <c r="F269" s="30" t="s">
        <v>34</v>
      </c>
      <c r="G269" s="30" t="s">
        <v>34</v>
      </c>
      <c r="H269" s="30" t="s">
        <v>34</v>
      </c>
      <c r="I269" s="30">
        <v>8</v>
      </c>
    </row>
    <row r="270" spans="1:9" x14ac:dyDescent="0.2">
      <c r="A270" s="26" t="s">
        <v>21</v>
      </c>
      <c r="B270" s="26" t="s">
        <v>22</v>
      </c>
      <c r="C270" s="30">
        <v>91</v>
      </c>
      <c r="D270" s="30">
        <v>62</v>
      </c>
      <c r="E270" s="30">
        <v>41</v>
      </c>
      <c r="F270" s="30">
        <v>49</v>
      </c>
      <c r="G270" s="30">
        <v>52</v>
      </c>
      <c r="H270" s="30">
        <v>66</v>
      </c>
      <c r="I270" s="30">
        <v>0</v>
      </c>
    </row>
    <row r="271" spans="1:9" x14ac:dyDescent="0.2">
      <c r="A271" s="26" t="s">
        <v>21</v>
      </c>
      <c r="B271" s="26" t="s">
        <v>23</v>
      </c>
      <c r="C271" s="30" t="s">
        <v>34</v>
      </c>
      <c r="D271" s="30" t="s">
        <v>34</v>
      </c>
      <c r="E271" s="30" t="s">
        <v>34</v>
      </c>
      <c r="F271" s="30" t="s">
        <v>34</v>
      </c>
      <c r="G271" s="30" t="s">
        <v>34</v>
      </c>
      <c r="H271" s="30" t="s">
        <v>34</v>
      </c>
      <c r="I271" s="30">
        <v>0</v>
      </c>
    </row>
    <row r="272" spans="1:9" x14ac:dyDescent="0.2">
      <c r="A272" s="26" t="s">
        <v>21</v>
      </c>
      <c r="B272" s="26" t="s">
        <v>24</v>
      </c>
      <c r="C272" s="30" t="s">
        <v>34</v>
      </c>
      <c r="D272" s="30" t="s">
        <v>34</v>
      </c>
      <c r="E272" s="30" t="s">
        <v>34</v>
      </c>
      <c r="F272" s="30" t="s">
        <v>34</v>
      </c>
      <c r="G272" s="30" t="s">
        <v>34</v>
      </c>
      <c r="H272" s="30" t="s">
        <v>34</v>
      </c>
      <c r="I272" s="30">
        <v>0</v>
      </c>
    </row>
    <row r="273" spans="1:9" x14ac:dyDescent="0.2">
      <c r="A273" s="26" t="s">
        <v>21</v>
      </c>
      <c r="B273" s="26" t="s">
        <v>17</v>
      </c>
      <c r="C273" s="30">
        <v>91</v>
      </c>
      <c r="D273" s="30">
        <v>68</v>
      </c>
      <c r="E273" s="30">
        <v>53</v>
      </c>
      <c r="F273" s="30">
        <v>58</v>
      </c>
      <c r="G273" s="30">
        <v>43</v>
      </c>
      <c r="H273" s="30">
        <v>72</v>
      </c>
      <c r="I273" s="30">
        <v>0</v>
      </c>
    </row>
    <row r="274" spans="1:9" x14ac:dyDescent="0.2">
      <c r="A274" s="26" t="s">
        <v>25</v>
      </c>
      <c r="B274" s="26" t="s">
        <v>22</v>
      </c>
      <c r="C274" s="30">
        <v>94</v>
      </c>
      <c r="D274" s="30">
        <v>54</v>
      </c>
      <c r="E274" s="30">
        <v>47</v>
      </c>
      <c r="F274" s="30">
        <v>50</v>
      </c>
      <c r="G274" s="30">
        <v>38</v>
      </c>
      <c r="H274" s="30">
        <v>63</v>
      </c>
      <c r="I274" s="30">
        <v>0</v>
      </c>
    </row>
    <row r="275" spans="1:9" x14ac:dyDescent="0.2">
      <c r="A275" s="26" t="s">
        <v>25</v>
      </c>
      <c r="B275" s="26" t="s">
        <v>23</v>
      </c>
      <c r="C275" s="30" t="s">
        <v>34</v>
      </c>
      <c r="D275" s="30" t="s">
        <v>34</v>
      </c>
      <c r="E275" s="30" t="s">
        <v>34</v>
      </c>
      <c r="F275" s="30" t="s">
        <v>34</v>
      </c>
      <c r="G275" s="30" t="s">
        <v>34</v>
      </c>
      <c r="H275" s="30" t="s">
        <v>34</v>
      </c>
      <c r="I275" s="30">
        <v>1</v>
      </c>
    </row>
    <row r="276" spans="1:9" x14ac:dyDescent="0.2">
      <c r="A276" s="26" t="s">
        <v>25</v>
      </c>
      <c r="B276" s="26" t="s">
        <v>17</v>
      </c>
      <c r="C276" s="30">
        <v>94</v>
      </c>
      <c r="D276" s="30">
        <v>54</v>
      </c>
      <c r="E276" s="30">
        <v>48</v>
      </c>
      <c r="F276" s="30">
        <v>50</v>
      </c>
      <c r="G276" s="30">
        <v>38</v>
      </c>
      <c r="H276" s="30">
        <v>63</v>
      </c>
      <c r="I276" s="30">
        <v>0</v>
      </c>
    </row>
    <row r="277" spans="1:9" x14ac:dyDescent="0.2">
      <c r="A277" s="26" t="s">
        <v>26</v>
      </c>
      <c r="B277" s="26" t="s">
        <v>17</v>
      </c>
      <c r="C277" s="30">
        <v>83</v>
      </c>
      <c r="D277" s="30">
        <v>63</v>
      </c>
      <c r="E277" s="30">
        <v>24</v>
      </c>
      <c r="F277" s="30">
        <v>15</v>
      </c>
      <c r="G277" s="30">
        <v>67</v>
      </c>
      <c r="H277" s="30">
        <v>77</v>
      </c>
      <c r="I277" s="30">
        <v>1</v>
      </c>
    </row>
    <row r="278" spans="1:9" x14ac:dyDescent="0.2">
      <c r="A278" s="26" t="s">
        <v>27</v>
      </c>
      <c r="B278" s="26" t="s">
        <v>17</v>
      </c>
      <c r="C278" s="30">
        <v>86</v>
      </c>
      <c r="D278" s="30">
        <v>25</v>
      </c>
      <c r="E278" s="30">
        <v>20</v>
      </c>
      <c r="F278" s="30">
        <v>15</v>
      </c>
      <c r="G278" s="30">
        <v>36</v>
      </c>
      <c r="H278" s="30">
        <v>28</v>
      </c>
      <c r="I278" s="30">
        <v>0</v>
      </c>
    </row>
    <row r="279" spans="1:9" x14ac:dyDescent="0.2">
      <c r="A279" s="26" t="s">
        <v>28</v>
      </c>
      <c r="B279" s="26" t="s">
        <v>22</v>
      </c>
      <c r="C279" s="30">
        <v>96</v>
      </c>
      <c r="D279" s="30">
        <v>92</v>
      </c>
      <c r="E279" s="30">
        <v>54</v>
      </c>
      <c r="F279" s="30">
        <v>66</v>
      </c>
      <c r="G279" s="30">
        <v>75</v>
      </c>
      <c r="H279" s="30">
        <v>65</v>
      </c>
      <c r="I279" s="30">
        <v>0</v>
      </c>
    </row>
    <row r="280" spans="1:9" x14ac:dyDescent="0.2">
      <c r="A280" s="26" t="s">
        <v>28</v>
      </c>
      <c r="B280" s="26" t="s">
        <v>23</v>
      </c>
      <c r="C280" s="30" t="s">
        <v>34</v>
      </c>
      <c r="D280" s="30" t="s">
        <v>34</v>
      </c>
      <c r="E280" s="30" t="s">
        <v>34</v>
      </c>
      <c r="F280" s="30" t="s">
        <v>34</v>
      </c>
      <c r="G280" s="30" t="s">
        <v>34</v>
      </c>
      <c r="H280" s="30" t="s">
        <v>34</v>
      </c>
      <c r="I280" s="30">
        <v>0</v>
      </c>
    </row>
    <row r="281" spans="1:9" x14ac:dyDescent="0.2">
      <c r="A281" s="26" t="s">
        <v>28</v>
      </c>
      <c r="B281" s="26" t="s">
        <v>17</v>
      </c>
      <c r="C281" s="30">
        <v>96</v>
      </c>
      <c r="D281" s="30">
        <v>92</v>
      </c>
      <c r="E281" s="30">
        <v>54</v>
      </c>
      <c r="F281" s="30">
        <v>66</v>
      </c>
      <c r="G281" s="30">
        <v>74</v>
      </c>
      <c r="H281" s="30">
        <v>64</v>
      </c>
      <c r="I281" s="30">
        <v>0</v>
      </c>
    </row>
    <row r="282" spans="1:9" x14ac:dyDescent="0.2">
      <c r="A282" s="26" t="s">
        <v>29</v>
      </c>
      <c r="B282" s="26" t="s">
        <v>17</v>
      </c>
      <c r="C282" s="30" t="s">
        <v>34</v>
      </c>
      <c r="D282" s="30" t="s">
        <v>34</v>
      </c>
      <c r="E282" s="30" t="s">
        <v>34</v>
      </c>
      <c r="F282" s="30" t="s">
        <v>34</v>
      </c>
      <c r="G282" s="30" t="s">
        <v>34</v>
      </c>
      <c r="H282" s="30" t="s">
        <v>34</v>
      </c>
      <c r="I282" s="30">
        <v>0</v>
      </c>
    </row>
    <row r="283" spans="1:9" x14ac:dyDescent="0.2">
      <c r="A283" s="26" t="s">
        <v>30</v>
      </c>
      <c r="B283" s="26" t="s">
        <v>22</v>
      </c>
      <c r="C283" s="30">
        <v>97</v>
      </c>
      <c r="D283" s="30">
        <v>43</v>
      </c>
      <c r="E283" s="30">
        <v>27</v>
      </c>
      <c r="F283" s="30">
        <v>42</v>
      </c>
      <c r="G283" s="30">
        <v>38</v>
      </c>
      <c r="H283" s="30">
        <v>47</v>
      </c>
      <c r="I283" s="30">
        <v>0</v>
      </c>
    </row>
    <row r="284" spans="1:9" x14ac:dyDescent="0.2">
      <c r="A284" s="26" t="s">
        <v>30</v>
      </c>
      <c r="B284" s="26" t="s">
        <v>23</v>
      </c>
      <c r="C284" s="30" t="s">
        <v>34</v>
      </c>
      <c r="D284" s="30" t="s">
        <v>34</v>
      </c>
      <c r="E284" s="30" t="s">
        <v>34</v>
      </c>
      <c r="F284" s="30" t="s">
        <v>34</v>
      </c>
      <c r="G284" s="30" t="s">
        <v>34</v>
      </c>
      <c r="H284" s="30" t="s">
        <v>34</v>
      </c>
      <c r="I284" s="30">
        <v>0</v>
      </c>
    </row>
    <row r="285" spans="1:9" x14ac:dyDescent="0.2">
      <c r="A285" s="26" t="s">
        <v>30</v>
      </c>
      <c r="B285" s="26" t="s">
        <v>24</v>
      </c>
      <c r="C285" s="30" t="s">
        <v>34</v>
      </c>
      <c r="D285" s="30" t="s">
        <v>34</v>
      </c>
      <c r="E285" s="30" t="s">
        <v>34</v>
      </c>
      <c r="F285" s="30" t="s">
        <v>34</v>
      </c>
      <c r="G285" s="30" t="s">
        <v>34</v>
      </c>
      <c r="H285" s="30" t="s">
        <v>34</v>
      </c>
      <c r="I285" s="30">
        <v>0</v>
      </c>
    </row>
    <row r="286" spans="1:9" x14ac:dyDescent="0.2">
      <c r="A286" s="26" t="s">
        <v>30</v>
      </c>
      <c r="B286" s="26" t="s">
        <v>17</v>
      </c>
      <c r="C286" s="30">
        <v>97</v>
      </c>
      <c r="D286" s="30">
        <v>45</v>
      </c>
      <c r="E286" s="30">
        <v>27</v>
      </c>
      <c r="F286" s="30">
        <v>44</v>
      </c>
      <c r="G286" s="30">
        <v>40</v>
      </c>
      <c r="H286" s="30">
        <v>49</v>
      </c>
      <c r="I286" s="30">
        <v>0</v>
      </c>
    </row>
    <row r="287" spans="1:9" x14ac:dyDescent="0.2">
      <c r="A287" s="31"/>
      <c r="B287" s="31"/>
      <c r="C287" s="31"/>
      <c r="D287" s="31"/>
      <c r="E287" s="31"/>
      <c r="F287" s="31"/>
      <c r="G287" s="31"/>
      <c r="H287" s="31"/>
      <c r="I287" s="31"/>
    </row>
    <row r="288" spans="1:9" x14ac:dyDescent="0.2">
      <c r="A288" s="32" t="s">
        <v>152</v>
      </c>
    </row>
    <row r="289" spans="1:7" x14ac:dyDescent="0.2">
      <c r="A289" s="32" t="s">
        <v>155</v>
      </c>
    </row>
    <row r="290" spans="1:7" x14ac:dyDescent="0.2">
      <c r="A290" s="33" t="s">
        <v>31</v>
      </c>
    </row>
    <row r="292" spans="1:7" x14ac:dyDescent="0.2">
      <c r="A292" s="20" t="s">
        <v>139</v>
      </c>
    </row>
    <row r="293" spans="1:7" x14ac:dyDescent="0.2">
      <c r="A293" s="32" t="s">
        <v>167</v>
      </c>
    </row>
    <row r="294" spans="1:7" x14ac:dyDescent="0.2">
      <c r="A294" s="32" t="s">
        <v>111</v>
      </c>
    </row>
    <row r="295" spans="1:7" x14ac:dyDescent="0.2">
      <c r="A295" s="32" t="s">
        <v>166</v>
      </c>
    </row>
    <row r="296" spans="1:7" x14ac:dyDescent="0.2">
      <c r="A296" s="32" t="s">
        <v>92</v>
      </c>
    </row>
    <row r="297" spans="1:7" x14ac:dyDescent="0.2">
      <c r="A297" s="32" t="s">
        <v>93</v>
      </c>
    </row>
    <row r="299" spans="1:7" ht="15.75" x14ac:dyDescent="0.2">
      <c r="A299" s="25" t="s">
        <v>153</v>
      </c>
    </row>
    <row r="300" spans="1:7" x14ac:dyDescent="0.2">
      <c r="A300" s="28" t="s">
        <v>112</v>
      </c>
    </row>
    <row r="302" spans="1:7" x14ac:dyDescent="0.2">
      <c r="A302" s="44" t="s">
        <v>13</v>
      </c>
      <c r="B302" s="44" t="s">
        <v>14</v>
      </c>
      <c r="C302" s="44" t="s">
        <v>94</v>
      </c>
      <c r="D302" s="44" t="s">
        <v>95</v>
      </c>
      <c r="E302" s="44" t="s">
        <v>95</v>
      </c>
      <c r="F302" s="44" t="s">
        <v>95</v>
      </c>
      <c r="G302" s="44" t="s">
        <v>96</v>
      </c>
    </row>
    <row r="303" spans="1:7" ht="30" x14ac:dyDescent="0.2">
      <c r="A303" s="44" t="s">
        <v>13</v>
      </c>
      <c r="B303" s="44" t="s">
        <v>14</v>
      </c>
      <c r="C303" s="44" t="s">
        <v>97</v>
      </c>
      <c r="D303" s="29" t="s">
        <v>98</v>
      </c>
      <c r="E303" s="29" t="s">
        <v>99</v>
      </c>
      <c r="F303" s="29" t="s">
        <v>100</v>
      </c>
      <c r="G303" s="44" t="s">
        <v>101</v>
      </c>
    </row>
    <row r="304" spans="1:7" x14ac:dyDescent="0.2">
      <c r="A304" s="26" t="s">
        <v>16</v>
      </c>
      <c r="B304" s="26" t="s">
        <v>17</v>
      </c>
      <c r="C304" s="30">
        <v>3</v>
      </c>
      <c r="D304" s="30">
        <v>5</v>
      </c>
      <c r="E304" s="30">
        <v>70</v>
      </c>
      <c r="F304" s="30">
        <v>20</v>
      </c>
      <c r="G304" s="30">
        <v>2</v>
      </c>
    </row>
    <row r="305" spans="1:7" x14ac:dyDescent="0.2">
      <c r="A305" s="26" t="s">
        <v>18</v>
      </c>
      <c r="B305" s="26" t="s">
        <v>17</v>
      </c>
      <c r="C305" s="30" t="s">
        <v>34</v>
      </c>
      <c r="D305" s="30">
        <v>25</v>
      </c>
      <c r="E305" s="30">
        <v>53</v>
      </c>
      <c r="F305" s="30">
        <v>20</v>
      </c>
      <c r="G305" s="30" t="s">
        <v>34</v>
      </c>
    </row>
    <row r="306" spans="1:7" x14ac:dyDescent="0.2">
      <c r="A306" s="26" t="s">
        <v>19</v>
      </c>
      <c r="B306" s="26" t="s">
        <v>17</v>
      </c>
      <c r="C306" s="30">
        <v>2</v>
      </c>
      <c r="D306" s="30">
        <v>9</v>
      </c>
      <c r="E306" s="30">
        <v>70</v>
      </c>
      <c r="F306" s="30">
        <v>18</v>
      </c>
      <c r="G306" s="30">
        <v>2</v>
      </c>
    </row>
    <row r="307" spans="1:7" x14ac:dyDescent="0.2">
      <c r="A307" s="26" t="s">
        <v>20</v>
      </c>
      <c r="B307" s="26" t="s">
        <v>17</v>
      </c>
      <c r="C307" s="30" t="s">
        <v>34</v>
      </c>
      <c r="D307" s="30">
        <v>10</v>
      </c>
      <c r="E307" s="30">
        <v>59</v>
      </c>
      <c r="F307" s="30">
        <v>24</v>
      </c>
      <c r="G307" s="30" t="s">
        <v>34</v>
      </c>
    </row>
    <row r="308" spans="1:7" x14ac:dyDescent="0.2">
      <c r="A308" s="26" t="s">
        <v>21</v>
      </c>
      <c r="B308" s="26" t="s">
        <v>22</v>
      </c>
      <c r="C308" s="30">
        <v>5</v>
      </c>
      <c r="D308" s="30">
        <v>9</v>
      </c>
      <c r="E308" s="30">
        <v>69</v>
      </c>
      <c r="F308" s="30">
        <v>15</v>
      </c>
      <c r="G308" s="30">
        <v>2</v>
      </c>
    </row>
    <row r="309" spans="1:7" x14ac:dyDescent="0.2">
      <c r="A309" s="26" t="s">
        <v>21</v>
      </c>
      <c r="B309" s="26" t="s">
        <v>23</v>
      </c>
      <c r="C309" s="30">
        <v>5</v>
      </c>
      <c r="D309" s="30">
        <v>24</v>
      </c>
      <c r="E309" s="30">
        <v>54</v>
      </c>
      <c r="F309" s="30">
        <v>17</v>
      </c>
      <c r="G309" s="30">
        <v>0</v>
      </c>
    </row>
    <row r="310" spans="1:7" x14ac:dyDescent="0.2">
      <c r="A310" s="26" t="s">
        <v>21</v>
      </c>
      <c r="B310" s="26" t="s">
        <v>24</v>
      </c>
      <c r="C310" s="30" t="s">
        <v>34</v>
      </c>
      <c r="D310" s="30">
        <v>13</v>
      </c>
      <c r="E310" s="30">
        <v>83</v>
      </c>
      <c r="F310" s="30">
        <v>4</v>
      </c>
      <c r="G310" s="30" t="s">
        <v>34</v>
      </c>
    </row>
    <row r="311" spans="1:7" x14ac:dyDescent="0.2">
      <c r="A311" s="26" t="s">
        <v>21</v>
      </c>
      <c r="B311" s="26" t="s">
        <v>17</v>
      </c>
      <c r="C311" s="30">
        <v>3</v>
      </c>
      <c r="D311" s="30">
        <v>14</v>
      </c>
      <c r="E311" s="30">
        <v>73</v>
      </c>
      <c r="F311" s="30">
        <v>10</v>
      </c>
      <c r="G311" s="30">
        <v>1</v>
      </c>
    </row>
    <row r="312" spans="1:7" x14ac:dyDescent="0.2">
      <c r="A312" s="26" t="s">
        <v>25</v>
      </c>
      <c r="B312" s="26" t="s">
        <v>22</v>
      </c>
      <c r="C312" s="30">
        <v>5</v>
      </c>
      <c r="D312" s="30">
        <v>16</v>
      </c>
      <c r="E312" s="30">
        <v>67</v>
      </c>
      <c r="F312" s="30">
        <v>12</v>
      </c>
      <c r="G312" s="30">
        <v>0</v>
      </c>
    </row>
    <row r="313" spans="1:7" x14ac:dyDescent="0.2">
      <c r="A313" s="26" t="s">
        <v>25</v>
      </c>
      <c r="B313" s="26" t="s">
        <v>23</v>
      </c>
      <c r="C313" s="30">
        <v>5</v>
      </c>
      <c r="D313" s="30">
        <v>7</v>
      </c>
      <c r="E313" s="30">
        <v>78</v>
      </c>
      <c r="F313" s="30">
        <v>10</v>
      </c>
      <c r="G313" s="30">
        <v>0</v>
      </c>
    </row>
    <row r="314" spans="1:7" x14ac:dyDescent="0.2">
      <c r="A314" s="26" t="s">
        <v>25</v>
      </c>
      <c r="B314" s="26" t="s">
        <v>17</v>
      </c>
      <c r="C314" s="30">
        <v>5</v>
      </c>
      <c r="D314" s="30">
        <v>16</v>
      </c>
      <c r="E314" s="30">
        <v>68</v>
      </c>
      <c r="F314" s="30">
        <v>12</v>
      </c>
      <c r="G314" s="30">
        <v>0</v>
      </c>
    </row>
    <row r="315" spans="1:7" x14ac:dyDescent="0.2">
      <c r="A315" s="26" t="s">
        <v>26</v>
      </c>
      <c r="B315" s="26" t="s">
        <v>17</v>
      </c>
      <c r="C315" s="30">
        <v>5</v>
      </c>
      <c r="D315" s="30">
        <v>8</v>
      </c>
      <c r="E315" s="30">
        <v>71</v>
      </c>
      <c r="F315" s="30">
        <v>14</v>
      </c>
      <c r="G315" s="30">
        <v>2</v>
      </c>
    </row>
    <row r="316" spans="1:7" x14ac:dyDescent="0.2">
      <c r="A316" s="26" t="s">
        <v>27</v>
      </c>
      <c r="B316" s="26" t="s">
        <v>17</v>
      </c>
      <c r="C316" s="30">
        <v>1</v>
      </c>
      <c r="D316" s="30">
        <v>6</v>
      </c>
      <c r="E316" s="30">
        <v>70</v>
      </c>
      <c r="F316" s="30">
        <v>20</v>
      </c>
      <c r="G316" s="30">
        <v>3</v>
      </c>
    </row>
    <row r="317" spans="1:7" x14ac:dyDescent="0.2">
      <c r="A317" s="26" t="s">
        <v>28</v>
      </c>
      <c r="B317" s="26" t="s">
        <v>22</v>
      </c>
      <c r="C317" s="30">
        <v>5</v>
      </c>
      <c r="D317" s="30">
        <v>18</v>
      </c>
      <c r="E317" s="30">
        <v>59</v>
      </c>
      <c r="F317" s="30">
        <v>17</v>
      </c>
      <c r="G317" s="30">
        <v>1</v>
      </c>
    </row>
    <row r="318" spans="1:7" x14ac:dyDescent="0.2">
      <c r="A318" s="26" t="s">
        <v>28</v>
      </c>
      <c r="B318" s="26" t="s">
        <v>23</v>
      </c>
      <c r="C318" s="30">
        <v>0</v>
      </c>
      <c r="D318" s="30">
        <v>7</v>
      </c>
      <c r="E318" s="30">
        <v>87</v>
      </c>
      <c r="F318" s="30">
        <v>5</v>
      </c>
      <c r="G318" s="30">
        <v>0</v>
      </c>
    </row>
    <row r="319" spans="1:7" x14ac:dyDescent="0.2">
      <c r="A319" s="26" t="s">
        <v>28</v>
      </c>
      <c r="B319" s="26" t="s">
        <v>17</v>
      </c>
      <c r="C319" s="30">
        <v>4</v>
      </c>
      <c r="D319" s="30">
        <v>15</v>
      </c>
      <c r="E319" s="30">
        <v>66</v>
      </c>
      <c r="F319" s="30">
        <v>14</v>
      </c>
      <c r="G319" s="30">
        <v>1</v>
      </c>
    </row>
    <row r="320" spans="1:7" x14ac:dyDescent="0.2">
      <c r="A320" s="26" t="s">
        <v>29</v>
      </c>
      <c r="B320" s="26" t="s">
        <v>17</v>
      </c>
      <c r="C320" s="30" t="s">
        <v>34</v>
      </c>
      <c r="D320" s="30">
        <v>19</v>
      </c>
      <c r="E320" s="30">
        <v>74</v>
      </c>
      <c r="F320" s="30">
        <v>7</v>
      </c>
      <c r="G320" s="30" t="s">
        <v>34</v>
      </c>
    </row>
    <row r="321" spans="1:7" x14ac:dyDescent="0.2">
      <c r="A321" s="26" t="s">
        <v>30</v>
      </c>
      <c r="B321" s="26" t="s">
        <v>22</v>
      </c>
      <c r="C321" s="30">
        <v>2</v>
      </c>
      <c r="D321" s="30">
        <v>11</v>
      </c>
      <c r="E321" s="30">
        <v>67</v>
      </c>
      <c r="F321" s="30">
        <v>20</v>
      </c>
      <c r="G321" s="30">
        <v>0</v>
      </c>
    </row>
    <row r="322" spans="1:7" x14ac:dyDescent="0.2">
      <c r="A322" s="26" t="s">
        <v>30</v>
      </c>
      <c r="B322" s="26" t="s">
        <v>23</v>
      </c>
      <c r="C322" s="30">
        <v>3</v>
      </c>
      <c r="D322" s="30">
        <v>9</v>
      </c>
      <c r="E322" s="30">
        <v>75</v>
      </c>
      <c r="F322" s="30">
        <v>8</v>
      </c>
      <c r="G322" s="30">
        <v>5</v>
      </c>
    </row>
    <row r="323" spans="1:7" x14ac:dyDescent="0.2">
      <c r="A323" s="26" t="s">
        <v>30</v>
      </c>
      <c r="B323" s="26" t="s">
        <v>24</v>
      </c>
      <c r="C323" s="30" t="s">
        <v>34</v>
      </c>
      <c r="D323" s="30">
        <v>5</v>
      </c>
      <c r="E323" s="30">
        <v>88</v>
      </c>
      <c r="F323" s="30">
        <v>7</v>
      </c>
      <c r="G323" s="30" t="s">
        <v>34</v>
      </c>
    </row>
    <row r="324" spans="1:7" x14ac:dyDescent="0.2">
      <c r="A324" s="26" t="s">
        <v>30</v>
      </c>
      <c r="B324" s="26" t="s">
        <v>17</v>
      </c>
      <c r="C324" s="30">
        <v>1</v>
      </c>
      <c r="D324" s="30">
        <v>9</v>
      </c>
      <c r="E324" s="30">
        <v>73</v>
      </c>
      <c r="F324" s="30">
        <v>15</v>
      </c>
      <c r="G324" s="30">
        <v>1</v>
      </c>
    </row>
    <row r="325" spans="1:7" x14ac:dyDescent="0.2">
      <c r="A325" s="31"/>
      <c r="B325" s="31"/>
      <c r="C325" s="31"/>
      <c r="D325" s="31"/>
      <c r="E325" s="31"/>
      <c r="F325" s="31"/>
      <c r="G325" s="31"/>
    </row>
    <row r="326" spans="1:7" x14ac:dyDescent="0.2">
      <c r="A326" s="6" t="s">
        <v>110</v>
      </c>
    </row>
    <row r="327" spans="1:7" x14ac:dyDescent="0.2">
      <c r="A327" s="32" t="s">
        <v>116</v>
      </c>
    </row>
    <row r="328" spans="1:7" x14ac:dyDescent="0.2">
      <c r="A328" s="33" t="s">
        <v>31</v>
      </c>
    </row>
    <row r="330" spans="1:7" x14ac:dyDescent="0.2">
      <c r="A330" s="20" t="s">
        <v>139</v>
      </c>
    </row>
    <row r="331" spans="1:7" x14ac:dyDescent="0.2">
      <c r="A331" s="32" t="s">
        <v>102</v>
      </c>
    </row>
    <row r="332" spans="1:7" x14ac:dyDescent="0.2">
      <c r="A332" s="32" t="s">
        <v>103</v>
      </c>
    </row>
    <row r="333" spans="1:7" x14ac:dyDescent="0.2">
      <c r="A333" s="32" t="s">
        <v>168</v>
      </c>
    </row>
    <row r="334" spans="1:7" x14ac:dyDescent="0.2">
      <c r="A334" s="32" t="s">
        <v>104</v>
      </c>
    </row>
  </sheetData>
  <mergeCells count="18">
    <mergeCell ref="A302:A303"/>
    <mergeCell ref="B302:B303"/>
    <mergeCell ref="C302:C303"/>
    <mergeCell ref="D302:F302"/>
    <mergeCell ref="G302:G303"/>
    <mergeCell ref="O4:Q4"/>
    <mergeCell ref="A264:A265"/>
    <mergeCell ref="B264:B265"/>
    <mergeCell ref="C264:F264"/>
    <mergeCell ref="G264:G265"/>
    <mergeCell ref="H264:H265"/>
    <mergeCell ref="I264:I265"/>
    <mergeCell ref="A4:A5"/>
    <mergeCell ref="B4:B5"/>
    <mergeCell ref="C4:E4"/>
    <mergeCell ref="F4:H4"/>
    <mergeCell ref="I4:K4"/>
    <mergeCell ref="L4:N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Sommaire</vt:lpstr>
      <vt:lpstr>1_Pulvérisat°_pulvérisateur</vt:lpstr>
      <vt:lpstr>2_Protections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Marie-Anne LAPUYADE</dc:creator>
  <dc:description/>
  <cp:lastModifiedBy>Pierre CHAPELLE</cp:lastModifiedBy>
  <cp:revision>1</cp:revision>
  <dcterms:created xsi:type="dcterms:W3CDTF">2025-10-17T11:58:46Z</dcterms:created>
  <dcterms:modified xsi:type="dcterms:W3CDTF">2026-01-26T14:26:14Z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