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G:\ssp\sdsafa\bsvae\EnquetesPK\PK-Arbo-viti_2024\10_Diffusion\102_C&amp;D_IFT\Pour republication juin 2026\"/>
    </mc:Choice>
  </mc:AlternateContent>
  <xr:revisionPtr revIDLastSave="0" documentId="13_ncr:1_{937853FD-9D4F-4623-9395-80F6F53E0716}" xr6:coauthVersionLast="47" xr6:coauthVersionMax="47" xr10:uidLastSave="{00000000-0000-0000-0000-000000000000}"/>
  <bookViews>
    <workbookView xWindow="-120" yWindow="-120" windowWidth="29040" windowHeight="15720" firstSheet="1" activeTab="5" xr2:uid="{00000000-000D-0000-FFFF-FFFF00000000}"/>
  </bookViews>
  <sheets>
    <sheet name="Sommaire" sheetId="1" r:id="rId1"/>
    <sheet name="Nombre de traitements" sheetId="2" r:id="rId2"/>
    <sheet name="IFT" sheetId="3" r:id="rId3"/>
    <sheet name="Surfaces traitées" sheetId="4" r:id="rId4"/>
    <sheet name="7e decile IFT total" sheetId="5" r:id="rId5"/>
    <sheet name="decile_7_segment" sheetId="6" r:id="rId6"/>
    <sheet name="decile_IFT_total"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 i="7" l="1"/>
  <c r="L1" i="6"/>
  <c r="L1" i="5"/>
  <c r="L1" i="4"/>
  <c r="L1" i="3"/>
  <c r="L1" i="2"/>
  <c r="B30" i="1"/>
  <c r="B29" i="1"/>
  <c r="B28" i="1"/>
  <c r="B27" i="1"/>
  <c r="B26" i="1"/>
  <c r="B25" i="1"/>
  <c r="B24" i="1"/>
  <c r="B23" i="1"/>
  <c r="B22" i="1"/>
  <c r="B21" i="1"/>
  <c r="B20" i="1"/>
  <c r="B19" i="1"/>
</calcChain>
</file>

<file path=xl/sharedStrings.xml><?xml version="1.0" encoding="utf-8"?>
<sst xmlns="http://schemas.openxmlformats.org/spreadsheetml/2006/main" count="1708" uniqueCount="434">
  <si>
    <t>Enquête Pratiques culturales en arboriculture et viticulture 2024</t>
  </si>
  <si>
    <t>Signes conventionnels utilisés :</t>
  </si>
  <si>
    <t>- nd ou case vide : résultat non disponible (par exemple donnée non collectée pour une culture)</t>
  </si>
  <si>
    <t>- ns : résultat non significatif (secret statistique, moins de 30 unités ou précision supérieure à 20 %)</t>
  </si>
  <si>
    <t>Champ géographique</t>
  </si>
  <si>
    <t>Arboriculture : France et détail par anciennes et nouvelles régions. 
Du fait de leur forte concentration géographique, la banane est enquêtée exclusivement en Martinique et en Guadeloupe, la clémentine en Haute-Corse et les agrumes en Guyane. 
Pour l’abricot, la cerise, l’olive, la pêche, la pomme, la prune et le raisin de table, le champ géographique est la France hors départements et régions d’Outre-Mer.</t>
  </si>
  <si>
    <t>Viticulture : France hors DROM et détail par bassin viticole. 
Le détail bio/non bio n'est pas disponible pour les bassins Beaujolais, Bugey Savoie hors vallée du Rhône, Cahors, Champagne, Charentes-Cognac, Cher, Corse, Gaillac, Gers, Jura, Lot-et-Garonne hors Duras et Pyrénées-Orientales.</t>
  </si>
  <si>
    <t>Les résultats portent sur la campagne culturale 2024</t>
  </si>
  <si>
    <t>Selon les tableaux, les résultats sont présentés sous format de nombre arrondi à l'unité ou à une décimale. 
La somme des valeurs affichées n'est pas toujours égale à 100 car l'arrondi est réalisé au niveau de chaque case d'un tableau. 
La colonne Total n'est pas toujours égale à la somme des colonnes Herbicide, Fongicide et Insecticide du fait des traitements Autres non affichés dans les tableaux car très faibles.</t>
  </si>
  <si>
    <t>Le 7ème décile de l'IFT (Indice de Fréquence de Traitement phytosanitaire) correspond à la valeur de l'IFT en dessous de laquelle se situent 70 % des surfaces d'une culture donnée dans une région.
Autrement dit, 70 % de ces surfaces présentent un IFT inférieur ou égal à cette valeur, tandis que les 30 % restantes ont un IFT supérieur.</t>
  </si>
  <si>
    <t>Nombre moyen de traitements (ensemble des parcelles de vignes)</t>
  </si>
  <si>
    <t>BASSIN</t>
  </si>
  <si>
    <t>Herbicides</t>
  </si>
  <si>
    <t>Fongicides</t>
  </si>
  <si>
    <t>Insecticides</t>
  </si>
  <si>
    <t>Total</t>
  </si>
  <si>
    <t>Biocontrôle</t>
  </si>
  <si>
    <t>Alsace</t>
  </si>
  <si>
    <t>1</t>
  </si>
  <si>
    <t>24,1</t>
  </si>
  <si>
    <t>ns</t>
  </si>
  <si>
    <t>25,5</t>
  </si>
  <si>
    <t>9,8</t>
  </si>
  <si>
    <t>Beaujolais</t>
  </si>
  <si>
    <t>2,1</t>
  </si>
  <si>
    <t>2,3</t>
  </si>
  <si>
    <t>28,6</t>
  </si>
  <si>
    <t>9,2</t>
  </si>
  <si>
    <t>Bordelais</t>
  </si>
  <si>
    <t>1,5</t>
  </si>
  <si>
    <t>31,9</t>
  </si>
  <si>
    <t>36</t>
  </si>
  <si>
    <t>12,3</t>
  </si>
  <si>
    <t>Bourgogne</t>
  </si>
  <si>
    <t>30,4</t>
  </si>
  <si>
    <t>0,6</t>
  </si>
  <si>
    <t>32,1</t>
  </si>
  <si>
    <t>12,5</t>
  </si>
  <si>
    <t>Bugey Savoie hors vallée du Rhône</t>
  </si>
  <si>
    <t>1,2</t>
  </si>
  <si>
    <t>26,3</t>
  </si>
  <si>
    <t>1,3</t>
  </si>
  <si>
    <t>28,9</t>
  </si>
  <si>
    <t>10</t>
  </si>
  <si>
    <t>Cahors</t>
  </si>
  <si>
    <t>1,7</t>
  </si>
  <si>
    <t>30,5</t>
  </si>
  <si>
    <t>3,2</t>
  </si>
  <si>
    <t>35,4</t>
  </si>
  <si>
    <t>11,5</t>
  </si>
  <si>
    <t>Champagne</t>
  </si>
  <si>
    <t>1,1</t>
  </si>
  <si>
    <t>34,4</t>
  </si>
  <si>
    <t>0,8</t>
  </si>
  <si>
    <t>36,4</t>
  </si>
  <si>
    <t>15,6</t>
  </si>
  <si>
    <t>Charentes-Cognac</t>
  </si>
  <si>
    <t>2,9</t>
  </si>
  <si>
    <t>22,9</t>
  </si>
  <si>
    <t>2,5</t>
  </si>
  <si>
    <t>28,4</t>
  </si>
  <si>
    <t>5,2</t>
  </si>
  <si>
    <t>Cher</t>
  </si>
  <si>
    <t>0,7</t>
  </si>
  <si>
    <t>32</t>
  </si>
  <si>
    <t>0,2</t>
  </si>
  <si>
    <t>33,1</t>
  </si>
  <si>
    <t>14,1</t>
  </si>
  <si>
    <t>Corse</t>
  </si>
  <si>
    <t>12,4</t>
  </si>
  <si>
    <t>4,1</t>
  </si>
  <si>
    <t>Dordogne-Duras</t>
  </si>
  <si>
    <t>25,8</t>
  </si>
  <si>
    <t>2,2</t>
  </si>
  <si>
    <t>29,5</t>
  </si>
  <si>
    <t>8,3</t>
  </si>
  <si>
    <t>Gaillac</t>
  </si>
  <si>
    <t>21,9</t>
  </si>
  <si>
    <t>2,7</t>
  </si>
  <si>
    <t>26,8</t>
  </si>
  <si>
    <t>7,6</t>
  </si>
  <si>
    <t>Gers</t>
  </si>
  <si>
    <t>3,8</t>
  </si>
  <si>
    <t>26,9</t>
  </si>
  <si>
    <t>4,2</t>
  </si>
  <si>
    <t>35,3</t>
  </si>
  <si>
    <t>7,8</t>
  </si>
  <si>
    <t>Jura</t>
  </si>
  <si>
    <t>21,2</t>
  </si>
  <si>
    <t>0,9</t>
  </si>
  <si>
    <t>22,7</t>
  </si>
  <si>
    <t>Languedoc hors vallée du Rhône</t>
  </si>
  <si>
    <t>14,4</t>
  </si>
  <si>
    <t>2,4</t>
  </si>
  <si>
    <t>18,2</t>
  </si>
  <si>
    <t>5,4</t>
  </si>
  <si>
    <t>Lot-et-Garonne hors Duras</t>
  </si>
  <si>
    <t>31,2</t>
  </si>
  <si>
    <t>8,1</t>
  </si>
  <si>
    <t>Provence-Méditerranée</t>
  </si>
  <si>
    <t>13,6</t>
  </si>
  <si>
    <t>0,4</t>
  </si>
  <si>
    <t>5,6</t>
  </si>
  <si>
    <t>Pyrénées-Orientales</t>
  </si>
  <si>
    <t>2</t>
  </si>
  <si>
    <t>10,5</t>
  </si>
  <si>
    <t>3,1</t>
  </si>
  <si>
    <t>Val de Loire</t>
  </si>
  <si>
    <t>23,5</t>
  </si>
  <si>
    <t>0,5</t>
  </si>
  <si>
    <t>26,4</t>
  </si>
  <si>
    <t>Vallée du Rhône Nord</t>
  </si>
  <si>
    <t>21,7</t>
  </si>
  <si>
    <t>0,3</t>
  </si>
  <si>
    <t>23,3</t>
  </si>
  <si>
    <t>7,9</t>
  </si>
  <si>
    <t>Vallée du Rhône Sud</t>
  </si>
  <si>
    <t>16,2</t>
  </si>
  <si>
    <t>18,3</t>
  </si>
  <si>
    <t>Ensemble des 21 bassins</t>
  </si>
  <si>
    <t>21,6</t>
  </si>
  <si>
    <t>1,8</t>
  </si>
  <si>
    <t>25,1</t>
  </si>
  <si>
    <t>Note de lecture : en 2024, les parcelles de vignes du bassin Alsace ont reçu en moyenne 1 traitement herbicide.</t>
  </si>
  <si>
    <t>Source : SSP - Agreste - Enquête Pratiques culturales en arboriculture et viticulture 2024</t>
  </si>
  <si>
    <t>Nombre de traitements moyen pour les parcelles en conventionnel ou celles conduites en mode biologique*</t>
  </si>
  <si>
    <t xml:space="preserve"> </t>
  </si>
  <si>
    <t>Parcelles en conventionnel</t>
  </si>
  <si>
    <t>Parcelles conduites en mode biologique *</t>
  </si>
  <si>
    <t xml:space="preserve"> Herbicides</t>
  </si>
  <si>
    <t xml:space="preserve"> Fongicides</t>
  </si>
  <si>
    <t xml:space="preserve"> Insecticides</t>
  </si>
  <si>
    <t xml:space="preserve"> Total</t>
  </si>
  <si>
    <t xml:space="preserve"> Biocontrôle</t>
  </si>
  <si>
    <t>1,6</t>
  </si>
  <si>
    <t>20,9</t>
  </si>
  <si>
    <t>7,5</t>
  </si>
  <si>
    <t>29,7</t>
  </si>
  <si>
    <t>30,2</t>
  </si>
  <si>
    <t>13,7</t>
  </si>
  <si>
    <t>29</t>
  </si>
  <si>
    <t>33,4</t>
  </si>
  <si>
    <t>42,5</t>
  </si>
  <si>
    <t>45,3</t>
  </si>
  <si>
    <t>18,8</t>
  </si>
  <si>
    <t>28,7</t>
  </si>
  <si>
    <t>30,8</t>
  </si>
  <si>
    <t>10,8</t>
  </si>
  <si>
    <t>36,3</t>
  </si>
  <si>
    <t>18,1</t>
  </si>
  <si>
    <t>22,5</t>
  </si>
  <si>
    <t>6,3</t>
  </si>
  <si>
    <t>34</t>
  </si>
  <si>
    <t>13,4</t>
  </si>
  <si>
    <t>13,5</t>
  </si>
  <si>
    <t>2,6</t>
  </si>
  <si>
    <t>17,7</t>
  </si>
  <si>
    <t>4</t>
  </si>
  <si>
    <t>20,1</t>
  </si>
  <si>
    <t>11,8</t>
  </si>
  <si>
    <t>3,6</t>
  </si>
  <si>
    <t>16,1</t>
  </si>
  <si>
    <t>16,9</t>
  </si>
  <si>
    <t>2,8</t>
  </si>
  <si>
    <t>24,6</t>
  </si>
  <si>
    <t>31</t>
  </si>
  <si>
    <t>19,4</t>
  </si>
  <si>
    <t>5,9</t>
  </si>
  <si>
    <t>27,5</t>
  </si>
  <si>
    <t>12,7</t>
  </si>
  <si>
    <t>15,1</t>
  </si>
  <si>
    <t>17,5</t>
  </si>
  <si>
    <t>3,7</t>
  </si>
  <si>
    <t>18,5</t>
  </si>
  <si>
    <t>1,4</t>
  </si>
  <si>
    <t>20</t>
  </si>
  <si>
    <t>8,8</t>
  </si>
  <si>
    <t>1,9</t>
  </si>
  <si>
    <t>20,6</t>
  </si>
  <si>
    <t>6,6</t>
  </si>
  <si>
    <t>25,2</t>
  </si>
  <si>
    <t>Note de lecture : en 2024, les parcelles de vignes en conventionnel du bassin Alsace ont reçu en moyenne 1,6 traitements herbicides.</t>
  </si>
  <si>
    <t>* Parcelles conduites en mode biologique : certifiées ou en conversion</t>
  </si>
  <si>
    <t>Remarque : le nombre moyen de traitements herbicides des parcelles conduites en mode biologique est négligeable du fait que les herbicides sont interdits en agriculture biologique.</t>
  </si>
  <si>
    <t>Indice de fréquence de traitement (IFT) moyen pour l'ensemble des parcelles</t>
  </si>
  <si>
    <t>IFT Herbicide</t>
  </si>
  <si>
    <t>IFT Fongicide</t>
  </si>
  <si>
    <t>IFT Insecticide</t>
  </si>
  <si>
    <t>IFT Total</t>
  </si>
  <si>
    <t>IFT Biocontrôle</t>
  </si>
  <si>
    <t>0,1</t>
  </si>
  <si>
    <t>13,2</t>
  </si>
  <si>
    <t>13,9</t>
  </si>
  <si>
    <t>17,2</t>
  </si>
  <si>
    <t>5,3</t>
  </si>
  <si>
    <t>16,7</t>
  </si>
  <si>
    <t>19,2</t>
  </si>
  <si>
    <t>20,3</t>
  </si>
  <si>
    <t>7,4</t>
  </si>
  <si>
    <t>14,5</t>
  </si>
  <si>
    <t>16</t>
  </si>
  <si>
    <t>4,8</t>
  </si>
  <si>
    <t>14,8</t>
  </si>
  <si>
    <t>4,3</t>
  </si>
  <si>
    <t>26,2</t>
  </si>
  <si>
    <t>11,2</t>
  </si>
  <si>
    <t>17,1</t>
  </si>
  <si>
    <t>21</t>
  </si>
  <si>
    <t>8,6</t>
  </si>
  <si>
    <t>10,7</t>
  </si>
  <si>
    <t>13</t>
  </si>
  <si>
    <t>15,3</t>
  </si>
  <si>
    <t>12,6</t>
  </si>
  <si>
    <t>15,2</t>
  </si>
  <si>
    <t>3,9</t>
  </si>
  <si>
    <t>23</t>
  </si>
  <si>
    <t>3,5</t>
  </si>
  <si>
    <t>13,8</t>
  </si>
  <si>
    <t>9</t>
  </si>
  <si>
    <t>11,3</t>
  </si>
  <si>
    <t>13,3</t>
  </si>
  <si>
    <t>0</t>
  </si>
  <si>
    <t>7,1</t>
  </si>
  <si>
    <t>7,3</t>
  </si>
  <si>
    <t>12,1</t>
  </si>
  <si>
    <t>9,9</t>
  </si>
  <si>
    <t>11,4</t>
  </si>
  <si>
    <t>12,9</t>
  </si>
  <si>
    <t>14,9</t>
  </si>
  <si>
    <t>Note de lecture : en 2024, les parcelles de vignes du bassin Alsace ont un IFT herbicide moyen de 0,1.</t>
  </si>
  <si>
    <t>Indice de fréquence de traitement (IFT) moyen pour les parcelles en conventionnel ou celles conduites en mode biologique*</t>
  </si>
  <si>
    <t xml:space="preserve"> IFT Herbicide</t>
  </si>
  <si>
    <t xml:space="preserve"> IFT Fongicide</t>
  </si>
  <si>
    <t xml:space="preserve"> IFT Insecticide</t>
  </si>
  <si>
    <t xml:space="preserve"> IFT Total</t>
  </si>
  <si>
    <t xml:space="preserve"> IFT Biocontrôle</t>
  </si>
  <si>
    <t>12</t>
  </si>
  <si>
    <t>20,2</t>
  </si>
  <si>
    <t>7</t>
  </si>
  <si>
    <t>21,3</t>
  </si>
  <si>
    <t>22,4</t>
  </si>
  <si>
    <t>6,5</t>
  </si>
  <si>
    <t>17</t>
  </si>
  <si>
    <t>10,4</t>
  </si>
  <si>
    <t>13,1</t>
  </si>
  <si>
    <t>12,8</t>
  </si>
  <si>
    <t>5,7</t>
  </si>
  <si>
    <t>11,7</t>
  </si>
  <si>
    <t>8,2</t>
  </si>
  <si>
    <t>9,7</t>
  </si>
  <si>
    <t>5,1</t>
  </si>
  <si>
    <t>6,8</t>
  </si>
  <si>
    <t>6,4</t>
  </si>
  <si>
    <t>10,6</t>
  </si>
  <si>
    <t>15,9</t>
  </si>
  <si>
    <t>3,4</t>
  </si>
  <si>
    <t>5,8</t>
  </si>
  <si>
    <t>Note de lecture : en 2024, les parcelles de vignes en conventionnel du bassin Alsace ont un IFT herbicide moyen de 0,1.</t>
  </si>
  <si>
    <t>Remarque : l'IFT herbicide moyen des parcelles conduites en mode biologique est négligeable du fait que les herbicides sont interdits en agriculture biologique.</t>
  </si>
  <si>
    <t>Part des surfaces  recevant au moins un traitement (en %)</t>
  </si>
  <si>
    <t>51</t>
  </si>
  <si>
    <t>100</t>
  </si>
  <si>
    <t>71</t>
  </si>
  <si>
    <t>86</t>
  </si>
  <si>
    <t>99</t>
  </si>
  <si>
    <t>50</t>
  </si>
  <si>
    <t>91</t>
  </si>
  <si>
    <t>44</t>
  </si>
  <si>
    <t>52</t>
  </si>
  <si>
    <t>56</t>
  </si>
  <si>
    <t>54</t>
  </si>
  <si>
    <t>98</t>
  </si>
  <si>
    <t>94</t>
  </si>
  <si>
    <t>97</t>
  </si>
  <si>
    <t>55</t>
  </si>
  <si>
    <t>46</t>
  </si>
  <si>
    <t>87</t>
  </si>
  <si>
    <t>92</t>
  </si>
  <si>
    <t>39</t>
  </si>
  <si>
    <t>47</t>
  </si>
  <si>
    <t>96</t>
  </si>
  <si>
    <t>66</t>
  </si>
  <si>
    <t>61</t>
  </si>
  <si>
    <t>73</t>
  </si>
  <si>
    <t>35</t>
  </si>
  <si>
    <t>59</t>
  </si>
  <si>
    <t>79</t>
  </si>
  <si>
    <t>75</t>
  </si>
  <si>
    <t>14</t>
  </si>
  <si>
    <t>25</t>
  </si>
  <si>
    <t>77</t>
  </si>
  <si>
    <t>67</t>
  </si>
  <si>
    <t>49</t>
  </si>
  <si>
    <t>63</t>
  </si>
  <si>
    <t>69</t>
  </si>
  <si>
    <t>95</t>
  </si>
  <si>
    <t>Note de lecture : en 2024, en Alsace, 51 % des surfaces ont été traitées avec un herbicide (au moins une fois).</t>
  </si>
  <si>
    <t>Part des surfaces  recevant au moins un traitement (en %) pour les parcelles en conventionnel ou celles conduites en mode biologique*</t>
  </si>
  <si>
    <t>80</t>
  </si>
  <si>
    <t>64</t>
  </si>
  <si>
    <t>93</t>
  </si>
  <si>
    <t>58</t>
  </si>
  <si>
    <t>43</t>
  </si>
  <si>
    <t>85</t>
  </si>
  <si>
    <t>89</t>
  </si>
  <si>
    <t>60</t>
  </si>
  <si>
    <t>19</t>
  </si>
  <si>
    <t>30</t>
  </si>
  <si>
    <t>15</t>
  </si>
  <si>
    <t>70</t>
  </si>
  <si>
    <t>Note de lecture : en 2024, en Alsace, 80 % des surfaces en conventionnel ont été traitées avec un herbicide (au moins une fois).</t>
  </si>
  <si>
    <t>Remarque : La part des surfaces traitées avec un herbicide sur les parcelles conduites en mode biologique est négligeable du fait que les herbicides sont interdits en agriculture biologique.</t>
  </si>
  <si>
    <t>7è décile de l'IFT total</t>
  </si>
  <si>
    <t>Ensemble des parcelles</t>
  </si>
  <si>
    <t>Parcelles conduites en mode biologique*</t>
  </si>
  <si>
    <t>15,7</t>
  </si>
  <si>
    <t>22,3</t>
  </si>
  <si>
    <t>23,8</t>
  </si>
  <si>
    <t>25,3</t>
  </si>
  <si>
    <t>19,7</t>
  </si>
  <si>
    <t>20,5</t>
  </si>
  <si>
    <t>19,3</t>
  </si>
  <si>
    <t>19,1</t>
  </si>
  <si>
    <t>16,8</t>
  </si>
  <si>
    <t>11,1</t>
  </si>
  <si>
    <t>17,6</t>
  </si>
  <si>
    <t>9,6</t>
  </si>
  <si>
    <t>8,9</t>
  </si>
  <si>
    <t>14,6</t>
  </si>
  <si>
    <t>14,2</t>
  </si>
  <si>
    <t>Note de lecture : en 2024, en Alsace, le 7è décile de l'IFT total pour l'ensemble des parcelles est de 15,2 : cela signifie que 70% des surfaces ont un IFT inférieur à cette valeur.</t>
  </si>
  <si>
    <t>7è decile par type traitements (ensemble des parcelles de vignes)</t>
  </si>
  <si>
    <t>6,9</t>
  </si>
  <si>
    <t>6,2</t>
  </si>
  <si>
    <t>8,7</t>
  </si>
  <si>
    <t>28,2</t>
  </si>
  <si>
    <t>16,3</t>
  </si>
  <si>
    <t>3</t>
  </si>
  <si>
    <t>10,9</t>
  </si>
  <si>
    <t>15,4</t>
  </si>
  <si>
    <t>9,1</t>
  </si>
  <si>
    <t>12,2</t>
  </si>
  <si>
    <t>Note de lecture : en 2024, en Alsace, le 7è décile de l'IFT herbicide pour l'ensemble des parcelles est de 0,1 : cela signifie que 70% des surfaces ont un IFT inférieur à cette valeur.</t>
  </si>
  <si>
    <t>7è decile par type traitements pour les parcelles en conventionnel ou celles conduites en mode biologique*</t>
  </si>
  <si>
    <t>7,7</t>
  </si>
  <si>
    <t>24,2</t>
  </si>
  <si>
    <t>15,8</t>
  </si>
  <si>
    <t>9,4</t>
  </si>
  <si>
    <t>5</t>
  </si>
  <si>
    <t>4,6</t>
  </si>
  <si>
    <t>6,7</t>
  </si>
  <si>
    <t>14,7</t>
  </si>
  <si>
    <t>5,5</t>
  </si>
  <si>
    <t>16,5</t>
  </si>
  <si>
    <t>Note de lecture : en 2024, en Alsace, le 7è décile de l'IFT herbicide pour les parcelles en conventionnel est de 0,2 : cela signifie que 70% des surfaces ont un IFT inférieur à cette valeur.</t>
  </si>
  <si>
    <t>Remarque : le decile de de l'IFT herbicide des parcelles conduites en mode biologique est négligeable du fait que les herbicides sont interdits en agriculture biologique.</t>
  </si>
  <si>
    <t>Répartition par décile de l'IFT total (ensemble des parcelles de vignes)</t>
  </si>
  <si>
    <t>Decile 1</t>
  </si>
  <si>
    <t>Decile 2</t>
  </si>
  <si>
    <t>1er quartile</t>
  </si>
  <si>
    <t>Decile 3</t>
  </si>
  <si>
    <t>Decile 4</t>
  </si>
  <si>
    <t>Decile 5</t>
  </si>
  <si>
    <t>Decile 6</t>
  </si>
  <si>
    <t>Decile 7</t>
  </si>
  <si>
    <t>3è quartile</t>
  </si>
  <si>
    <t>Decile 8</t>
  </si>
  <si>
    <t>Decile 9</t>
  </si>
  <si>
    <t>17,8</t>
  </si>
  <si>
    <t>15,5</t>
  </si>
  <si>
    <t>18</t>
  </si>
  <si>
    <t>23,6</t>
  </si>
  <si>
    <t>23,1</t>
  </si>
  <si>
    <t>27,8</t>
  </si>
  <si>
    <t>19,5</t>
  </si>
  <si>
    <t>20,8</t>
  </si>
  <si>
    <t>21,8</t>
  </si>
  <si>
    <t>28</t>
  </si>
  <si>
    <t>10,3</t>
  </si>
  <si>
    <t>20,7</t>
  </si>
  <si>
    <t>21,1</t>
  </si>
  <si>
    <t>17,9</t>
  </si>
  <si>
    <t>21,4</t>
  </si>
  <si>
    <t>22,8</t>
  </si>
  <si>
    <t>23,7</t>
  </si>
  <si>
    <t>29,6</t>
  </si>
  <si>
    <t>29,9</t>
  </si>
  <si>
    <t>32,6</t>
  </si>
  <si>
    <t>17,3</t>
  </si>
  <si>
    <t>19,8</t>
  </si>
  <si>
    <t>16,4</t>
  </si>
  <si>
    <t>22,1</t>
  </si>
  <si>
    <t>23,9</t>
  </si>
  <si>
    <t>16,6</t>
  </si>
  <si>
    <t>10,1</t>
  </si>
  <si>
    <t>18,4</t>
  </si>
  <si>
    <t>18,9</t>
  </si>
  <si>
    <t>21,5</t>
  </si>
  <si>
    <t>22,6</t>
  </si>
  <si>
    <t>26,7</t>
  </si>
  <si>
    <t>27,3</t>
  </si>
  <si>
    <t>11,9</t>
  </si>
  <si>
    <t>14,3</t>
  </si>
  <si>
    <t>4,9</t>
  </si>
  <si>
    <t>7,2</t>
  </si>
  <si>
    <t>6</t>
  </si>
  <si>
    <t>8,5</t>
  </si>
  <si>
    <t>9,5</t>
  </si>
  <si>
    <t>6,1</t>
  </si>
  <si>
    <t>24,4</t>
  </si>
  <si>
    <t>Note de lecture : en 2024, en Alsace, le 1er décile de l'IFT total pour l'ensemble des parcelles est de 9,8 : cela signifie que 10% des surfaces ont un IFT inférieur à cette valeur.</t>
  </si>
  <si>
    <t>Répartition par décile de l'IFT total (parcelles en conventionnel)</t>
  </si>
  <si>
    <t>18,6</t>
  </si>
  <si>
    <t>19,9</t>
  </si>
  <si>
    <t>28,1</t>
  </si>
  <si>
    <t>10,2</t>
  </si>
  <si>
    <t>9,3</t>
  </si>
  <si>
    <t>17,4</t>
  </si>
  <si>
    <t>Note de lecture : en 2024, en Alsace, le 1er décile de l'IFT total pour les parcelles en conventionnel est de 11,1 : cela signifie que 10% des surfaces ont un IFT inférieur à cette valeur.</t>
  </si>
  <si>
    <t>Répartition par décile de l'IFT total (parcelles  conduites en mode biologique*)</t>
  </si>
  <si>
    <t>8,4</t>
  </si>
  <si>
    <t>19,6</t>
  </si>
  <si>
    <t>8</t>
  </si>
  <si>
    <t>11</t>
  </si>
  <si>
    <t>Note de lecture : en 2024, en Alsace, le 1er décile de l'IFT total pour les parcelles conduites en mode biologique est de 8,2 : cela signifie que 10% des surfaces ont un IFT inférieur à cette valeur.</t>
  </si>
  <si>
    <t>Onglet</t>
  </si>
  <si>
    <t>Tableau</t>
  </si>
  <si>
    <t>Nombre de traitements</t>
  </si>
  <si>
    <t>IFT</t>
  </si>
  <si>
    <t>Surfaces traitées</t>
  </si>
  <si>
    <t>7e decile IFT total</t>
  </si>
  <si>
    <t>decile_7_segment</t>
  </si>
  <si>
    <t>decile_IFT_total</t>
  </si>
  <si>
    <t>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</si>
</sst>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font>
    <font>
      <b/>
      <sz val="11"/>
      <color rgb="FF000000"/>
      <name val="Arial"/>
    </font>
    <font>
      <b/>
      <sz val="10"/>
      <color rgb="FF000000"/>
      <name val="Arial"/>
    </font>
    <font>
      <b/>
      <sz val="12"/>
      <color rgb="FF000000"/>
      <name val="Arial"/>
    </font>
    <font>
      <sz val="9"/>
      <color rgb="FF000000"/>
      <name val="Arial"/>
    </font>
    <font>
      <i/>
      <sz val="9"/>
      <color rgb="FF000000"/>
      <name val="Arial"/>
    </font>
    <font>
      <u/>
      <sz val="10"/>
      <color theme="10"/>
      <name val="Arial"/>
    </font>
  </fonts>
  <fills count="3">
    <fill>
      <patternFill patternType="none"/>
    </fill>
    <fill>
      <patternFill patternType="gray125"/>
    </fill>
    <fill>
      <patternFill patternType="solid">
        <fgColor rgb="FFFF8D7E"/>
      </patternFill>
    </fill>
  </fills>
  <borders count="12">
    <border>
      <left/>
      <right/>
      <top/>
      <bottom/>
      <diagonal/>
    </border>
    <border>
      <left style="thin">
        <color rgb="FF333333"/>
      </left>
      <right style="thin">
        <color rgb="FF333333"/>
      </right>
      <top style="thin">
        <color rgb="FF333333"/>
      </top>
      <bottom style="thin">
        <color rgb="FF333333"/>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333333"/>
      </left>
      <right style="thin">
        <color rgb="FF333333"/>
      </right>
      <top/>
      <bottom/>
      <diagonal/>
    </border>
    <border>
      <left/>
      <right/>
      <top style="thin">
        <color rgb="FF333333"/>
      </top>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vertical="center" wrapText="1"/>
    </xf>
    <xf numFmtId="0" fontId="2" fillId="0" borderId="2" xfId="0" applyFont="1" applyBorder="1"/>
    <xf numFmtId="0" fontId="0" fillId="0" borderId="5" xfId="0" applyBorder="1"/>
    <xf numFmtId="0" fontId="3" fillId="0" borderId="0" xfId="0" applyFont="1" applyAlignment="1">
      <alignment horizontal="left" vertical="center"/>
    </xf>
    <xf numFmtId="0" fontId="0" fillId="0" borderId="10" xfId="0" applyBorder="1" applyAlignment="1">
      <alignment horizontal="center" vertical="center"/>
    </xf>
    <xf numFmtId="0" fontId="0" fillId="0" borderId="10" xfId="0" applyBorder="1" applyAlignment="1">
      <alignment horizontal="left" vertical="center"/>
    </xf>
    <xf numFmtId="0" fontId="2" fillId="0" borderId="10" xfId="0" applyFont="1" applyBorder="1" applyAlignment="1">
      <alignment horizontal="center" vertical="center"/>
    </xf>
    <xf numFmtId="0" fontId="0" fillId="0" borderId="11" xfId="0" applyBorder="1"/>
    <xf numFmtId="0" fontId="4" fillId="0" borderId="0" xfId="0" applyFont="1"/>
    <xf numFmtId="0" fontId="5" fillId="0" borderId="0" xfId="0" applyFont="1"/>
    <xf numFmtId="0" fontId="6" fillId="0" borderId="0" xfId="0" applyFont="1"/>
    <xf numFmtId="0" fontId="1" fillId="2" borderId="1" xfId="0" applyFont="1" applyFill="1" applyBorder="1" applyAlignment="1">
      <alignment horizontal="center" vertical="center" wrapText="1"/>
    </xf>
    <xf numFmtId="0" fontId="0" fillId="0" borderId="3" xfId="0" applyBorder="1" applyAlignment="1">
      <alignment wrapText="1"/>
    </xf>
    <xf numFmtId="0" fontId="0" fillId="0" borderId="6" xfId="0" applyBorder="1"/>
    <xf numFmtId="0" fontId="0" fillId="0" borderId="8" xfId="0" applyBorder="1"/>
    <xf numFmtId="0" fontId="0" fillId="0" borderId="9" xfId="0" applyBorder="1"/>
    <xf numFmtId="0" fontId="0" fillId="0" borderId="8" xfId="0" applyBorder="1" applyAlignment="1">
      <alignment wrapText="1"/>
    </xf>
    <xf numFmtId="0" fontId="0" fillId="0" borderId="0" xfId="0" applyAlignment="1">
      <alignment wrapText="1"/>
    </xf>
    <xf numFmtId="0" fontId="0" fillId="0" borderId="0" xfId="0"/>
    <xf numFmtId="0" fontId="0" fillId="0" borderId="4" xfId="0" applyBorder="1"/>
    <xf numFmtId="0" fontId="0" fillId="0" borderId="7" xfId="0" applyBorder="1"/>
    <xf numFmtId="0" fontId="0" fillId="0" borderId="3" xfId="0" applyBorder="1"/>
    <xf numFmtId="0" fontId="2" fillId="0" borderId="2" xfId="0" applyFont="1" applyBorder="1" applyAlignment="1">
      <alignment wrapText="1"/>
    </xf>
    <xf numFmtId="0" fontId="0" fillId="0" borderId="5" xfId="0" applyBorder="1"/>
    <xf numFmtId="0" fontId="0" fillId="0" borderId="4"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0"/>
  <sheetViews>
    <sheetView workbookViewId="0">
      <selection activeCell="F10" sqref="F10"/>
    </sheetView>
  </sheetViews>
  <sheetFormatPr baseColWidth="10" defaultRowHeight="12.75" x14ac:dyDescent="0.2"/>
  <cols>
    <col min="1" max="1" width="40.7109375" customWidth="1"/>
    <col min="2" max="2" width="100.7109375" customWidth="1"/>
  </cols>
  <sheetData>
    <row r="1" spans="1:2" x14ac:dyDescent="0.2">
      <c r="A1" s="12" t="s">
        <v>0</v>
      </c>
      <c r="B1" s="19"/>
    </row>
    <row r="3" spans="1:2" x14ac:dyDescent="0.2">
      <c r="A3" s="2" t="s">
        <v>1</v>
      </c>
      <c r="B3" s="3"/>
    </row>
    <row r="4" spans="1:2" x14ac:dyDescent="0.2">
      <c r="A4" s="20" t="s">
        <v>2</v>
      </c>
      <c r="B4" s="21"/>
    </row>
    <row r="5" spans="1:2" x14ac:dyDescent="0.2">
      <c r="A5" s="22" t="s">
        <v>3</v>
      </c>
      <c r="B5" s="14"/>
    </row>
    <row r="7" spans="1:2" x14ac:dyDescent="0.2">
      <c r="A7" s="23" t="s">
        <v>4</v>
      </c>
      <c r="B7" s="24"/>
    </row>
    <row r="8" spans="1:2" ht="60" customHeight="1" x14ac:dyDescent="0.2">
      <c r="A8" s="25" t="s">
        <v>5</v>
      </c>
      <c r="B8" s="21"/>
    </row>
    <row r="9" spans="1:2" ht="39.950000000000003" customHeight="1" x14ac:dyDescent="0.2">
      <c r="A9" s="13" t="s">
        <v>6</v>
      </c>
      <c r="B9" s="14"/>
    </row>
    <row r="11" spans="1:2" x14ac:dyDescent="0.2">
      <c r="A11" s="15" t="s">
        <v>7</v>
      </c>
      <c r="B11" s="16"/>
    </row>
    <row r="13" spans="1:2" ht="54.95" customHeight="1" x14ac:dyDescent="0.2">
      <c r="A13" s="17" t="s">
        <v>8</v>
      </c>
      <c r="B13" s="16"/>
    </row>
    <row r="15" spans="1:2" ht="36" customHeight="1" x14ac:dyDescent="0.2">
      <c r="A15" s="18" t="s">
        <v>9</v>
      </c>
      <c r="B15" s="19"/>
    </row>
    <row r="18" spans="1:2" ht="15" x14ac:dyDescent="0.2">
      <c r="A18" s="1" t="s">
        <v>425</v>
      </c>
      <c r="B18" s="1" t="s">
        <v>426</v>
      </c>
    </row>
    <row r="19" spans="1:2" x14ac:dyDescent="0.2">
      <c r="A19" t="s">
        <v>427</v>
      </c>
      <c r="B19" s="11" t="str">
        <f>HYPERLINK("#'Nombre de traitements'!A1", "Nombre moyen de traitements (ensemble des parcelles de vignes)")</f>
        <v>Nombre moyen de traitements (ensemble des parcelles de vignes)</v>
      </c>
    </row>
    <row r="20" spans="1:2" x14ac:dyDescent="0.2">
      <c r="A20" t="s">
        <v>427</v>
      </c>
      <c r="B20" s="11" t="str">
        <f>HYPERLINK("#'Nombre de traitements'!A30", "Nombre de traitements moyen pour les parcelles en conventionnel ou celles conduites en mode biologique*")</f>
        <v>Nombre de traitements moyen pour les parcelles en conventionnel ou celles conduites en mode biologique*</v>
      </c>
    </row>
    <row r="21" spans="1:2" x14ac:dyDescent="0.2">
      <c r="A21" t="s">
        <v>428</v>
      </c>
      <c r="B21" s="11" t="str">
        <f>HYPERLINK("#'IFT'!A1", "Indice de fréquence de traitement (IFT) moyen pour l'ensemble des parcelles")</f>
        <v>Indice de fréquence de traitement (IFT) moyen pour l'ensemble des parcelles</v>
      </c>
    </row>
    <row r="22" spans="1:2" x14ac:dyDescent="0.2">
      <c r="A22" t="s">
        <v>428</v>
      </c>
      <c r="B22" s="11" t="str">
        <f>HYPERLINK("#'IFT'!A30", "Indice de fréquence de traitement (IFT) moyen pour les parcelles en conventionnel ou celles conduites en mode biologique*")</f>
        <v>Indice de fréquence de traitement (IFT) moyen pour les parcelles en conventionnel ou celles conduites en mode biologique*</v>
      </c>
    </row>
    <row r="23" spans="1:2" x14ac:dyDescent="0.2">
      <c r="A23" t="s">
        <v>429</v>
      </c>
      <c r="B23" s="11" t="str">
        <f>HYPERLINK("#'Surfaces traitées'!A1", "Part des surfaces  recevant au moins un traitement (en %)")</f>
        <v>Part des surfaces  recevant au moins un traitement (en %)</v>
      </c>
    </row>
    <row r="24" spans="1:2" x14ac:dyDescent="0.2">
      <c r="A24" t="s">
        <v>429</v>
      </c>
      <c r="B24" s="11" t="str">
        <f>HYPERLINK("#'Surfaces traitées'!A30", "Part des surfaces  recevant au moins un traitement (en %) pour les parcelles en conventionnel ou celles conduites en mode biologique*")</f>
        <v>Part des surfaces  recevant au moins un traitement (en %) pour les parcelles en conventionnel ou celles conduites en mode biologique*</v>
      </c>
    </row>
    <row r="25" spans="1:2" x14ac:dyDescent="0.2">
      <c r="A25" t="s">
        <v>430</v>
      </c>
      <c r="B25" s="11" t="str">
        <f>HYPERLINK("#'7e decile IFT total'!A1", "7è décile de l'IFT total")</f>
        <v>7è décile de l'IFT total</v>
      </c>
    </row>
    <row r="26" spans="1:2" x14ac:dyDescent="0.2">
      <c r="A26" t="s">
        <v>431</v>
      </c>
      <c r="B26" s="11" t="str">
        <f>HYPERLINK("#'decile_7_segment'!A1", "7è decile par type traitements (ensemble des parcelles de vignes)")</f>
        <v>7è decile par type traitements (ensemble des parcelles de vignes)</v>
      </c>
    </row>
    <row r="27" spans="1:2" x14ac:dyDescent="0.2">
      <c r="A27" t="s">
        <v>431</v>
      </c>
      <c r="B27" s="11" t="str">
        <f>HYPERLINK("#'decile_7_segment'!A30", "7è decile par type traitements pour les parcelles en conventionnel ou celles conduites en mode biologique*")</f>
        <v>7è decile par type traitements pour les parcelles en conventionnel ou celles conduites en mode biologique*</v>
      </c>
    </row>
    <row r="28" spans="1:2" x14ac:dyDescent="0.2">
      <c r="A28" t="s">
        <v>432</v>
      </c>
      <c r="B28" s="11" t="str">
        <f>HYPERLINK("#'decile_IFT_total'!A1", "Répartition par décile de l'IFT total (ensemble des parcelles de vignes)")</f>
        <v>Répartition par décile de l'IFT total (ensemble des parcelles de vignes)</v>
      </c>
    </row>
    <row r="29" spans="1:2" x14ac:dyDescent="0.2">
      <c r="A29" t="s">
        <v>432</v>
      </c>
      <c r="B29" s="11" t="str">
        <f>HYPERLINK("#'decile_IFT_total'!A30", "Répartition par décile de l'IFT total (parcelles en conventionnel)")</f>
        <v>Répartition par décile de l'IFT total (parcelles en conventionnel)</v>
      </c>
    </row>
    <row r="30" spans="1:2" x14ac:dyDescent="0.2">
      <c r="A30" t="s">
        <v>432</v>
      </c>
      <c r="B30" s="11" t="str">
        <f>HYPERLINK("#'decile_IFT_total'!A47", "Répartition par décile de l'IFT total (parcelles  conduites en mode biologique*)")</f>
        <v>Répartition par décile de l'IFT total (parcelles  conduites en mode biologique*)</v>
      </c>
    </row>
  </sheetData>
  <mergeCells count="9">
    <mergeCell ref="A9:B9"/>
    <mergeCell ref="A11:B11"/>
    <mergeCell ref="A13:B13"/>
    <mergeCell ref="A15:B15"/>
    <mergeCell ref="A1:B1"/>
    <mergeCell ref="A4:B4"/>
    <mergeCell ref="A5:B5"/>
    <mergeCell ref="A7:B7"/>
    <mergeCell ref="A8:B8"/>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9"/>
  <sheetViews>
    <sheetView workbookViewId="0">
      <selection activeCell="B34" sqref="B34:J43"/>
    </sheetView>
  </sheetViews>
  <sheetFormatPr baseColWidth="10" defaultRowHeight="12.75" x14ac:dyDescent="0.2"/>
  <cols>
    <col min="1" max="1" width="22.7109375" customWidth="1"/>
    <col min="2" max="10" width="14.7109375" customWidth="1"/>
  </cols>
  <sheetData>
    <row r="1" spans="1:12" ht="15.75" x14ac:dyDescent="0.2">
      <c r="A1" s="4" t="s">
        <v>10</v>
      </c>
      <c r="L1" s="11" t="str">
        <f>HYPERLINK("#'Sommaire'!A1", "Retour sommaire")</f>
        <v>Retour sommaire</v>
      </c>
    </row>
    <row r="3" spans="1:12" ht="15" x14ac:dyDescent="0.2">
      <c r="A3" s="1" t="s">
        <v>11</v>
      </c>
      <c r="B3" s="1" t="s">
        <v>12</v>
      </c>
      <c r="C3" s="1" t="s">
        <v>13</v>
      </c>
      <c r="D3" s="1" t="s">
        <v>14</v>
      </c>
      <c r="E3" s="1" t="s">
        <v>15</v>
      </c>
      <c r="F3" s="1" t="s">
        <v>16</v>
      </c>
    </row>
    <row r="4" spans="1:12" x14ac:dyDescent="0.2">
      <c r="A4" s="6" t="s">
        <v>17</v>
      </c>
      <c r="B4" s="5" t="s">
        <v>18</v>
      </c>
      <c r="C4" s="5" t="s">
        <v>19</v>
      </c>
      <c r="D4" s="5" t="s">
        <v>20</v>
      </c>
      <c r="E4" s="7" t="s">
        <v>21</v>
      </c>
      <c r="F4" s="5" t="s">
        <v>225</v>
      </c>
    </row>
    <row r="5" spans="1:12" x14ac:dyDescent="0.2">
      <c r="A5" s="6" t="s">
        <v>23</v>
      </c>
      <c r="B5" s="5" t="s">
        <v>24</v>
      </c>
      <c r="C5" s="5" t="s">
        <v>19</v>
      </c>
      <c r="D5" s="5" t="s">
        <v>25</v>
      </c>
      <c r="E5" s="7" t="s">
        <v>26</v>
      </c>
      <c r="F5" s="5" t="s">
        <v>27</v>
      </c>
    </row>
    <row r="6" spans="1:12" x14ac:dyDescent="0.2">
      <c r="A6" s="6" t="s">
        <v>28</v>
      </c>
      <c r="B6" s="5" t="s">
        <v>29</v>
      </c>
      <c r="C6" s="5" t="s">
        <v>30</v>
      </c>
      <c r="D6" s="5" t="s">
        <v>25</v>
      </c>
      <c r="E6" s="7" t="s">
        <v>31</v>
      </c>
      <c r="F6" s="5" t="s">
        <v>32</v>
      </c>
    </row>
    <row r="7" spans="1:12" x14ac:dyDescent="0.2">
      <c r="A7" s="6" t="s">
        <v>33</v>
      </c>
      <c r="B7" s="5" t="s">
        <v>18</v>
      </c>
      <c r="C7" s="5" t="s">
        <v>34</v>
      </c>
      <c r="D7" s="5" t="s">
        <v>35</v>
      </c>
      <c r="E7" s="7" t="s">
        <v>36</v>
      </c>
      <c r="F7" s="5" t="s">
        <v>212</v>
      </c>
    </row>
    <row r="8" spans="1:12" x14ac:dyDescent="0.2">
      <c r="A8" s="6" t="s">
        <v>38</v>
      </c>
      <c r="B8" s="5" t="s">
        <v>39</v>
      </c>
      <c r="C8" s="5" t="s">
        <v>40</v>
      </c>
      <c r="D8" s="5" t="s">
        <v>41</v>
      </c>
      <c r="E8" s="7" t="s">
        <v>42</v>
      </c>
      <c r="F8" s="5" t="s">
        <v>423</v>
      </c>
    </row>
    <row r="9" spans="1:12" x14ac:dyDescent="0.2">
      <c r="A9" s="6" t="s">
        <v>44</v>
      </c>
      <c r="B9" s="5" t="s">
        <v>45</v>
      </c>
      <c r="C9" s="5" t="s">
        <v>46</v>
      </c>
      <c r="D9" s="5" t="s">
        <v>47</v>
      </c>
      <c r="E9" s="7" t="s">
        <v>48</v>
      </c>
      <c r="F9" s="5" t="s">
        <v>49</v>
      </c>
    </row>
    <row r="10" spans="1:12" x14ac:dyDescent="0.2">
      <c r="A10" s="6" t="s">
        <v>50</v>
      </c>
      <c r="B10" s="5" t="s">
        <v>51</v>
      </c>
      <c r="C10" s="5" t="s">
        <v>52</v>
      </c>
      <c r="D10" s="5" t="s">
        <v>53</v>
      </c>
      <c r="E10" s="7" t="s">
        <v>54</v>
      </c>
      <c r="F10" s="5" t="s">
        <v>315</v>
      </c>
    </row>
    <row r="11" spans="1:12" x14ac:dyDescent="0.2">
      <c r="A11" s="6" t="s">
        <v>56</v>
      </c>
      <c r="B11" s="5" t="s">
        <v>57</v>
      </c>
      <c r="C11" s="5" t="s">
        <v>58</v>
      </c>
      <c r="D11" s="5" t="s">
        <v>59</v>
      </c>
      <c r="E11" s="7" t="s">
        <v>60</v>
      </c>
      <c r="F11" s="5" t="s">
        <v>61</v>
      </c>
    </row>
    <row r="12" spans="1:12" x14ac:dyDescent="0.2">
      <c r="A12" s="6" t="s">
        <v>62</v>
      </c>
      <c r="B12" s="5" t="s">
        <v>63</v>
      </c>
      <c r="C12" s="5" t="s">
        <v>64</v>
      </c>
      <c r="D12" s="5" t="s">
        <v>65</v>
      </c>
      <c r="E12" s="7" t="s">
        <v>66</v>
      </c>
      <c r="F12" s="5" t="s">
        <v>67</v>
      </c>
    </row>
    <row r="13" spans="1:12" x14ac:dyDescent="0.2">
      <c r="A13" s="6" t="s">
        <v>68</v>
      </c>
      <c r="B13" s="5" t="s">
        <v>18</v>
      </c>
      <c r="C13" s="5" t="s">
        <v>69</v>
      </c>
      <c r="D13" s="5" t="s">
        <v>24</v>
      </c>
      <c r="E13" s="7" t="s">
        <v>55</v>
      </c>
      <c r="F13" s="5" t="s">
        <v>70</v>
      </c>
    </row>
    <row r="14" spans="1:12" x14ac:dyDescent="0.2">
      <c r="A14" s="6" t="s">
        <v>71</v>
      </c>
      <c r="B14" s="5" t="s">
        <v>29</v>
      </c>
      <c r="C14" s="5" t="s">
        <v>72</v>
      </c>
      <c r="D14" s="5" t="s">
        <v>73</v>
      </c>
      <c r="E14" s="7" t="s">
        <v>74</v>
      </c>
      <c r="F14" s="5" t="s">
        <v>75</v>
      </c>
    </row>
    <row r="15" spans="1:12" x14ac:dyDescent="0.2">
      <c r="A15" s="6" t="s">
        <v>76</v>
      </c>
      <c r="B15" s="5" t="s">
        <v>73</v>
      </c>
      <c r="C15" s="5" t="s">
        <v>77</v>
      </c>
      <c r="D15" s="5" t="s">
        <v>78</v>
      </c>
      <c r="E15" s="7" t="s">
        <v>79</v>
      </c>
      <c r="F15" s="5" t="s">
        <v>80</v>
      </c>
    </row>
    <row r="16" spans="1:12" x14ac:dyDescent="0.2">
      <c r="A16" s="6" t="s">
        <v>81</v>
      </c>
      <c r="B16" s="5" t="s">
        <v>82</v>
      </c>
      <c r="C16" s="5" t="s">
        <v>83</v>
      </c>
      <c r="D16" s="5" t="s">
        <v>84</v>
      </c>
      <c r="E16" s="7" t="s">
        <v>85</v>
      </c>
      <c r="F16" s="5" t="s">
        <v>86</v>
      </c>
    </row>
    <row r="17" spans="1:10" x14ac:dyDescent="0.2">
      <c r="A17" s="6" t="s">
        <v>87</v>
      </c>
      <c r="B17" s="5" t="s">
        <v>35</v>
      </c>
      <c r="C17" s="5" t="s">
        <v>88</v>
      </c>
      <c r="D17" s="5" t="s">
        <v>89</v>
      </c>
      <c r="E17" s="7" t="s">
        <v>90</v>
      </c>
      <c r="F17" s="5" t="s">
        <v>420</v>
      </c>
    </row>
    <row r="18" spans="1:10" x14ac:dyDescent="0.2">
      <c r="A18" s="6" t="s">
        <v>91</v>
      </c>
      <c r="B18" s="5" t="s">
        <v>41</v>
      </c>
      <c r="C18" s="5" t="s">
        <v>92</v>
      </c>
      <c r="D18" s="5" t="s">
        <v>93</v>
      </c>
      <c r="E18" s="7" t="s">
        <v>94</v>
      </c>
      <c r="F18" s="5" t="s">
        <v>95</v>
      </c>
    </row>
    <row r="19" spans="1:10" x14ac:dyDescent="0.2">
      <c r="A19" s="6" t="s">
        <v>96</v>
      </c>
      <c r="B19" s="5" t="s">
        <v>59</v>
      </c>
      <c r="C19" s="5" t="s">
        <v>40</v>
      </c>
      <c r="D19" s="5" t="s">
        <v>25</v>
      </c>
      <c r="E19" s="7" t="s">
        <v>97</v>
      </c>
      <c r="F19" s="5" t="s">
        <v>98</v>
      </c>
    </row>
    <row r="20" spans="1:10" x14ac:dyDescent="0.2">
      <c r="A20" s="6" t="s">
        <v>99</v>
      </c>
      <c r="B20" s="5" t="s">
        <v>65</v>
      </c>
      <c r="C20" s="5" t="s">
        <v>100</v>
      </c>
      <c r="D20" s="5" t="s">
        <v>101</v>
      </c>
      <c r="E20" s="7" t="s">
        <v>92</v>
      </c>
      <c r="F20" s="5" t="s">
        <v>102</v>
      </c>
    </row>
    <row r="21" spans="1:10" x14ac:dyDescent="0.2">
      <c r="A21" s="6" t="s">
        <v>103</v>
      </c>
      <c r="B21" s="5" t="s">
        <v>63</v>
      </c>
      <c r="C21" s="5" t="s">
        <v>86</v>
      </c>
      <c r="D21" s="5" t="s">
        <v>104</v>
      </c>
      <c r="E21" s="7" t="s">
        <v>105</v>
      </c>
      <c r="F21" s="5" t="s">
        <v>106</v>
      </c>
    </row>
    <row r="22" spans="1:10" x14ac:dyDescent="0.2">
      <c r="A22" s="6" t="s">
        <v>107</v>
      </c>
      <c r="B22" s="5" t="s">
        <v>73</v>
      </c>
      <c r="C22" s="5" t="s">
        <v>108</v>
      </c>
      <c r="D22" s="5" t="s">
        <v>109</v>
      </c>
      <c r="E22" s="7" t="s">
        <v>110</v>
      </c>
      <c r="F22" s="5" t="s">
        <v>27</v>
      </c>
    </row>
    <row r="23" spans="1:10" x14ac:dyDescent="0.2">
      <c r="A23" s="6" t="s">
        <v>111</v>
      </c>
      <c r="B23" s="5" t="s">
        <v>51</v>
      </c>
      <c r="C23" s="5" t="s">
        <v>112</v>
      </c>
      <c r="D23" s="5" t="s">
        <v>113</v>
      </c>
      <c r="E23" s="7" t="s">
        <v>114</v>
      </c>
      <c r="F23" s="5" t="s">
        <v>420</v>
      </c>
    </row>
    <row r="24" spans="1:10" x14ac:dyDescent="0.2">
      <c r="A24" s="6" t="s">
        <v>116</v>
      </c>
      <c r="B24" s="5" t="s">
        <v>109</v>
      </c>
      <c r="C24" s="5" t="s">
        <v>117</v>
      </c>
      <c r="D24" s="5" t="s">
        <v>29</v>
      </c>
      <c r="E24" s="7" t="s">
        <v>118</v>
      </c>
      <c r="F24" s="5" t="s">
        <v>352</v>
      </c>
    </row>
    <row r="25" spans="1:10" x14ac:dyDescent="0.2">
      <c r="A25" s="6" t="s">
        <v>119</v>
      </c>
      <c r="B25" s="5" t="s">
        <v>29</v>
      </c>
      <c r="C25" s="5" t="s">
        <v>120</v>
      </c>
      <c r="D25" s="5" t="s">
        <v>121</v>
      </c>
      <c r="E25" s="7" t="s">
        <v>122</v>
      </c>
      <c r="F25" s="5" t="s">
        <v>115</v>
      </c>
    </row>
    <row r="26" spans="1:10" x14ac:dyDescent="0.2">
      <c r="A26" s="8"/>
      <c r="B26" s="8"/>
      <c r="C26" s="8"/>
      <c r="D26" s="8"/>
      <c r="E26" s="8"/>
      <c r="F26" s="8"/>
    </row>
    <row r="27" spans="1:10" x14ac:dyDescent="0.2">
      <c r="A27" s="9" t="s">
        <v>123</v>
      </c>
    </row>
    <row r="28" spans="1:10" x14ac:dyDescent="0.2">
      <c r="A28" s="10" t="s">
        <v>124</v>
      </c>
    </row>
    <row r="30" spans="1:10" ht="15.75" x14ac:dyDescent="0.2">
      <c r="A30" s="4" t="s">
        <v>125</v>
      </c>
    </row>
    <row r="32" spans="1:10" ht="15" x14ac:dyDescent="0.2">
      <c r="A32" s="1" t="s">
        <v>126</v>
      </c>
      <c r="B32" s="12" t="s">
        <v>127</v>
      </c>
      <c r="C32" s="12" t="s">
        <v>127</v>
      </c>
      <c r="D32" s="12" t="s">
        <v>127</v>
      </c>
      <c r="E32" s="12" t="s">
        <v>127</v>
      </c>
      <c r="F32" s="12" t="s">
        <v>127</v>
      </c>
      <c r="G32" s="12" t="s">
        <v>128</v>
      </c>
      <c r="H32" s="12" t="s">
        <v>128</v>
      </c>
      <c r="I32" s="12" t="s">
        <v>128</v>
      </c>
      <c r="J32" s="12" t="s">
        <v>128</v>
      </c>
    </row>
    <row r="33" spans="1:10" ht="15" x14ac:dyDescent="0.2">
      <c r="A33" s="1" t="s">
        <v>11</v>
      </c>
      <c r="B33" s="1" t="s">
        <v>129</v>
      </c>
      <c r="C33" s="1" t="s">
        <v>130</v>
      </c>
      <c r="D33" s="1" t="s">
        <v>131</v>
      </c>
      <c r="E33" s="1" t="s">
        <v>132</v>
      </c>
      <c r="F33" s="1" t="s">
        <v>133</v>
      </c>
      <c r="G33" s="1" t="s">
        <v>13</v>
      </c>
      <c r="H33" s="1" t="s">
        <v>14</v>
      </c>
      <c r="I33" s="1" t="s">
        <v>15</v>
      </c>
      <c r="J33" s="1" t="s">
        <v>16</v>
      </c>
    </row>
    <row r="34" spans="1:10" x14ac:dyDescent="0.2">
      <c r="A34" t="s">
        <v>17</v>
      </c>
      <c r="B34" s="5" t="s">
        <v>134</v>
      </c>
      <c r="C34" s="5" t="s">
        <v>135</v>
      </c>
      <c r="D34" s="5" t="s">
        <v>20</v>
      </c>
      <c r="E34" s="5" t="s">
        <v>58</v>
      </c>
      <c r="F34" s="5" t="s">
        <v>80</v>
      </c>
      <c r="G34" s="5" t="s">
        <v>137</v>
      </c>
      <c r="H34" s="5" t="s">
        <v>113</v>
      </c>
      <c r="I34" s="5" t="s">
        <v>138</v>
      </c>
      <c r="J34" s="5" t="s">
        <v>288</v>
      </c>
    </row>
    <row r="35" spans="1:10" x14ac:dyDescent="0.2">
      <c r="A35" t="s">
        <v>28</v>
      </c>
      <c r="B35" s="5" t="s">
        <v>104</v>
      </c>
      <c r="C35" s="5" t="s">
        <v>140</v>
      </c>
      <c r="D35" s="5" t="s">
        <v>25</v>
      </c>
      <c r="E35" s="5" t="s">
        <v>141</v>
      </c>
      <c r="F35" s="5" t="s">
        <v>105</v>
      </c>
      <c r="G35" s="5" t="s">
        <v>142</v>
      </c>
      <c r="H35" s="5" t="s">
        <v>25</v>
      </c>
      <c r="I35" s="5" t="s">
        <v>143</v>
      </c>
      <c r="J35" s="5" t="s">
        <v>144</v>
      </c>
    </row>
    <row r="36" spans="1:10" x14ac:dyDescent="0.2">
      <c r="A36" t="s">
        <v>33</v>
      </c>
      <c r="B36" s="5" t="s">
        <v>39</v>
      </c>
      <c r="C36" s="5" t="s">
        <v>145</v>
      </c>
      <c r="D36" s="5" t="s">
        <v>53</v>
      </c>
      <c r="E36" s="5" t="s">
        <v>146</v>
      </c>
      <c r="F36" s="5" t="s">
        <v>147</v>
      </c>
      <c r="G36" s="5" t="s">
        <v>31</v>
      </c>
      <c r="H36" s="5" t="s">
        <v>20</v>
      </c>
      <c r="I36" s="5" t="s">
        <v>148</v>
      </c>
      <c r="J36" s="5" t="s">
        <v>173</v>
      </c>
    </row>
    <row r="37" spans="1:10" x14ac:dyDescent="0.2">
      <c r="A37" t="s">
        <v>71</v>
      </c>
      <c r="B37" s="5" t="s">
        <v>24</v>
      </c>
      <c r="C37" s="5" t="s">
        <v>150</v>
      </c>
      <c r="D37" s="5" t="s">
        <v>25</v>
      </c>
      <c r="E37" s="5" t="s">
        <v>83</v>
      </c>
      <c r="F37" s="5" t="s">
        <v>151</v>
      </c>
      <c r="G37" s="5" t="s">
        <v>152</v>
      </c>
      <c r="H37" s="5" t="s">
        <v>121</v>
      </c>
      <c r="I37" s="5" t="s">
        <v>31</v>
      </c>
      <c r="J37" s="5" t="s">
        <v>153</v>
      </c>
    </row>
    <row r="38" spans="1:10" x14ac:dyDescent="0.2">
      <c r="A38" t="s">
        <v>91</v>
      </c>
      <c r="B38" s="5" t="s">
        <v>134</v>
      </c>
      <c r="C38" s="5" t="s">
        <v>154</v>
      </c>
      <c r="D38" s="5" t="s">
        <v>155</v>
      </c>
      <c r="E38" s="5" t="s">
        <v>156</v>
      </c>
      <c r="F38" s="5" t="s">
        <v>70</v>
      </c>
      <c r="G38" s="5" t="s">
        <v>94</v>
      </c>
      <c r="H38" s="5" t="s">
        <v>121</v>
      </c>
      <c r="I38" s="5" t="s">
        <v>158</v>
      </c>
      <c r="J38" s="5" t="s">
        <v>105</v>
      </c>
    </row>
    <row r="39" spans="1:10" x14ac:dyDescent="0.2">
      <c r="A39" t="s">
        <v>99</v>
      </c>
      <c r="B39" s="5" t="s">
        <v>101</v>
      </c>
      <c r="C39" s="5" t="s">
        <v>159</v>
      </c>
      <c r="D39" s="5" t="s">
        <v>113</v>
      </c>
      <c r="E39" s="5" t="s">
        <v>37</v>
      </c>
      <c r="F39" s="5" t="s">
        <v>160</v>
      </c>
      <c r="G39" s="5" t="s">
        <v>161</v>
      </c>
      <c r="H39" s="5" t="s">
        <v>35</v>
      </c>
      <c r="I39" s="5" t="s">
        <v>162</v>
      </c>
      <c r="J39" s="5" t="s">
        <v>420</v>
      </c>
    </row>
    <row r="40" spans="1:10" x14ac:dyDescent="0.2">
      <c r="A40" t="s">
        <v>107</v>
      </c>
      <c r="B40" s="5" t="s">
        <v>163</v>
      </c>
      <c r="C40" s="5" t="s">
        <v>88</v>
      </c>
      <c r="D40" s="5" t="s">
        <v>101</v>
      </c>
      <c r="E40" s="5" t="s">
        <v>164</v>
      </c>
      <c r="F40" s="5" t="s">
        <v>136</v>
      </c>
      <c r="G40" s="5" t="s">
        <v>165</v>
      </c>
      <c r="H40" s="5" t="s">
        <v>35</v>
      </c>
      <c r="I40" s="5" t="s">
        <v>36</v>
      </c>
      <c r="J40" s="5" t="s">
        <v>199</v>
      </c>
    </row>
    <row r="41" spans="1:10" x14ac:dyDescent="0.2">
      <c r="A41" t="s">
        <v>111</v>
      </c>
      <c r="B41" s="5" t="s">
        <v>29</v>
      </c>
      <c r="C41" s="5" t="s">
        <v>166</v>
      </c>
      <c r="D41" s="5" t="s">
        <v>113</v>
      </c>
      <c r="E41" s="5" t="s">
        <v>88</v>
      </c>
      <c r="F41" s="5" t="s">
        <v>167</v>
      </c>
      <c r="G41" s="5" t="s">
        <v>168</v>
      </c>
      <c r="H41" s="5" t="s">
        <v>109</v>
      </c>
      <c r="I41" s="5" t="s">
        <v>60</v>
      </c>
      <c r="J41" s="5" t="s">
        <v>92</v>
      </c>
    </row>
    <row r="42" spans="1:10" x14ac:dyDescent="0.2">
      <c r="A42" t="s">
        <v>116</v>
      </c>
      <c r="B42" s="5" t="s">
        <v>53</v>
      </c>
      <c r="C42" s="5" t="s">
        <v>170</v>
      </c>
      <c r="D42" s="5" t="s">
        <v>134</v>
      </c>
      <c r="E42" s="5" t="s">
        <v>171</v>
      </c>
      <c r="F42" s="5" t="s">
        <v>82</v>
      </c>
      <c r="G42" s="5" t="s">
        <v>173</v>
      </c>
      <c r="H42" s="5" t="s">
        <v>174</v>
      </c>
      <c r="I42" s="5" t="s">
        <v>175</v>
      </c>
      <c r="J42" s="5" t="s">
        <v>340</v>
      </c>
    </row>
    <row r="43" spans="1:10" x14ac:dyDescent="0.2">
      <c r="A43" t="s">
        <v>119</v>
      </c>
      <c r="B43" s="5" t="s">
        <v>177</v>
      </c>
      <c r="C43" s="5" t="s">
        <v>178</v>
      </c>
      <c r="D43" s="5" t="s">
        <v>104</v>
      </c>
      <c r="E43" s="5" t="s">
        <v>164</v>
      </c>
      <c r="F43" s="5" t="s">
        <v>179</v>
      </c>
      <c r="G43" s="5" t="s">
        <v>180</v>
      </c>
      <c r="H43" s="5" t="s">
        <v>174</v>
      </c>
      <c r="I43" s="5" t="s">
        <v>83</v>
      </c>
      <c r="J43" s="5" t="s">
        <v>37</v>
      </c>
    </row>
    <row r="44" spans="1:10" x14ac:dyDescent="0.2">
      <c r="A44" s="8"/>
      <c r="B44" s="8"/>
      <c r="C44" s="8"/>
      <c r="D44" s="8"/>
      <c r="E44" s="8"/>
      <c r="F44" s="8"/>
      <c r="G44" s="8"/>
      <c r="H44" s="8"/>
      <c r="I44" s="8"/>
      <c r="J44" s="8"/>
    </row>
    <row r="45" spans="1:10" x14ac:dyDescent="0.2">
      <c r="A45" s="9" t="s">
        <v>181</v>
      </c>
    </row>
    <row r="46" spans="1:10" x14ac:dyDescent="0.2">
      <c r="A46" s="10" t="s">
        <v>124</v>
      </c>
    </row>
    <row r="48" spans="1:10" x14ac:dyDescent="0.2">
      <c r="A48" s="9" t="s">
        <v>182</v>
      </c>
    </row>
    <row r="49" spans="1:1" x14ac:dyDescent="0.2">
      <c r="A49" s="9" t="s">
        <v>183</v>
      </c>
    </row>
  </sheetData>
  <mergeCells count="2">
    <mergeCell ref="B32:F32"/>
    <mergeCell ref="G32:J32"/>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9"/>
  <sheetViews>
    <sheetView topLeftCell="A14" workbookViewId="0">
      <selection activeCell="L37" sqref="L37"/>
    </sheetView>
  </sheetViews>
  <sheetFormatPr baseColWidth="10" defaultRowHeight="12.75" x14ac:dyDescent="0.2"/>
  <cols>
    <col min="1" max="1" width="22.7109375" customWidth="1"/>
    <col min="2" max="10" width="14.7109375" customWidth="1"/>
  </cols>
  <sheetData>
    <row r="1" spans="1:12" ht="15.75" x14ac:dyDescent="0.2">
      <c r="A1" s="4" t="s">
        <v>184</v>
      </c>
      <c r="L1" s="11" t="str">
        <f>HYPERLINK("#'Sommaire'!A1", "Retour sommaire")</f>
        <v>Retour sommaire</v>
      </c>
    </row>
    <row r="3" spans="1:12" ht="30" x14ac:dyDescent="0.2">
      <c r="A3" s="1" t="s">
        <v>11</v>
      </c>
      <c r="B3" s="1" t="s">
        <v>185</v>
      </c>
      <c r="C3" s="1" t="s">
        <v>186</v>
      </c>
      <c r="D3" s="1" t="s">
        <v>187</v>
      </c>
      <c r="E3" s="1" t="s">
        <v>188</v>
      </c>
      <c r="F3" s="1" t="s">
        <v>189</v>
      </c>
    </row>
    <row r="4" spans="1:12" x14ac:dyDescent="0.2">
      <c r="A4" s="6" t="s">
        <v>17</v>
      </c>
      <c r="B4" s="5" t="s">
        <v>190</v>
      </c>
      <c r="C4" s="5" t="s">
        <v>191</v>
      </c>
      <c r="D4" s="5" t="s">
        <v>20</v>
      </c>
      <c r="E4" s="7" t="s">
        <v>192</v>
      </c>
      <c r="F4" s="5" t="s">
        <v>246</v>
      </c>
    </row>
    <row r="5" spans="1:12" x14ac:dyDescent="0.2">
      <c r="A5" s="6" t="s">
        <v>23</v>
      </c>
      <c r="B5" s="5" t="s">
        <v>89</v>
      </c>
      <c r="C5" s="5" t="s">
        <v>193</v>
      </c>
      <c r="D5" s="5" t="s">
        <v>177</v>
      </c>
      <c r="E5" s="7" t="s">
        <v>175</v>
      </c>
      <c r="F5" s="5" t="s">
        <v>194</v>
      </c>
    </row>
    <row r="6" spans="1:12" x14ac:dyDescent="0.2">
      <c r="A6" s="6" t="s">
        <v>28</v>
      </c>
      <c r="B6" s="5" t="s">
        <v>113</v>
      </c>
      <c r="C6" s="5" t="s">
        <v>195</v>
      </c>
      <c r="D6" s="5" t="s">
        <v>24</v>
      </c>
      <c r="E6" s="7" t="s">
        <v>196</v>
      </c>
      <c r="F6" s="5" t="s">
        <v>194</v>
      </c>
    </row>
    <row r="7" spans="1:12" x14ac:dyDescent="0.2">
      <c r="A7" s="6" t="s">
        <v>33</v>
      </c>
      <c r="B7" s="5" t="s">
        <v>113</v>
      </c>
      <c r="C7" s="5" t="s">
        <v>197</v>
      </c>
      <c r="D7" s="5" t="s">
        <v>109</v>
      </c>
      <c r="E7" s="7">
        <v>21.2</v>
      </c>
      <c r="F7" s="5" t="s">
        <v>136</v>
      </c>
    </row>
    <row r="8" spans="1:12" x14ac:dyDescent="0.2">
      <c r="A8" s="6" t="s">
        <v>38</v>
      </c>
      <c r="B8" s="5" t="s">
        <v>113</v>
      </c>
      <c r="C8" s="5" t="s">
        <v>199</v>
      </c>
      <c r="D8" s="5" t="s">
        <v>39</v>
      </c>
      <c r="E8" s="7" t="s">
        <v>200</v>
      </c>
      <c r="F8" s="5" t="s">
        <v>61</v>
      </c>
    </row>
    <row r="9" spans="1:12" x14ac:dyDescent="0.2">
      <c r="A9" s="6" t="s">
        <v>44</v>
      </c>
      <c r="B9" s="5" t="s">
        <v>101</v>
      </c>
      <c r="C9" s="5" t="s">
        <v>202</v>
      </c>
      <c r="D9" s="5" t="s">
        <v>57</v>
      </c>
      <c r="E9" s="7" t="s">
        <v>149</v>
      </c>
      <c r="F9" s="5" t="s">
        <v>203</v>
      </c>
    </row>
    <row r="10" spans="1:12" x14ac:dyDescent="0.2">
      <c r="A10" s="6" t="s">
        <v>50</v>
      </c>
      <c r="B10" s="5" t="s">
        <v>113</v>
      </c>
      <c r="C10" s="5" t="s">
        <v>180</v>
      </c>
      <c r="D10" s="5" t="s">
        <v>63</v>
      </c>
      <c r="E10" s="7" t="s">
        <v>204</v>
      </c>
      <c r="F10" s="5" t="s">
        <v>219</v>
      </c>
    </row>
    <row r="11" spans="1:12" x14ac:dyDescent="0.2">
      <c r="A11" s="6" t="s">
        <v>56</v>
      </c>
      <c r="B11" s="5" t="s">
        <v>113</v>
      </c>
      <c r="C11" s="5" t="s">
        <v>199</v>
      </c>
      <c r="D11" s="5" t="s">
        <v>25</v>
      </c>
      <c r="E11" s="7" t="s">
        <v>206</v>
      </c>
      <c r="F11" s="5" t="s">
        <v>93</v>
      </c>
    </row>
    <row r="12" spans="1:12" x14ac:dyDescent="0.2">
      <c r="A12" s="6" t="s">
        <v>62</v>
      </c>
      <c r="B12" s="5" t="s">
        <v>65</v>
      </c>
      <c r="C12" s="5" t="s">
        <v>178</v>
      </c>
      <c r="D12" s="5" t="s">
        <v>65</v>
      </c>
      <c r="E12" s="7" t="s">
        <v>207</v>
      </c>
      <c r="F12" s="5" t="s">
        <v>176</v>
      </c>
    </row>
    <row r="13" spans="1:12" x14ac:dyDescent="0.2">
      <c r="A13" s="6" t="s">
        <v>68</v>
      </c>
      <c r="B13" s="5" t="s">
        <v>190</v>
      </c>
      <c r="C13" s="5" t="s">
        <v>208</v>
      </c>
      <c r="D13" s="5" t="s">
        <v>177</v>
      </c>
      <c r="E13" s="7" t="s">
        <v>209</v>
      </c>
      <c r="F13" s="5" t="s">
        <v>104</v>
      </c>
    </row>
    <row r="14" spans="1:12" x14ac:dyDescent="0.2">
      <c r="A14" s="6" t="s">
        <v>71</v>
      </c>
      <c r="B14" s="5" t="s">
        <v>113</v>
      </c>
      <c r="C14" s="5" t="s">
        <v>210</v>
      </c>
      <c r="D14" s="5" t="s">
        <v>177</v>
      </c>
      <c r="E14" s="7" t="s">
        <v>211</v>
      </c>
      <c r="F14" s="5" t="s">
        <v>47</v>
      </c>
    </row>
    <row r="15" spans="1:12" x14ac:dyDescent="0.2">
      <c r="A15" s="6" t="s">
        <v>76</v>
      </c>
      <c r="B15" s="5" t="s">
        <v>113</v>
      </c>
      <c r="C15" s="5" t="s">
        <v>212</v>
      </c>
      <c r="D15" s="5" t="s">
        <v>25</v>
      </c>
      <c r="E15" s="7" t="s">
        <v>213</v>
      </c>
      <c r="F15" s="5" t="s">
        <v>214</v>
      </c>
    </row>
    <row r="16" spans="1:12" x14ac:dyDescent="0.2">
      <c r="A16" s="6" t="s">
        <v>81</v>
      </c>
      <c r="B16" s="5" t="s">
        <v>35</v>
      </c>
      <c r="C16" s="5" t="s">
        <v>94</v>
      </c>
      <c r="D16" s="5" t="s">
        <v>157</v>
      </c>
      <c r="E16" s="7" t="s">
        <v>215</v>
      </c>
      <c r="F16" s="5" t="s">
        <v>216</v>
      </c>
    </row>
    <row r="17" spans="1:10" x14ac:dyDescent="0.2">
      <c r="A17" s="6" t="s">
        <v>87</v>
      </c>
      <c r="B17" s="5" t="s">
        <v>20</v>
      </c>
      <c r="C17" s="5" t="s">
        <v>210</v>
      </c>
      <c r="D17" s="5" t="s">
        <v>63</v>
      </c>
      <c r="E17" s="7" t="s">
        <v>217</v>
      </c>
      <c r="F17" s="5" t="s">
        <v>349</v>
      </c>
    </row>
    <row r="18" spans="1:10" x14ac:dyDescent="0.2">
      <c r="A18" s="6" t="s">
        <v>91</v>
      </c>
      <c r="B18" s="5" t="s">
        <v>113</v>
      </c>
      <c r="C18" s="5" t="s">
        <v>218</v>
      </c>
      <c r="D18" s="5" t="s">
        <v>177</v>
      </c>
      <c r="E18" s="7" t="s">
        <v>219</v>
      </c>
      <c r="F18" s="5" t="s">
        <v>163</v>
      </c>
    </row>
    <row r="19" spans="1:10" x14ac:dyDescent="0.2">
      <c r="A19" s="6" t="s">
        <v>96</v>
      </c>
      <c r="B19" s="5" t="s">
        <v>63</v>
      </c>
      <c r="C19" s="5" t="s">
        <v>220</v>
      </c>
      <c r="D19" s="5" t="s">
        <v>24</v>
      </c>
      <c r="E19" s="7" t="s">
        <v>161</v>
      </c>
      <c r="F19" s="5" t="s">
        <v>106</v>
      </c>
    </row>
    <row r="20" spans="1:10" x14ac:dyDescent="0.2">
      <c r="A20" s="6" t="s">
        <v>99</v>
      </c>
      <c r="B20" s="5" t="s">
        <v>221</v>
      </c>
      <c r="C20" s="5" t="s">
        <v>222</v>
      </c>
      <c r="D20" s="5" t="s">
        <v>113</v>
      </c>
      <c r="E20" s="7" t="s">
        <v>136</v>
      </c>
      <c r="F20" s="5" t="s">
        <v>163</v>
      </c>
    </row>
    <row r="21" spans="1:10" x14ac:dyDescent="0.2">
      <c r="A21" s="6" t="s">
        <v>103</v>
      </c>
      <c r="B21" s="5" t="s">
        <v>65</v>
      </c>
      <c r="C21" s="5" t="s">
        <v>194</v>
      </c>
      <c r="D21" s="5" t="s">
        <v>45</v>
      </c>
      <c r="E21" s="7" t="s">
        <v>223</v>
      </c>
      <c r="F21" s="5" t="s">
        <v>177</v>
      </c>
    </row>
    <row r="22" spans="1:10" x14ac:dyDescent="0.2">
      <c r="A22" s="6" t="s">
        <v>107</v>
      </c>
      <c r="B22" s="5" t="s">
        <v>101</v>
      </c>
      <c r="C22" s="5" t="s">
        <v>224</v>
      </c>
      <c r="D22" s="5" t="s">
        <v>101</v>
      </c>
      <c r="E22" s="7" t="s">
        <v>210</v>
      </c>
      <c r="F22" s="5" t="s">
        <v>70</v>
      </c>
    </row>
    <row r="23" spans="1:10" x14ac:dyDescent="0.2">
      <c r="A23" s="6" t="s">
        <v>111</v>
      </c>
      <c r="B23" s="5" t="s">
        <v>65</v>
      </c>
      <c r="C23" s="5" t="s">
        <v>224</v>
      </c>
      <c r="D23" s="5" t="s">
        <v>65</v>
      </c>
      <c r="E23" s="7" t="s">
        <v>169</v>
      </c>
      <c r="F23" s="5" t="s">
        <v>84</v>
      </c>
    </row>
    <row r="24" spans="1:10" x14ac:dyDescent="0.2">
      <c r="A24" s="6" t="s">
        <v>116</v>
      </c>
      <c r="B24" s="5" t="s">
        <v>190</v>
      </c>
      <c r="C24" s="5" t="s">
        <v>225</v>
      </c>
      <c r="D24" s="5" t="s">
        <v>41</v>
      </c>
      <c r="E24" s="7" t="s">
        <v>226</v>
      </c>
      <c r="F24" s="5" t="s">
        <v>163</v>
      </c>
    </row>
    <row r="25" spans="1:10" x14ac:dyDescent="0.2">
      <c r="A25" s="6" t="s">
        <v>119</v>
      </c>
      <c r="B25" s="5" t="s">
        <v>113</v>
      </c>
      <c r="C25" s="5">
        <v>12.9</v>
      </c>
      <c r="D25" s="5" t="s">
        <v>134</v>
      </c>
      <c r="E25" s="7" t="s">
        <v>228</v>
      </c>
      <c r="F25" s="5" t="s">
        <v>157</v>
      </c>
    </row>
    <row r="26" spans="1:10" x14ac:dyDescent="0.2">
      <c r="A26" s="8"/>
      <c r="B26" s="8"/>
      <c r="C26" s="8"/>
      <c r="D26" s="8"/>
      <c r="E26" s="8"/>
      <c r="F26" s="8"/>
    </row>
    <row r="27" spans="1:10" x14ac:dyDescent="0.2">
      <c r="A27" s="9" t="s">
        <v>229</v>
      </c>
    </row>
    <row r="28" spans="1:10" x14ac:dyDescent="0.2">
      <c r="A28" s="10" t="s">
        <v>124</v>
      </c>
    </row>
    <row r="30" spans="1:10" ht="15.75" x14ac:dyDescent="0.2">
      <c r="A30" s="4" t="s">
        <v>230</v>
      </c>
    </row>
    <row r="32" spans="1:10" ht="15" x14ac:dyDescent="0.2">
      <c r="A32" s="1" t="s">
        <v>126</v>
      </c>
      <c r="B32" s="12" t="s">
        <v>127</v>
      </c>
      <c r="C32" s="12" t="s">
        <v>127</v>
      </c>
      <c r="D32" s="12" t="s">
        <v>127</v>
      </c>
      <c r="E32" s="12" t="s">
        <v>127</v>
      </c>
      <c r="F32" s="12" t="s">
        <v>127</v>
      </c>
      <c r="G32" s="12" t="s">
        <v>128</v>
      </c>
      <c r="H32" s="12" t="s">
        <v>128</v>
      </c>
      <c r="I32" s="12" t="s">
        <v>128</v>
      </c>
      <c r="J32" s="12" t="s">
        <v>128</v>
      </c>
    </row>
    <row r="33" spans="1:10" ht="30" x14ac:dyDescent="0.2">
      <c r="A33" s="1" t="s">
        <v>11</v>
      </c>
      <c r="B33" s="1" t="s">
        <v>231</v>
      </c>
      <c r="C33" s="1" t="s">
        <v>232</v>
      </c>
      <c r="D33" s="1" t="s">
        <v>233</v>
      </c>
      <c r="E33" s="1" t="s">
        <v>234</v>
      </c>
      <c r="F33" s="1" t="s">
        <v>235</v>
      </c>
      <c r="G33" s="1" t="s">
        <v>186</v>
      </c>
      <c r="H33" s="1" t="s">
        <v>187</v>
      </c>
      <c r="I33" s="1" t="s">
        <v>188</v>
      </c>
      <c r="J33" s="1" t="s">
        <v>189</v>
      </c>
    </row>
    <row r="34" spans="1:10" x14ac:dyDescent="0.2">
      <c r="A34" t="s">
        <v>17</v>
      </c>
      <c r="B34" s="5" t="s">
        <v>190</v>
      </c>
      <c r="C34" s="5" t="s">
        <v>192</v>
      </c>
      <c r="D34" s="5" t="s">
        <v>20</v>
      </c>
      <c r="E34" s="5" t="s">
        <v>202</v>
      </c>
      <c r="F34" s="5" t="s">
        <v>203</v>
      </c>
      <c r="G34" s="5" t="s">
        <v>236</v>
      </c>
      <c r="H34" s="5" t="s">
        <v>65</v>
      </c>
      <c r="I34" s="5" t="s">
        <v>69</v>
      </c>
      <c r="J34" s="5" t="s">
        <v>422</v>
      </c>
    </row>
    <row r="35" spans="1:10" x14ac:dyDescent="0.2">
      <c r="A35" t="s">
        <v>28</v>
      </c>
      <c r="B35" s="5" t="s">
        <v>101</v>
      </c>
      <c r="C35" s="5" t="s">
        <v>156</v>
      </c>
      <c r="D35" s="5" t="s">
        <v>24</v>
      </c>
      <c r="E35" s="5" t="s">
        <v>237</v>
      </c>
      <c r="F35" s="5" t="s">
        <v>201</v>
      </c>
      <c r="G35" s="5" t="s">
        <v>220</v>
      </c>
      <c r="H35" s="5" t="s">
        <v>24</v>
      </c>
      <c r="I35" s="5" t="s">
        <v>55</v>
      </c>
      <c r="J35" s="5" t="s">
        <v>238</v>
      </c>
    </row>
    <row r="36" spans="1:10" x14ac:dyDescent="0.2">
      <c r="A36" t="s">
        <v>33</v>
      </c>
      <c r="B36" s="5" t="s">
        <v>101</v>
      </c>
      <c r="C36" s="5" t="s">
        <v>239</v>
      </c>
      <c r="D36" s="5" t="s">
        <v>35</v>
      </c>
      <c r="E36" s="5" t="s">
        <v>240</v>
      </c>
      <c r="F36" s="5" t="s">
        <v>241</v>
      </c>
      <c r="G36" s="5" t="s">
        <v>242</v>
      </c>
      <c r="H36" s="5" t="s">
        <v>20</v>
      </c>
      <c r="I36" s="5" t="s">
        <v>193</v>
      </c>
      <c r="J36" s="5" t="s">
        <v>253</v>
      </c>
    </row>
    <row r="37" spans="1:10" x14ac:dyDescent="0.2">
      <c r="A37" t="s">
        <v>71</v>
      </c>
      <c r="B37" s="5" t="s">
        <v>101</v>
      </c>
      <c r="C37" s="5" t="s">
        <v>244</v>
      </c>
      <c r="D37" s="5" t="s">
        <v>24</v>
      </c>
      <c r="E37" s="5" t="s">
        <v>55</v>
      </c>
      <c r="F37" s="5" t="s">
        <v>73</v>
      </c>
      <c r="G37" s="5" t="s">
        <v>245</v>
      </c>
      <c r="H37" s="5" t="s">
        <v>134</v>
      </c>
      <c r="I37" s="5" t="s">
        <v>199</v>
      </c>
      <c r="J37" s="5" t="s">
        <v>246</v>
      </c>
    </row>
    <row r="38" spans="1:10" x14ac:dyDescent="0.2">
      <c r="A38" t="s">
        <v>91</v>
      </c>
      <c r="B38" s="5" t="s">
        <v>101</v>
      </c>
      <c r="C38" s="5" t="s">
        <v>27</v>
      </c>
      <c r="D38" s="5" t="s">
        <v>104</v>
      </c>
      <c r="E38" s="5" t="s">
        <v>247</v>
      </c>
      <c r="F38" s="5" t="s">
        <v>24</v>
      </c>
      <c r="G38" s="5" t="s">
        <v>248</v>
      </c>
      <c r="H38" s="5" t="s">
        <v>174</v>
      </c>
      <c r="I38" s="5" t="s">
        <v>249</v>
      </c>
      <c r="J38" s="5" t="s">
        <v>250</v>
      </c>
    </row>
    <row r="39" spans="1:10" x14ac:dyDescent="0.2">
      <c r="A39" t="s">
        <v>99</v>
      </c>
      <c r="B39" s="5" t="s">
        <v>221</v>
      </c>
      <c r="C39" s="5" t="s">
        <v>223</v>
      </c>
      <c r="D39" s="5" t="s">
        <v>65</v>
      </c>
      <c r="E39" s="5" t="s">
        <v>80</v>
      </c>
      <c r="F39" s="5" t="s">
        <v>177</v>
      </c>
      <c r="G39" s="5" t="s">
        <v>251</v>
      </c>
      <c r="H39" s="5" t="s">
        <v>101</v>
      </c>
      <c r="I39" s="5" t="s">
        <v>223</v>
      </c>
      <c r="J39" s="5" t="s">
        <v>70</v>
      </c>
    </row>
    <row r="40" spans="1:10" x14ac:dyDescent="0.2">
      <c r="A40" t="s">
        <v>107</v>
      </c>
      <c r="B40" s="5" t="s">
        <v>109</v>
      </c>
      <c r="C40" s="5" t="s">
        <v>245</v>
      </c>
      <c r="D40" s="5" t="s">
        <v>113</v>
      </c>
      <c r="E40" s="5" t="s">
        <v>139</v>
      </c>
      <c r="F40" s="5" t="s">
        <v>216</v>
      </c>
      <c r="G40" s="5" t="s">
        <v>22</v>
      </c>
      <c r="H40" s="5" t="s">
        <v>109</v>
      </c>
      <c r="I40" s="5" t="s">
        <v>105</v>
      </c>
      <c r="J40" s="5" t="s">
        <v>167</v>
      </c>
    </row>
    <row r="41" spans="1:10" x14ac:dyDescent="0.2">
      <c r="A41" t="s">
        <v>111</v>
      </c>
      <c r="B41" s="5" t="s">
        <v>101</v>
      </c>
      <c r="C41" s="5" t="s">
        <v>69</v>
      </c>
      <c r="D41" s="5" t="s">
        <v>65</v>
      </c>
      <c r="E41" s="5" t="s">
        <v>210</v>
      </c>
      <c r="F41" s="5" t="s">
        <v>163</v>
      </c>
      <c r="G41" s="5" t="s">
        <v>226</v>
      </c>
      <c r="H41" s="5" t="s">
        <v>101</v>
      </c>
      <c r="I41" s="5" t="s">
        <v>224</v>
      </c>
      <c r="J41" s="5" t="s">
        <v>223</v>
      </c>
    </row>
    <row r="42" spans="1:10" x14ac:dyDescent="0.2">
      <c r="A42" t="s">
        <v>116</v>
      </c>
      <c r="B42" s="5" t="s">
        <v>190</v>
      </c>
      <c r="C42" s="5" t="s">
        <v>253</v>
      </c>
      <c r="D42" s="5" t="s">
        <v>174</v>
      </c>
      <c r="E42" s="5" t="s">
        <v>224</v>
      </c>
      <c r="F42" s="5" t="s">
        <v>177</v>
      </c>
      <c r="G42" s="5" t="s">
        <v>208</v>
      </c>
      <c r="H42" s="5" t="s">
        <v>41</v>
      </c>
      <c r="I42" s="5" t="s">
        <v>225</v>
      </c>
      <c r="J42" s="5" t="s">
        <v>349</v>
      </c>
    </row>
    <row r="43" spans="1:10" x14ac:dyDescent="0.2">
      <c r="A43" t="s">
        <v>119</v>
      </c>
      <c r="B43" s="5" t="s">
        <v>113</v>
      </c>
      <c r="C43" s="5" t="s">
        <v>217</v>
      </c>
      <c r="D43" s="5" t="s">
        <v>45</v>
      </c>
      <c r="E43" s="5" t="s">
        <v>254</v>
      </c>
      <c r="F43" s="5" t="s">
        <v>255</v>
      </c>
      <c r="G43" s="5" t="s">
        <v>43</v>
      </c>
      <c r="H43" s="5" t="s">
        <v>39</v>
      </c>
      <c r="I43" s="5" t="s">
        <v>226</v>
      </c>
      <c r="J43" s="5" t="s">
        <v>167</v>
      </c>
    </row>
    <row r="44" spans="1:10" x14ac:dyDescent="0.2">
      <c r="A44" s="8"/>
      <c r="B44" s="8"/>
      <c r="C44" s="8"/>
      <c r="D44" s="8"/>
      <c r="E44" s="8"/>
      <c r="F44" s="8"/>
      <c r="G44" s="8"/>
      <c r="H44" s="8"/>
      <c r="I44" s="8"/>
      <c r="J44" s="8"/>
    </row>
    <row r="45" spans="1:10" x14ac:dyDescent="0.2">
      <c r="A45" s="9" t="s">
        <v>257</v>
      </c>
    </row>
    <row r="46" spans="1:10" x14ac:dyDescent="0.2">
      <c r="A46" s="10" t="s">
        <v>124</v>
      </c>
    </row>
    <row r="48" spans="1:10" x14ac:dyDescent="0.2">
      <c r="A48" s="9" t="s">
        <v>182</v>
      </c>
    </row>
    <row r="49" spans="1:1" x14ac:dyDescent="0.2">
      <c r="A49" s="9" t="s">
        <v>258</v>
      </c>
    </row>
  </sheetData>
  <mergeCells count="2">
    <mergeCell ref="B32:F32"/>
    <mergeCell ref="G32:J32"/>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9"/>
  <sheetViews>
    <sheetView topLeftCell="A6" workbookViewId="0">
      <selection activeCell="E44" sqref="E44"/>
    </sheetView>
  </sheetViews>
  <sheetFormatPr baseColWidth="10" defaultRowHeight="12.75" x14ac:dyDescent="0.2"/>
  <cols>
    <col min="1" max="1" width="22.7109375" customWidth="1"/>
    <col min="2" max="10" width="14.7109375" customWidth="1"/>
  </cols>
  <sheetData>
    <row r="1" spans="1:12" ht="15.75" x14ac:dyDescent="0.2">
      <c r="A1" s="4" t="s">
        <v>259</v>
      </c>
      <c r="L1" s="11" t="str">
        <f>HYPERLINK("#'Sommaire'!A1", "Retour sommaire")</f>
        <v>Retour sommaire</v>
      </c>
    </row>
    <row r="3" spans="1:12" ht="15" x14ac:dyDescent="0.2">
      <c r="A3" s="1" t="s">
        <v>11</v>
      </c>
      <c r="B3" s="1" t="s">
        <v>12</v>
      </c>
      <c r="C3" s="1" t="s">
        <v>13</v>
      </c>
      <c r="D3" s="1" t="s">
        <v>14</v>
      </c>
      <c r="E3" s="1" t="s">
        <v>15</v>
      </c>
      <c r="F3" s="1" t="s">
        <v>16</v>
      </c>
    </row>
    <row r="4" spans="1:12" x14ac:dyDescent="0.2">
      <c r="A4" s="6" t="s">
        <v>17</v>
      </c>
      <c r="B4" s="5" t="s">
        <v>260</v>
      </c>
      <c r="C4" s="5" t="s">
        <v>261</v>
      </c>
      <c r="D4" s="5" t="s">
        <v>20</v>
      </c>
      <c r="E4" s="7" t="s">
        <v>261</v>
      </c>
      <c r="F4" s="5" t="s">
        <v>261</v>
      </c>
    </row>
    <row r="5" spans="1:12" x14ac:dyDescent="0.2">
      <c r="A5" s="6" t="s">
        <v>23</v>
      </c>
      <c r="B5" s="5" t="s">
        <v>262</v>
      </c>
      <c r="C5" s="5" t="s">
        <v>261</v>
      </c>
      <c r="D5" s="5" t="s">
        <v>263</v>
      </c>
      <c r="E5" s="7" t="s">
        <v>261</v>
      </c>
      <c r="F5" s="5" t="s">
        <v>264</v>
      </c>
    </row>
    <row r="6" spans="1:12" x14ac:dyDescent="0.2">
      <c r="A6" s="6" t="s">
        <v>28</v>
      </c>
      <c r="B6" s="5" t="s">
        <v>265</v>
      </c>
      <c r="C6" s="5" t="s">
        <v>261</v>
      </c>
      <c r="D6" s="5" t="s">
        <v>266</v>
      </c>
      <c r="E6" s="7" t="s">
        <v>261</v>
      </c>
      <c r="F6" s="5" t="s">
        <v>261</v>
      </c>
    </row>
    <row r="7" spans="1:12" x14ac:dyDescent="0.2">
      <c r="A7" s="6" t="s">
        <v>33</v>
      </c>
      <c r="B7" s="5" t="s">
        <v>267</v>
      </c>
      <c r="C7" s="5" t="s">
        <v>261</v>
      </c>
      <c r="D7" s="5" t="s">
        <v>31</v>
      </c>
      <c r="E7" s="7" t="s">
        <v>261</v>
      </c>
      <c r="F7" s="5" t="s">
        <v>261</v>
      </c>
    </row>
    <row r="8" spans="1:12" x14ac:dyDescent="0.2">
      <c r="A8" s="6" t="s">
        <v>38</v>
      </c>
      <c r="B8" s="5" t="s">
        <v>268</v>
      </c>
      <c r="C8" s="5" t="s">
        <v>261</v>
      </c>
      <c r="D8" s="5" t="s">
        <v>269</v>
      </c>
      <c r="E8" s="7" t="s">
        <v>261</v>
      </c>
      <c r="F8" s="5" t="s">
        <v>261</v>
      </c>
    </row>
    <row r="9" spans="1:12" x14ac:dyDescent="0.2">
      <c r="A9" s="6" t="s">
        <v>44</v>
      </c>
      <c r="B9" s="5" t="s">
        <v>270</v>
      </c>
      <c r="C9" s="5" t="s">
        <v>271</v>
      </c>
      <c r="D9" s="5" t="s">
        <v>272</v>
      </c>
      <c r="E9" s="7" t="s">
        <v>271</v>
      </c>
      <c r="F9" s="5" t="s">
        <v>273</v>
      </c>
    </row>
    <row r="10" spans="1:12" x14ac:dyDescent="0.2">
      <c r="A10" s="6" t="s">
        <v>50</v>
      </c>
      <c r="B10" s="5" t="s">
        <v>274</v>
      </c>
      <c r="C10" s="5" t="s">
        <v>261</v>
      </c>
      <c r="D10" s="5" t="s">
        <v>275</v>
      </c>
      <c r="E10" s="7" t="s">
        <v>261</v>
      </c>
      <c r="F10" s="5" t="s">
        <v>261</v>
      </c>
    </row>
    <row r="11" spans="1:12" x14ac:dyDescent="0.2">
      <c r="A11" s="6" t="s">
        <v>56</v>
      </c>
      <c r="B11" s="5" t="s">
        <v>276</v>
      </c>
      <c r="C11" s="5" t="s">
        <v>261</v>
      </c>
      <c r="D11" s="5" t="s">
        <v>277</v>
      </c>
      <c r="E11" s="7" t="s">
        <v>261</v>
      </c>
      <c r="F11" s="5" t="s">
        <v>264</v>
      </c>
    </row>
    <row r="12" spans="1:12" x14ac:dyDescent="0.2">
      <c r="A12" s="6" t="s">
        <v>62</v>
      </c>
      <c r="B12" s="5" t="s">
        <v>278</v>
      </c>
      <c r="C12" s="5" t="s">
        <v>261</v>
      </c>
      <c r="D12" s="5" t="s">
        <v>175</v>
      </c>
      <c r="E12" s="7" t="s">
        <v>261</v>
      </c>
      <c r="F12" s="5" t="s">
        <v>261</v>
      </c>
    </row>
    <row r="13" spans="1:12" x14ac:dyDescent="0.2">
      <c r="A13" s="6" t="s">
        <v>68</v>
      </c>
      <c r="B13" s="5" t="s">
        <v>279</v>
      </c>
      <c r="C13" s="5" t="s">
        <v>280</v>
      </c>
      <c r="D13" s="5" t="s">
        <v>281</v>
      </c>
      <c r="E13" s="7" t="s">
        <v>280</v>
      </c>
      <c r="F13" s="5" t="s">
        <v>276</v>
      </c>
    </row>
    <row r="14" spans="1:12" x14ac:dyDescent="0.2">
      <c r="A14" s="6" t="s">
        <v>71</v>
      </c>
      <c r="B14" s="5" t="s">
        <v>282</v>
      </c>
      <c r="C14" s="5" t="s">
        <v>264</v>
      </c>
      <c r="D14" s="5" t="s">
        <v>266</v>
      </c>
      <c r="E14" s="7" t="s">
        <v>264</v>
      </c>
      <c r="F14" s="5" t="s">
        <v>271</v>
      </c>
    </row>
    <row r="15" spans="1:12" x14ac:dyDescent="0.2">
      <c r="A15" s="6" t="s">
        <v>76</v>
      </c>
      <c r="B15" s="5" t="s">
        <v>283</v>
      </c>
      <c r="C15" s="5" t="s">
        <v>261</v>
      </c>
      <c r="D15" s="5" t="s">
        <v>271</v>
      </c>
      <c r="E15" s="7" t="s">
        <v>261</v>
      </c>
      <c r="F15" s="5" t="s">
        <v>264</v>
      </c>
    </row>
    <row r="16" spans="1:12" x14ac:dyDescent="0.2">
      <c r="A16" s="6" t="s">
        <v>81</v>
      </c>
      <c r="B16" s="5" t="s">
        <v>277</v>
      </c>
      <c r="C16" s="5" t="s">
        <v>261</v>
      </c>
      <c r="D16" s="5" t="s">
        <v>271</v>
      </c>
      <c r="E16" s="7" t="s">
        <v>261</v>
      </c>
      <c r="F16" s="5" t="s">
        <v>271</v>
      </c>
    </row>
    <row r="17" spans="1:10" x14ac:dyDescent="0.2">
      <c r="A17" s="6" t="s">
        <v>87</v>
      </c>
      <c r="B17" s="5" t="s">
        <v>284</v>
      </c>
      <c r="C17" s="5" t="s">
        <v>261</v>
      </c>
      <c r="D17" s="5" t="s">
        <v>267</v>
      </c>
      <c r="E17" s="7" t="s">
        <v>261</v>
      </c>
      <c r="F17" s="5" t="s">
        <v>300</v>
      </c>
    </row>
    <row r="18" spans="1:10" x14ac:dyDescent="0.2">
      <c r="A18" s="6" t="s">
        <v>91</v>
      </c>
      <c r="B18" s="5" t="s">
        <v>285</v>
      </c>
      <c r="C18" s="5" t="s">
        <v>264</v>
      </c>
      <c r="D18" s="5" t="s">
        <v>286</v>
      </c>
      <c r="E18" s="7" t="s">
        <v>261</v>
      </c>
      <c r="F18" s="5" t="s">
        <v>266</v>
      </c>
    </row>
    <row r="19" spans="1:10" x14ac:dyDescent="0.2">
      <c r="A19" s="6" t="s">
        <v>96</v>
      </c>
      <c r="B19" s="5" t="s">
        <v>287</v>
      </c>
      <c r="C19" s="5" t="s">
        <v>261</v>
      </c>
      <c r="D19" s="5" t="s">
        <v>280</v>
      </c>
      <c r="E19" s="7" t="s">
        <v>261</v>
      </c>
      <c r="F19" s="5" t="s">
        <v>264</v>
      </c>
    </row>
    <row r="20" spans="1:10" x14ac:dyDescent="0.2">
      <c r="A20" s="6" t="s">
        <v>99</v>
      </c>
      <c r="B20" s="5" t="s">
        <v>288</v>
      </c>
      <c r="C20" s="5" t="s">
        <v>261</v>
      </c>
      <c r="D20" s="5" t="s">
        <v>289</v>
      </c>
      <c r="E20" s="7" t="s">
        <v>261</v>
      </c>
      <c r="F20" s="5" t="s">
        <v>277</v>
      </c>
    </row>
    <row r="21" spans="1:10" x14ac:dyDescent="0.2">
      <c r="A21" s="6" t="s">
        <v>103</v>
      </c>
      <c r="B21" s="5" t="s">
        <v>278</v>
      </c>
      <c r="C21" s="5" t="s">
        <v>264</v>
      </c>
      <c r="D21" s="5" t="s">
        <v>290</v>
      </c>
      <c r="E21" s="7" t="s">
        <v>264</v>
      </c>
      <c r="F21" s="5" t="s">
        <v>287</v>
      </c>
    </row>
    <row r="22" spans="1:10" x14ac:dyDescent="0.2">
      <c r="A22" s="6" t="s">
        <v>107</v>
      </c>
      <c r="B22" s="5" t="s">
        <v>291</v>
      </c>
      <c r="C22" s="5" t="s">
        <v>261</v>
      </c>
      <c r="D22" s="5" t="s">
        <v>140</v>
      </c>
      <c r="E22" s="7" t="s">
        <v>261</v>
      </c>
      <c r="F22" s="5" t="s">
        <v>271</v>
      </c>
    </row>
    <row r="23" spans="1:10" x14ac:dyDescent="0.2">
      <c r="A23" s="6" t="s">
        <v>111</v>
      </c>
      <c r="B23" s="5" t="s">
        <v>292</v>
      </c>
      <c r="C23" s="5" t="s">
        <v>261</v>
      </c>
      <c r="D23" s="5" t="s">
        <v>175</v>
      </c>
      <c r="E23" s="7" t="s">
        <v>261</v>
      </c>
      <c r="F23" s="5" t="s">
        <v>273</v>
      </c>
    </row>
    <row r="24" spans="1:10" x14ac:dyDescent="0.2">
      <c r="A24" s="6" t="s">
        <v>116</v>
      </c>
      <c r="B24" s="5" t="s">
        <v>165</v>
      </c>
      <c r="C24" s="5" t="s">
        <v>261</v>
      </c>
      <c r="D24" s="5" t="s">
        <v>293</v>
      </c>
      <c r="E24" s="7" t="s">
        <v>261</v>
      </c>
      <c r="F24" s="5" t="s">
        <v>266</v>
      </c>
    </row>
    <row r="25" spans="1:10" x14ac:dyDescent="0.2">
      <c r="A25" s="6" t="s">
        <v>119</v>
      </c>
      <c r="B25" s="5" t="s">
        <v>274</v>
      </c>
      <c r="C25" s="5" t="s">
        <v>264</v>
      </c>
      <c r="D25" s="5" t="s">
        <v>294</v>
      </c>
      <c r="E25" s="7" t="s">
        <v>261</v>
      </c>
      <c r="F25" s="5" t="s">
        <v>295</v>
      </c>
    </row>
    <row r="26" spans="1:10" x14ac:dyDescent="0.2">
      <c r="A26" s="8"/>
      <c r="B26" s="8"/>
      <c r="C26" s="8"/>
      <c r="D26" s="8"/>
      <c r="E26" s="8"/>
      <c r="F26" s="8"/>
    </row>
    <row r="27" spans="1:10" x14ac:dyDescent="0.2">
      <c r="A27" s="9" t="s">
        <v>296</v>
      </c>
    </row>
    <row r="28" spans="1:10" x14ac:dyDescent="0.2">
      <c r="A28" s="10" t="s">
        <v>124</v>
      </c>
    </row>
    <row r="30" spans="1:10" ht="15.75" x14ac:dyDescent="0.2">
      <c r="A30" s="4" t="s">
        <v>297</v>
      </c>
    </row>
    <row r="32" spans="1:10" ht="15" x14ac:dyDescent="0.2">
      <c r="A32" s="1" t="s">
        <v>126</v>
      </c>
      <c r="B32" s="12" t="s">
        <v>127</v>
      </c>
      <c r="C32" s="12" t="s">
        <v>127</v>
      </c>
      <c r="D32" s="12" t="s">
        <v>127</v>
      </c>
      <c r="E32" s="12" t="s">
        <v>127</v>
      </c>
      <c r="F32" s="12" t="s">
        <v>127</v>
      </c>
      <c r="G32" s="12" t="s">
        <v>128</v>
      </c>
      <c r="H32" s="12" t="s">
        <v>128</v>
      </c>
      <c r="I32" s="12" t="s">
        <v>128</v>
      </c>
      <c r="J32" s="12" t="s">
        <v>128</v>
      </c>
    </row>
    <row r="33" spans="1:10" ht="15" x14ac:dyDescent="0.2">
      <c r="A33" s="1" t="s">
        <v>11</v>
      </c>
      <c r="B33" s="1" t="s">
        <v>129</v>
      </c>
      <c r="C33" s="1" t="s">
        <v>130</v>
      </c>
      <c r="D33" s="1" t="s">
        <v>131</v>
      </c>
      <c r="E33" s="1" t="s">
        <v>132</v>
      </c>
      <c r="F33" s="1" t="s">
        <v>133</v>
      </c>
      <c r="G33" s="1" t="s">
        <v>13</v>
      </c>
      <c r="H33" s="1" t="s">
        <v>14</v>
      </c>
      <c r="I33" s="1" t="s">
        <v>15</v>
      </c>
      <c r="J33" s="1" t="s">
        <v>16</v>
      </c>
    </row>
    <row r="34" spans="1:10" x14ac:dyDescent="0.2">
      <c r="A34" t="s">
        <v>17</v>
      </c>
      <c r="B34" s="5" t="s">
        <v>298</v>
      </c>
      <c r="C34" s="5" t="s">
        <v>261</v>
      </c>
      <c r="D34" s="5" t="s">
        <v>20</v>
      </c>
      <c r="E34" s="5" t="s">
        <v>261</v>
      </c>
      <c r="F34" s="5" t="s">
        <v>261</v>
      </c>
      <c r="G34" s="5" t="s">
        <v>261</v>
      </c>
      <c r="H34" s="5" t="s">
        <v>207</v>
      </c>
      <c r="I34" s="5" t="s">
        <v>261</v>
      </c>
      <c r="J34" s="5" t="s">
        <v>261</v>
      </c>
    </row>
    <row r="35" spans="1:10" x14ac:dyDescent="0.2">
      <c r="A35" t="s">
        <v>28</v>
      </c>
      <c r="B35" s="5" t="s">
        <v>299</v>
      </c>
      <c r="C35" s="5" t="s">
        <v>261</v>
      </c>
      <c r="D35" s="5" t="s">
        <v>300</v>
      </c>
      <c r="E35" s="5" t="s">
        <v>261</v>
      </c>
      <c r="F35" s="5" t="s">
        <v>261</v>
      </c>
      <c r="G35" s="5" t="s">
        <v>261</v>
      </c>
      <c r="H35" s="5" t="s">
        <v>263</v>
      </c>
      <c r="I35" s="5" t="s">
        <v>261</v>
      </c>
      <c r="J35" s="5" t="s">
        <v>264</v>
      </c>
    </row>
    <row r="36" spans="1:10" x14ac:dyDescent="0.2">
      <c r="A36" t="s">
        <v>33</v>
      </c>
      <c r="B36" s="5" t="s">
        <v>301</v>
      </c>
      <c r="C36" s="5" t="s">
        <v>261</v>
      </c>
      <c r="D36" s="5" t="s">
        <v>302</v>
      </c>
      <c r="E36" s="5" t="s">
        <v>261</v>
      </c>
      <c r="F36" s="5" t="s">
        <v>261</v>
      </c>
      <c r="G36" s="5" t="s">
        <v>261</v>
      </c>
      <c r="H36" s="5" t="s">
        <v>20</v>
      </c>
      <c r="I36" s="5" t="s">
        <v>261</v>
      </c>
      <c r="J36" s="5" t="s">
        <v>261</v>
      </c>
    </row>
    <row r="37" spans="1:10" x14ac:dyDescent="0.2">
      <c r="A37" t="s">
        <v>71</v>
      </c>
      <c r="B37" s="5" t="s">
        <v>303</v>
      </c>
      <c r="C37" s="5" t="s">
        <v>264</v>
      </c>
      <c r="D37" s="5" t="s">
        <v>280</v>
      </c>
      <c r="E37" s="5" t="s">
        <v>264</v>
      </c>
      <c r="F37" s="5" t="s">
        <v>271</v>
      </c>
      <c r="G37" s="5" t="s">
        <v>261</v>
      </c>
      <c r="H37" s="5" t="s">
        <v>298</v>
      </c>
      <c r="I37" s="5" t="s">
        <v>261</v>
      </c>
      <c r="J37" s="5" t="s">
        <v>264</v>
      </c>
    </row>
    <row r="38" spans="1:10" x14ac:dyDescent="0.2">
      <c r="A38" t="s">
        <v>91</v>
      </c>
      <c r="B38" s="5" t="s">
        <v>287</v>
      </c>
      <c r="C38" s="5" t="s">
        <v>271</v>
      </c>
      <c r="D38" s="5" t="s">
        <v>303</v>
      </c>
      <c r="E38" s="5" t="s">
        <v>261</v>
      </c>
      <c r="F38" s="5" t="s">
        <v>304</v>
      </c>
      <c r="G38" s="5" t="s">
        <v>261</v>
      </c>
      <c r="H38" s="5" t="s">
        <v>305</v>
      </c>
      <c r="I38" s="5" t="s">
        <v>261</v>
      </c>
      <c r="J38" s="5" t="s">
        <v>264</v>
      </c>
    </row>
    <row r="39" spans="1:10" x14ac:dyDescent="0.2">
      <c r="A39" t="s">
        <v>99</v>
      </c>
      <c r="B39" s="5" t="s">
        <v>289</v>
      </c>
      <c r="C39" s="5" t="s">
        <v>264</v>
      </c>
      <c r="D39" s="5" t="s">
        <v>306</v>
      </c>
      <c r="E39" s="5" t="s">
        <v>264</v>
      </c>
      <c r="F39" s="5" t="s">
        <v>263</v>
      </c>
      <c r="G39" s="5" t="s">
        <v>261</v>
      </c>
      <c r="H39" s="5" t="s">
        <v>152</v>
      </c>
      <c r="I39" s="5" t="s">
        <v>261</v>
      </c>
      <c r="J39" s="5" t="s">
        <v>264</v>
      </c>
    </row>
    <row r="40" spans="1:10" x14ac:dyDescent="0.2">
      <c r="A40" t="s">
        <v>107</v>
      </c>
      <c r="B40" s="5" t="s">
        <v>276</v>
      </c>
      <c r="C40" s="5" t="s">
        <v>261</v>
      </c>
      <c r="D40" s="5" t="s">
        <v>307</v>
      </c>
      <c r="E40" s="5" t="s">
        <v>261</v>
      </c>
      <c r="F40" s="5" t="s">
        <v>264</v>
      </c>
      <c r="G40" s="5" t="s">
        <v>261</v>
      </c>
      <c r="H40" s="5" t="s">
        <v>289</v>
      </c>
      <c r="I40" s="5" t="s">
        <v>261</v>
      </c>
      <c r="J40" s="5" t="s">
        <v>271</v>
      </c>
    </row>
    <row r="41" spans="1:10" x14ac:dyDescent="0.2">
      <c r="A41" t="s">
        <v>111</v>
      </c>
      <c r="B41" s="5" t="s">
        <v>294</v>
      </c>
      <c r="C41" s="5" t="s">
        <v>261</v>
      </c>
      <c r="D41" s="5" t="s">
        <v>308</v>
      </c>
      <c r="E41" s="5" t="s">
        <v>261</v>
      </c>
      <c r="F41" s="5" t="s">
        <v>273</v>
      </c>
      <c r="G41" s="5" t="s">
        <v>261</v>
      </c>
      <c r="H41" s="5" t="s">
        <v>307</v>
      </c>
      <c r="I41" s="5" t="s">
        <v>261</v>
      </c>
      <c r="J41" s="5" t="s">
        <v>264</v>
      </c>
    </row>
    <row r="42" spans="1:10" x14ac:dyDescent="0.2">
      <c r="A42" t="s">
        <v>116</v>
      </c>
      <c r="B42" s="5" t="s">
        <v>275</v>
      </c>
      <c r="C42" s="5" t="s">
        <v>261</v>
      </c>
      <c r="D42" s="5" t="s">
        <v>281</v>
      </c>
      <c r="E42" s="5" t="s">
        <v>261</v>
      </c>
      <c r="F42" s="5" t="s">
        <v>433</v>
      </c>
      <c r="G42" s="5" t="s">
        <v>264</v>
      </c>
      <c r="H42" s="5" t="s">
        <v>269</v>
      </c>
      <c r="I42" s="5" t="s">
        <v>264</v>
      </c>
      <c r="J42" s="5" t="s">
        <v>273</v>
      </c>
    </row>
    <row r="43" spans="1:10" x14ac:dyDescent="0.2">
      <c r="A43" t="s">
        <v>119</v>
      </c>
      <c r="B43" s="5" t="s">
        <v>309</v>
      </c>
      <c r="C43" s="5" t="s">
        <v>264</v>
      </c>
      <c r="D43" s="5" t="s">
        <v>283</v>
      </c>
      <c r="E43" s="5" t="s">
        <v>261</v>
      </c>
      <c r="F43" s="5" t="s">
        <v>272</v>
      </c>
      <c r="G43" s="5" t="s">
        <v>261</v>
      </c>
      <c r="H43" s="5" t="s">
        <v>274</v>
      </c>
      <c r="I43" s="5" t="s">
        <v>261</v>
      </c>
      <c r="J43" s="5" t="s">
        <v>271</v>
      </c>
    </row>
    <row r="44" spans="1:10" x14ac:dyDescent="0.2">
      <c r="A44" s="8"/>
      <c r="B44" s="8"/>
      <c r="C44" s="8"/>
      <c r="D44" s="8"/>
      <c r="E44" s="8"/>
      <c r="F44" s="8"/>
      <c r="G44" s="8"/>
      <c r="H44" s="8"/>
      <c r="I44" s="8"/>
      <c r="J44" s="8"/>
    </row>
    <row r="45" spans="1:10" x14ac:dyDescent="0.2">
      <c r="A45" s="9" t="s">
        <v>310</v>
      </c>
    </row>
    <row r="46" spans="1:10" x14ac:dyDescent="0.2">
      <c r="A46" s="10" t="s">
        <v>124</v>
      </c>
    </row>
    <row r="48" spans="1:10" x14ac:dyDescent="0.2">
      <c r="A48" s="9" t="s">
        <v>182</v>
      </c>
    </row>
    <row r="49" spans="1:1" x14ac:dyDescent="0.2">
      <c r="A49" s="9" t="s">
        <v>311</v>
      </c>
    </row>
  </sheetData>
  <mergeCells count="2">
    <mergeCell ref="B32:F32"/>
    <mergeCell ref="G32:J32"/>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0"/>
  <sheetViews>
    <sheetView workbookViewId="0"/>
  </sheetViews>
  <sheetFormatPr baseColWidth="10" defaultRowHeight="12.75" x14ac:dyDescent="0.2"/>
  <cols>
    <col min="1" max="1" width="22.7109375" customWidth="1"/>
    <col min="2" max="4" width="14.7109375" customWidth="1"/>
  </cols>
  <sheetData>
    <row r="1" spans="1:12" ht="15.75" x14ac:dyDescent="0.2">
      <c r="A1" s="4" t="s">
        <v>312</v>
      </c>
      <c r="L1" s="11" t="str">
        <f>HYPERLINK("#'Sommaire'!A1", "Retour sommaire")</f>
        <v>Retour sommaire</v>
      </c>
    </row>
    <row r="3" spans="1:12" ht="60" x14ac:dyDescent="0.2">
      <c r="A3" s="1" t="s">
        <v>11</v>
      </c>
      <c r="B3" s="1" t="s">
        <v>313</v>
      </c>
      <c r="C3" s="1" t="s">
        <v>127</v>
      </c>
      <c r="D3" s="1" t="s">
        <v>314</v>
      </c>
    </row>
    <row r="4" spans="1:12" x14ac:dyDescent="0.2">
      <c r="A4" s="6" t="s">
        <v>17</v>
      </c>
      <c r="B4" s="5" t="s">
        <v>213</v>
      </c>
      <c r="C4" s="5" t="s">
        <v>315</v>
      </c>
      <c r="D4" s="5" t="s">
        <v>217</v>
      </c>
    </row>
    <row r="5" spans="1:12" x14ac:dyDescent="0.2">
      <c r="A5" s="6" t="s">
        <v>23</v>
      </c>
      <c r="B5" s="5" t="s">
        <v>316</v>
      </c>
      <c r="C5" s="5"/>
      <c r="D5" s="5"/>
    </row>
    <row r="6" spans="1:12" x14ac:dyDescent="0.2">
      <c r="A6" s="6" t="s">
        <v>28</v>
      </c>
      <c r="B6" s="5" t="s">
        <v>77</v>
      </c>
      <c r="C6" s="5" t="s">
        <v>90</v>
      </c>
      <c r="D6" s="5" t="s">
        <v>193</v>
      </c>
    </row>
    <row r="7" spans="1:12" x14ac:dyDescent="0.2">
      <c r="A7" s="6" t="s">
        <v>33</v>
      </c>
      <c r="B7" s="5" t="s">
        <v>317</v>
      </c>
      <c r="C7" s="5" t="s">
        <v>318</v>
      </c>
      <c r="D7" s="5" t="s">
        <v>319</v>
      </c>
    </row>
    <row r="8" spans="1:12" x14ac:dyDescent="0.2">
      <c r="A8" s="6" t="s">
        <v>38</v>
      </c>
      <c r="B8" s="5" t="s">
        <v>320</v>
      </c>
      <c r="C8" s="5"/>
      <c r="D8" s="5"/>
    </row>
    <row r="9" spans="1:12" x14ac:dyDescent="0.2">
      <c r="A9" s="6" t="s">
        <v>44</v>
      </c>
      <c r="B9" s="5" t="s">
        <v>319</v>
      </c>
      <c r="C9" s="5"/>
      <c r="D9" s="5"/>
    </row>
    <row r="10" spans="1:12" x14ac:dyDescent="0.2">
      <c r="A10" s="6" t="s">
        <v>50</v>
      </c>
      <c r="B10" s="5" t="s">
        <v>42</v>
      </c>
      <c r="C10" s="5"/>
      <c r="D10" s="5"/>
    </row>
    <row r="11" spans="1:12" x14ac:dyDescent="0.2">
      <c r="A11" s="6" t="s">
        <v>56</v>
      </c>
      <c r="B11" s="5" t="s">
        <v>321</v>
      </c>
      <c r="C11" s="5"/>
      <c r="D11" s="5"/>
    </row>
    <row r="12" spans="1:12" x14ac:dyDescent="0.2">
      <c r="A12" s="6" t="s">
        <v>62</v>
      </c>
      <c r="B12" s="5" t="s">
        <v>215</v>
      </c>
      <c r="C12" s="5"/>
      <c r="D12" s="5"/>
    </row>
    <row r="13" spans="1:12" x14ac:dyDescent="0.2">
      <c r="A13" s="6" t="s">
        <v>68</v>
      </c>
      <c r="B13" s="5" t="s">
        <v>308</v>
      </c>
      <c r="C13" s="5"/>
      <c r="D13" s="5"/>
    </row>
    <row r="14" spans="1:12" x14ac:dyDescent="0.2">
      <c r="A14" s="6" t="s">
        <v>71</v>
      </c>
      <c r="B14" s="5" t="s">
        <v>94</v>
      </c>
      <c r="C14" s="5" t="s">
        <v>322</v>
      </c>
      <c r="D14" s="5" t="s">
        <v>170</v>
      </c>
    </row>
    <row r="15" spans="1:12" x14ac:dyDescent="0.2">
      <c r="A15" s="6" t="s">
        <v>76</v>
      </c>
      <c r="B15" s="5" t="s">
        <v>206</v>
      </c>
      <c r="C15" s="5"/>
      <c r="D15" s="5"/>
    </row>
    <row r="16" spans="1:12" x14ac:dyDescent="0.2">
      <c r="A16" s="6" t="s">
        <v>81</v>
      </c>
      <c r="B16" s="5" t="s">
        <v>289</v>
      </c>
      <c r="C16" s="5"/>
      <c r="D16" s="5"/>
    </row>
    <row r="17" spans="1:4" x14ac:dyDescent="0.2">
      <c r="A17" s="6" t="s">
        <v>87</v>
      </c>
      <c r="B17" s="5" t="s">
        <v>323</v>
      </c>
      <c r="C17" s="5"/>
      <c r="D17" s="5"/>
    </row>
    <row r="18" spans="1:4" x14ac:dyDescent="0.2">
      <c r="A18" s="6" t="s">
        <v>91</v>
      </c>
      <c r="B18" s="5" t="s">
        <v>153</v>
      </c>
      <c r="C18" s="5" t="s">
        <v>192</v>
      </c>
      <c r="D18" s="5" t="s">
        <v>324</v>
      </c>
    </row>
    <row r="19" spans="1:4" x14ac:dyDescent="0.2">
      <c r="A19" s="6" t="s">
        <v>96</v>
      </c>
      <c r="B19" s="5" t="s">
        <v>325</v>
      </c>
      <c r="C19" s="5"/>
      <c r="D19" s="5"/>
    </row>
    <row r="20" spans="1:4" x14ac:dyDescent="0.2">
      <c r="A20" s="6" t="s">
        <v>99</v>
      </c>
      <c r="B20" s="5" t="s">
        <v>22</v>
      </c>
      <c r="C20" s="5" t="s">
        <v>326</v>
      </c>
      <c r="D20" s="5" t="s">
        <v>225</v>
      </c>
    </row>
    <row r="21" spans="1:4" x14ac:dyDescent="0.2">
      <c r="A21" s="6" t="s">
        <v>103</v>
      </c>
      <c r="B21" s="5" t="s">
        <v>327</v>
      </c>
      <c r="C21" s="5"/>
      <c r="D21" s="5"/>
    </row>
    <row r="22" spans="1:4" x14ac:dyDescent="0.2">
      <c r="A22" s="6" t="s">
        <v>107</v>
      </c>
      <c r="B22" s="5" t="s">
        <v>228</v>
      </c>
      <c r="C22" s="5" t="s">
        <v>161</v>
      </c>
      <c r="D22" s="5" t="s">
        <v>224</v>
      </c>
    </row>
    <row r="23" spans="1:4" x14ac:dyDescent="0.2">
      <c r="A23" s="6" t="s">
        <v>111</v>
      </c>
      <c r="B23" s="5" t="s">
        <v>328</v>
      </c>
      <c r="C23" s="5" t="s">
        <v>308</v>
      </c>
      <c r="D23" s="5" t="s">
        <v>67</v>
      </c>
    </row>
    <row r="24" spans="1:4" x14ac:dyDescent="0.2">
      <c r="A24" s="6" t="s">
        <v>116</v>
      </c>
      <c r="B24" s="5" t="s">
        <v>329</v>
      </c>
      <c r="C24" s="5" t="s">
        <v>202</v>
      </c>
      <c r="D24" s="5" t="s">
        <v>236</v>
      </c>
    </row>
    <row r="25" spans="1:4" x14ac:dyDescent="0.2">
      <c r="A25" s="6" t="s">
        <v>119</v>
      </c>
      <c r="B25" s="5" t="s">
        <v>94</v>
      </c>
      <c r="C25" s="5" t="s">
        <v>196</v>
      </c>
      <c r="D25" s="5" t="s">
        <v>139</v>
      </c>
    </row>
    <row r="26" spans="1:4" x14ac:dyDescent="0.2">
      <c r="A26" s="8"/>
      <c r="B26" s="8"/>
      <c r="C26" s="8"/>
      <c r="D26" s="8"/>
    </row>
    <row r="27" spans="1:4" x14ac:dyDescent="0.2">
      <c r="A27" s="9" t="s">
        <v>330</v>
      </c>
    </row>
    <row r="28" spans="1:4" x14ac:dyDescent="0.2">
      <c r="A28" s="10" t="s">
        <v>124</v>
      </c>
    </row>
    <row r="30" spans="1:4" x14ac:dyDescent="0.2">
      <c r="A30" s="9" t="s">
        <v>182</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9"/>
  <sheetViews>
    <sheetView tabSelected="1" topLeftCell="A5" workbookViewId="0">
      <selection activeCell="B34" sqref="B34:J43"/>
    </sheetView>
  </sheetViews>
  <sheetFormatPr baseColWidth="10" defaultRowHeight="12.75" x14ac:dyDescent="0.2"/>
  <cols>
    <col min="1" max="1" width="22.7109375" customWidth="1"/>
    <col min="2" max="10" width="14.7109375" customWidth="1"/>
  </cols>
  <sheetData>
    <row r="1" spans="1:12" ht="15.75" x14ac:dyDescent="0.2">
      <c r="A1" s="4" t="s">
        <v>331</v>
      </c>
      <c r="L1" s="11" t="str">
        <f>HYPERLINK("#'Sommaire'!A1", "Retour sommaire")</f>
        <v>Retour sommaire</v>
      </c>
    </row>
    <row r="3" spans="1:12" ht="30" x14ac:dyDescent="0.2">
      <c r="A3" s="1" t="s">
        <v>11</v>
      </c>
      <c r="B3" s="1" t="s">
        <v>185</v>
      </c>
      <c r="C3" s="1" t="s">
        <v>186</v>
      </c>
      <c r="D3" s="1" t="s">
        <v>187</v>
      </c>
      <c r="E3" s="1" t="s">
        <v>188</v>
      </c>
      <c r="F3" s="1" t="s">
        <v>189</v>
      </c>
    </row>
    <row r="4" spans="1:12" x14ac:dyDescent="0.2">
      <c r="A4" s="6" t="s">
        <v>17</v>
      </c>
      <c r="B4" s="5" t="s">
        <v>190</v>
      </c>
      <c r="C4" s="5" t="s">
        <v>328</v>
      </c>
      <c r="D4" s="5" t="s">
        <v>221</v>
      </c>
      <c r="E4" s="5" t="s">
        <v>213</v>
      </c>
      <c r="F4" s="5" t="s">
        <v>332</v>
      </c>
    </row>
    <row r="5" spans="1:12" x14ac:dyDescent="0.2">
      <c r="A5" s="6" t="s">
        <v>23</v>
      </c>
      <c r="B5" s="5" t="s">
        <v>18</v>
      </c>
      <c r="C5" s="5" t="s">
        <v>306</v>
      </c>
      <c r="D5" s="5" t="s">
        <v>93</v>
      </c>
      <c r="E5" s="5" t="s">
        <v>316</v>
      </c>
      <c r="F5" s="5" t="s">
        <v>179</v>
      </c>
    </row>
    <row r="6" spans="1:12" x14ac:dyDescent="0.2">
      <c r="A6" s="6" t="s">
        <v>28</v>
      </c>
      <c r="B6" s="5" t="s">
        <v>65</v>
      </c>
      <c r="C6" s="5" t="s">
        <v>306</v>
      </c>
      <c r="D6" s="5" t="s">
        <v>78</v>
      </c>
      <c r="E6" s="5" t="s">
        <v>77</v>
      </c>
      <c r="F6" s="5" t="s">
        <v>333</v>
      </c>
    </row>
    <row r="7" spans="1:12" x14ac:dyDescent="0.2">
      <c r="A7" s="6" t="s">
        <v>33</v>
      </c>
      <c r="B7" s="5" t="s">
        <v>65</v>
      </c>
      <c r="C7" s="5" t="s">
        <v>90</v>
      </c>
      <c r="D7" s="5" t="s">
        <v>18</v>
      </c>
      <c r="E7" s="5" t="s">
        <v>317</v>
      </c>
      <c r="F7" s="5" t="s">
        <v>327</v>
      </c>
    </row>
    <row r="8" spans="1:12" x14ac:dyDescent="0.2">
      <c r="A8" s="6" t="s">
        <v>38</v>
      </c>
      <c r="B8" s="5" t="s">
        <v>113</v>
      </c>
      <c r="C8" s="5" t="s">
        <v>94</v>
      </c>
      <c r="D8" s="5" t="s">
        <v>104</v>
      </c>
      <c r="E8" s="5" t="s">
        <v>320</v>
      </c>
      <c r="F8" s="5" t="s">
        <v>151</v>
      </c>
    </row>
    <row r="9" spans="1:12" x14ac:dyDescent="0.2">
      <c r="A9" s="6" t="s">
        <v>44</v>
      </c>
      <c r="B9" s="5" t="s">
        <v>113</v>
      </c>
      <c r="C9" s="5" t="s">
        <v>254</v>
      </c>
      <c r="D9" s="5" t="s">
        <v>255</v>
      </c>
      <c r="E9" s="5" t="s">
        <v>319</v>
      </c>
      <c r="F9" s="5" t="s">
        <v>167</v>
      </c>
    </row>
    <row r="10" spans="1:12" x14ac:dyDescent="0.2">
      <c r="A10" s="6" t="s">
        <v>50</v>
      </c>
      <c r="B10" s="5" t="s">
        <v>101</v>
      </c>
      <c r="C10" s="5" t="s">
        <v>335</v>
      </c>
      <c r="D10" s="5" t="s">
        <v>18</v>
      </c>
      <c r="E10" s="5" t="s">
        <v>42</v>
      </c>
      <c r="F10" s="5" t="s">
        <v>212</v>
      </c>
    </row>
    <row r="11" spans="1:12" x14ac:dyDescent="0.2">
      <c r="A11" s="6" t="s">
        <v>56</v>
      </c>
      <c r="B11" s="5" t="s">
        <v>113</v>
      </c>
      <c r="C11" s="5" t="s">
        <v>336</v>
      </c>
      <c r="D11" s="5" t="s">
        <v>163</v>
      </c>
      <c r="E11" s="5" t="s">
        <v>321</v>
      </c>
      <c r="F11" s="5" t="s">
        <v>337</v>
      </c>
    </row>
    <row r="12" spans="1:12" x14ac:dyDescent="0.2">
      <c r="A12" s="6" t="s">
        <v>62</v>
      </c>
      <c r="B12" s="5" t="s">
        <v>190</v>
      </c>
      <c r="C12" s="5" t="s">
        <v>90</v>
      </c>
      <c r="D12" s="5" t="s">
        <v>221</v>
      </c>
      <c r="E12" s="5" t="s">
        <v>215</v>
      </c>
      <c r="F12" s="5" t="s">
        <v>338</v>
      </c>
    </row>
    <row r="13" spans="1:12" x14ac:dyDescent="0.2">
      <c r="A13" s="6" t="s">
        <v>68</v>
      </c>
      <c r="B13" s="5" t="s">
        <v>190</v>
      </c>
      <c r="C13" s="5" t="s">
        <v>159</v>
      </c>
      <c r="D13" s="5" t="s">
        <v>337</v>
      </c>
      <c r="E13" s="5" t="s">
        <v>308</v>
      </c>
      <c r="F13" s="5" t="s">
        <v>24</v>
      </c>
    </row>
    <row r="14" spans="1:12" x14ac:dyDescent="0.2">
      <c r="A14" s="6" t="s">
        <v>71</v>
      </c>
      <c r="B14" s="5" t="s">
        <v>65</v>
      </c>
      <c r="C14" s="5" t="s">
        <v>339</v>
      </c>
      <c r="D14" s="5" t="s">
        <v>93</v>
      </c>
      <c r="E14" s="5" t="s">
        <v>94</v>
      </c>
      <c r="F14" s="5" t="s">
        <v>214</v>
      </c>
    </row>
    <row r="15" spans="1:12" x14ac:dyDescent="0.2">
      <c r="A15" s="6" t="s">
        <v>76</v>
      </c>
      <c r="B15" s="5" t="s">
        <v>101</v>
      </c>
      <c r="C15" s="5" t="s">
        <v>202</v>
      </c>
      <c r="D15" s="5" t="s">
        <v>163</v>
      </c>
      <c r="E15" s="5" t="s">
        <v>206</v>
      </c>
      <c r="F15" s="5" t="s">
        <v>201</v>
      </c>
    </row>
    <row r="16" spans="1:12" x14ac:dyDescent="0.2">
      <c r="A16" s="6" t="s">
        <v>81</v>
      </c>
      <c r="B16" s="5" t="s">
        <v>63</v>
      </c>
      <c r="C16" s="5" t="s">
        <v>197</v>
      </c>
      <c r="D16" s="5" t="s">
        <v>201</v>
      </c>
      <c r="E16" s="5" t="s">
        <v>289</v>
      </c>
      <c r="F16" s="5" t="s">
        <v>84</v>
      </c>
    </row>
    <row r="17" spans="1:10" x14ac:dyDescent="0.2">
      <c r="A17" s="6" t="s">
        <v>87</v>
      </c>
      <c r="B17" s="5" t="s">
        <v>221</v>
      </c>
      <c r="C17" s="5" t="s">
        <v>336</v>
      </c>
      <c r="D17" s="5" t="s">
        <v>41</v>
      </c>
      <c r="E17" s="5" t="s">
        <v>323</v>
      </c>
      <c r="F17" s="5" t="s">
        <v>167</v>
      </c>
    </row>
    <row r="18" spans="1:10" x14ac:dyDescent="0.2">
      <c r="A18" s="6" t="s">
        <v>91</v>
      </c>
      <c r="B18" s="5" t="s">
        <v>65</v>
      </c>
      <c r="C18" s="5" t="s">
        <v>338</v>
      </c>
      <c r="D18" s="5" t="s">
        <v>155</v>
      </c>
      <c r="E18" s="5" t="s">
        <v>153</v>
      </c>
      <c r="F18" s="5" t="s">
        <v>160</v>
      </c>
    </row>
    <row r="19" spans="1:10" x14ac:dyDescent="0.2">
      <c r="A19" s="6" t="s">
        <v>96</v>
      </c>
      <c r="B19" s="5" t="s">
        <v>18</v>
      </c>
      <c r="C19" s="5" t="s">
        <v>92</v>
      </c>
      <c r="D19" s="5" t="s">
        <v>59</v>
      </c>
      <c r="E19" s="5" t="s">
        <v>325</v>
      </c>
      <c r="F19" s="5" t="s">
        <v>82</v>
      </c>
    </row>
    <row r="20" spans="1:10" x14ac:dyDescent="0.2">
      <c r="A20" s="6" t="s">
        <v>99</v>
      </c>
      <c r="B20" s="5" t="s">
        <v>221</v>
      </c>
      <c r="C20" s="5" t="s">
        <v>340</v>
      </c>
      <c r="D20" s="5" t="s">
        <v>221</v>
      </c>
      <c r="E20" s="5" t="s">
        <v>22</v>
      </c>
      <c r="F20" s="5" t="s">
        <v>216</v>
      </c>
    </row>
    <row r="21" spans="1:10" x14ac:dyDescent="0.2">
      <c r="A21" s="6" t="s">
        <v>103</v>
      </c>
      <c r="B21" s="5" t="s">
        <v>190</v>
      </c>
      <c r="C21" s="5" t="s">
        <v>151</v>
      </c>
      <c r="D21" s="5" t="s">
        <v>93</v>
      </c>
      <c r="E21" s="5" t="s">
        <v>327</v>
      </c>
      <c r="F21" s="5" t="s">
        <v>78</v>
      </c>
    </row>
    <row r="22" spans="1:10" x14ac:dyDescent="0.2">
      <c r="A22" s="6" t="s">
        <v>107</v>
      </c>
      <c r="B22" s="5" t="s">
        <v>35</v>
      </c>
      <c r="C22" s="5" t="s">
        <v>217</v>
      </c>
      <c r="D22" s="5" t="s">
        <v>221</v>
      </c>
      <c r="E22" s="5" t="s">
        <v>228</v>
      </c>
      <c r="F22" s="5" t="s">
        <v>250</v>
      </c>
    </row>
    <row r="23" spans="1:10" x14ac:dyDescent="0.2">
      <c r="A23" s="6" t="s">
        <v>111</v>
      </c>
      <c r="B23" s="5" t="s">
        <v>65</v>
      </c>
      <c r="C23" s="5" t="s">
        <v>329</v>
      </c>
      <c r="D23" s="5" t="s">
        <v>221</v>
      </c>
      <c r="E23" s="5" t="s">
        <v>328</v>
      </c>
      <c r="F23" s="5" t="s">
        <v>403</v>
      </c>
    </row>
    <row r="24" spans="1:10" x14ac:dyDescent="0.2">
      <c r="A24" s="6" t="s">
        <v>116</v>
      </c>
      <c r="B24" s="5" t="s">
        <v>221</v>
      </c>
      <c r="C24" s="5" t="s">
        <v>341</v>
      </c>
      <c r="D24" s="5" t="s">
        <v>104</v>
      </c>
      <c r="E24" s="5" t="s">
        <v>329</v>
      </c>
      <c r="F24" s="5" t="s">
        <v>172</v>
      </c>
    </row>
    <row r="25" spans="1:10" x14ac:dyDescent="0.2">
      <c r="A25" s="6" t="s">
        <v>119</v>
      </c>
      <c r="B25" s="5" t="s">
        <v>65</v>
      </c>
      <c r="C25" s="5" t="s">
        <v>55</v>
      </c>
      <c r="D25" s="5" t="s">
        <v>73</v>
      </c>
      <c r="E25" s="5" t="s">
        <v>94</v>
      </c>
      <c r="F25" s="5" t="s">
        <v>201</v>
      </c>
    </row>
    <row r="26" spans="1:10" x14ac:dyDescent="0.2">
      <c r="A26" s="8"/>
      <c r="B26" s="8"/>
      <c r="C26" s="8"/>
      <c r="D26" s="8"/>
      <c r="E26" s="8"/>
      <c r="F26" s="8"/>
    </row>
    <row r="27" spans="1:10" x14ac:dyDescent="0.2">
      <c r="A27" s="9" t="s">
        <v>342</v>
      </c>
    </row>
    <row r="28" spans="1:10" x14ac:dyDescent="0.2">
      <c r="A28" s="10" t="s">
        <v>124</v>
      </c>
    </row>
    <row r="30" spans="1:10" ht="15.75" x14ac:dyDescent="0.2">
      <c r="A30" s="4" t="s">
        <v>343</v>
      </c>
    </row>
    <row r="32" spans="1:10" ht="15" x14ac:dyDescent="0.2">
      <c r="A32" s="1" t="s">
        <v>126</v>
      </c>
      <c r="B32" s="12" t="s">
        <v>127</v>
      </c>
      <c r="C32" s="12" t="s">
        <v>127</v>
      </c>
      <c r="D32" s="12" t="s">
        <v>127</v>
      </c>
      <c r="E32" s="12" t="s">
        <v>127</v>
      </c>
      <c r="F32" s="12" t="s">
        <v>127</v>
      </c>
      <c r="G32" s="12" t="s">
        <v>128</v>
      </c>
      <c r="H32" s="12" t="s">
        <v>128</v>
      </c>
      <c r="I32" s="12" t="s">
        <v>128</v>
      </c>
      <c r="J32" s="12" t="s">
        <v>128</v>
      </c>
    </row>
    <row r="33" spans="1:10" ht="30" x14ac:dyDescent="0.2">
      <c r="A33" s="1" t="s">
        <v>11</v>
      </c>
      <c r="B33" s="1" t="s">
        <v>231</v>
      </c>
      <c r="C33" s="1" t="s">
        <v>232</v>
      </c>
      <c r="D33" s="1" t="s">
        <v>233</v>
      </c>
      <c r="E33" s="1" t="s">
        <v>234</v>
      </c>
      <c r="F33" s="1" t="s">
        <v>235</v>
      </c>
      <c r="G33" s="1" t="s">
        <v>186</v>
      </c>
      <c r="H33" s="1" t="s">
        <v>187</v>
      </c>
      <c r="I33" s="1" t="s">
        <v>188</v>
      </c>
      <c r="J33" s="1" t="s">
        <v>189</v>
      </c>
    </row>
    <row r="34" spans="1:10" x14ac:dyDescent="0.2">
      <c r="A34" t="s">
        <v>17</v>
      </c>
      <c r="B34" s="5" t="s">
        <v>65</v>
      </c>
      <c r="C34" s="5" t="s">
        <v>170</v>
      </c>
      <c r="D34" s="5" t="s">
        <v>20</v>
      </c>
      <c r="E34" s="5" t="s">
        <v>315</v>
      </c>
      <c r="F34" s="5" t="s">
        <v>61</v>
      </c>
      <c r="G34" s="5" t="s">
        <v>154</v>
      </c>
      <c r="H34" s="5" t="s">
        <v>221</v>
      </c>
      <c r="I34" s="5" t="s">
        <v>217</v>
      </c>
      <c r="J34" s="5" t="s">
        <v>340</v>
      </c>
    </row>
    <row r="35" spans="1:10" x14ac:dyDescent="0.2">
      <c r="A35" t="s">
        <v>28</v>
      </c>
      <c r="B35" s="5" t="s">
        <v>113</v>
      </c>
      <c r="C35" s="5" t="s">
        <v>175</v>
      </c>
      <c r="D35" s="5" t="s">
        <v>155</v>
      </c>
      <c r="E35" s="5" t="s">
        <v>90</v>
      </c>
      <c r="F35" s="5" t="s">
        <v>246</v>
      </c>
      <c r="G35" s="5" t="s">
        <v>328</v>
      </c>
      <c r="H35" s="5" t="s">
        <v>57</v>
      </c>
      <c r="I35" s="5" t="s">
        <v>193</v>
      </c>
      <c r="J35" s="5" t="s">
        <v>344</v>
      </c>
    </row>
    <row r="36" spans="1:10" x14ac:dyDescent="0.2">
      <c r="A36" t="s">
        <v>33</v>
      </c>
      <c r="B36" s="5" t="s">
        <v>101</v>
      </c>
      <c r="C36" s="5" t="s">
        <v>345</v>
      </c>
      <c r="D36" s="5" t="s">
        <v>18</v>
      </c>
      <c r="E36" s="5" t="s">
        <v>318</v>
      </c>
      <c r="F36" s="5" t="s">
        <v>344</v>
      </c>
      <c r="G36" s="5" t="s">
        <v>319</v>
      </c>
      <c r="H36" s="5" t="s">
        <v>20</v>
      </c>
      <c r="I36" s="5" t="s">
        <v>319</v>
      </c>
      <c r="J36" s="5" t="s">
        <v>32</v>
      </c>
    </row>
    <row r="37" spans="1:10" x14ac:dyDescent="0.2">
      <c r="A37" t="s">
        <v>71</v>
      </c>
      <c r="B37" s="5" t="s">
        <v>113</v>
      </c>
      <c r="C37" s="5" t="s">
        <v>346</v>
      </c>
      <c r="D37" s="5" t="s">
        <v>155</v>
      </c>
      <c r="E37" s="5" t="s">
        <v>322</v>
      </c>
      <c r="F37" s="5" t="s">
        <v>163</v>
      </c>
      <c r="G37" s="5" t="s">
        <v>245</v>
      </c>
      <c r="H37" s="5" t="s">
        <v>104</v>
      </c>
      <c r="I37" s="5" t="s">
        <v>170</v>
      </c>
      <c r="J37" s="5" t="s">
        <v>246</v>
      </c>
    </row>
    <row r="38" spans="1:10" x14ac:dyDescent="0.2">
      <c r="A38" t="s">
        <v>91</v>
      </c>
      <c r="B38" s="5" t="s">
        <v>113</v>
      </c>
      <c r="C38" s="5" t="s">
        <v>219</v>
      </c>
      <c r="D38" s="5" t="s">
        <v>78</v>
      </c>
      <c r="E38" s="5" t="s">
        <v>192</v>
      </c>
      <c r="F38" s="5" t="s">
        <v>59</v>
      </c>
      <c r="G38" s="5" t="s">
        <v>225</v>
      </c>
      <c r="H38" s="5" t="s">
        <v>104</v>
      </c>
      <c r="I38" s="5" t="s">
        <v>324</v>
      </c>
      <c r="J38" s="5" t="s">
        <v>256</v>
      </c>
    </row>
    <row r="39" spans="1:10" x14ac:dyDescent="0.2">
      <c r="A39" t="s">
        <v>99</v>
      </c>
      <c r="B39" s="5" t="s">
        <v>221</v>
      </c>
      <c r="C39" s="5" t="s">
        <v>218</v>
      </c>
      <c r="D39" s="5" t="s">
        <v>221</v>
      </c>
      <c r="E39" s="5" t="s">
        <v>326</v>
      </c>
      <c r="F39" s="5" t="s">
        <v>93</v>
      </c>
      <c r="G39" s="5" t="s">
        <v>347</v>
      </c>
      <c r="H39" s="5" t="s">
        <v>113</v>
      </c>
      <c r="I39" s="5" t="s">
        <v>225</v>
      </c>
      <c r="J39" s="5" t="s">
        <v>348</v>
      </c>
    </row>
    <row r="40" spans="1:10" x14ac:dyDescent="0.2">
      <c r="A40" t="s">
        <v>107</v>
      </c>
      <c r="B40" s="5" t="s">
        <v>63</v>
      </c>
      <c r="C40" s="5" t="s">
        <v>202</v>
      </c>
      <c r="D40" s="5" t="s">
        <v>221</v>
      </c>
      <c r="E40" s="5" t="s">
        <v>161</v>
      </c>
      <c r="F40" s="5" t="s">
        <v>349</v>
      </c>
      <c r="G40" s="5" t="s">
        <v>219</v>
      </c>
      <c r="H40" s="5" t="s">
        <v>221</v>
      </c>
      <c r="I40" s="5" t="s">
        <v>224</v>
      </c>
      <c r="J40" s="5" t="s">
        <v>251</v>
      </c>
    </row>
    <row r="41" spans="1:10" x14ac:dyDescent="0.2">
      <c r="A41" t="s">
        <v>111</v>
      </c>
      <c r="B41" s="5" t="s">
        <v>101</v>
      </c>
      <c r="C41" s="5" t="s">
        <v>351</v>
      </c>
      <c r="D41" s="5" t="s">
        <v>221</v>
      </c>
      <c r="E41" s="5" t="s">
        <v>308</v>
      </c>
      <c r="F41" s="5" t="s">
        <v>172</v>
      </c>
      <c r="G41" s="5" t="s">
        <v>244</v>
      </c>
      <c r="H41" s="5" t="s">
        <v>113</v>
      </c>
      <c r="I41" s="5" t="s">
        <v>67</v>
      </c>
      <c r="J41" s="5" t="s">
        <v>334</v>
      </c>
    </row>
    <row r="42" spans="1:10" x14ac:dyDescent="0.2">
      <c r="A42" t="s">
        <v>116</v>
      </c>
      <c r="B42" s="5" t="s">
        <v>221</v>
      </c>
      <c r="C42" s="5" t="s">
        <v>169</v>
      </c>
      <c r="D42" s="5" t="s">
        <v>104</v>
      </c>
      <c r="E42" s="5" t="s">
        <v>202</v>
      </c>
      <c r="F42" s="5" t="s">
        <v>93</v>
      </c>
      <c r="G42" s="5" t="s">
        <v>253</v>
      </c>
      <c r="H42" s="5" t="s">
        <v>104</v>
      </c>
      <c r="I42" s="5" t="s">
        <v>236</v>
      </c>
      <c r="J42" s="5" t="s">
        <v>246</v>
      </c>
    </row>
    <row r="43" spans="1:10" x14ac:dyDescent="0.2">
      <c r="A43" t="s">
        <v>119</v>
      </c>
      <c r="B43" s="5" t="s">
        <v>113</v>
      </c>
      <c r="C43" s="5" t="s">
        <v>353</v>
      </c>
      <c r="D43" s="5" t="s">
        <v>25</v>
      </c>
      <c r="E43" s="5" t="s">
        <v>196</v>
      </c>
      <c r="F43" s="5" t="s">
        <v>157</v>
      </c>
      <c r="G43" s="5" t="s">
        <v>224</v>
      </c>
      <c r="H43" s="5" t="s">
        <v>104</v>
      </c>
      <c r="I43" s="5" t="s">
        <v>139</v>
      </c>
      <c r="J43" s="5" t="s">
        <v>332</v>
      </c>
    </row>
    <row r="44" spans="1:10" x14ac:dyDescent="0.2">
      <c r="A44" s="8"/>
      <c r="B44" s="8"/>
      <c r="C44" s="8"/>
      <c r="D44" s="8"/>
      <c r="E44" s="8"/>
      <c r="F44" s="8"/>
      <c r="G44" s="8"/>
      <c r="H44" s="8"/>
      <c r="I44" s="8"/>
      <c r="J44" s="8"/>
    </row>
    <row r="45" spans="1:10" x14ac:dyDescent="0.2">
      <c r="A45" s="9" t="s">
        <v>354</v>
      </c>
    </row>
    <row r="46" spans="1:10" x14ac:dyDescent="0.2">
      <c r="A46" s="10" t="s">
        <v>124</v>
      </c>
    </row>
    <row r="48" spans="1:10" x14ac:dyDescent="0.2">
      <c r="A48" s="9" t="s">
        <v>182</v>
      </c>
    </row>
    <row r="49" spans="1:1" x14ac:dyDescent="0.2">
      <c r="A49" s="9" t="s">
        <v>355</v>
      </c>
    </row>
  </sheetData>
  <mergeCells count="2">
    <mergeCell ref="B32:F32"/>
    <mergeCell ref="G32:J32"/>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64"/>
  <sheetViews>
    <sheetView topLeftCell="A18" workbookViewId="0"/>
  </sheetViews>
  <sheetFormatPr baseColWidth="10" defaultRowHeight="12.75" x14ac:dyDescent="0.2"/>
  <cols>
    <col min="1" max="1" width="22.7109375" customWidth="1"/>
    <col min="2" max="12" width="14.7109375" customWidth="1"/>
  </cols>
  <sheetData>
    <row r="1" spans="1:12" ht="15.75" x14ac:dyDescent="0.2">
      <c r="A1" s="4" t="s">
        <v>356</v>
      </c>
      <c r="L1" s="11" t="str">
        <f>HYPERLINK("#'Sommaire'!A1", "Retour sommaire")</f>
        <v>Retour sommaire</v>
      </c>
    </row>
    <row r="3" spans="1:12" ht="15" x14ac:dyDescent="0.2">
      <c r="A3" s="1" t="s">
        <v>11</v>
      </c>
      <c r="B3" s="1" t="s">
        <v>357</v>
      </c>
      <c r="C3" s="1" t="s">
        <v>358</v>
      </c>
      <c r="D3" s="1" t="s">
        <v>359</v>
      </c>
      <c r="E3" s="1" t="s">
        <v>360</v>
      </c>
      <c r="F3" s="1" t="s">
        <v>361</v>
      </c>
      <c r="G3" s="1" t="s">
        <v>362</v>
      </c>
      <c r="H3" s="1" t="s">
        <v>363</v>
      </c>
      <c r="I3" s="1" t="s">
        <v>364</v>
      </c>
      <c r="J3" s="1" t="s">
        <v>365</v>
      </c>
      <c r="K3" s="1" t="s">
        <v>366</v>
      </c>
      <c r="L3" s="1" t="s">
        <v>367</v>
      </c>
    </row>
    <row r="4" spans="1:12" x14ac:dyDescent="0.2">
      <c r="A4" s="6" t="s">
        <v>17</v>
      </c>
      <c r="B4" s="5" t="s">
        <v>22</v>
      </c>
      <c r="C4" s="5" t="s">
        <v>219</v>
      </c>
      <c r="D4" s="5" t="s">
        <v>159</v>
      </c>
      <c r="E4" s="5" t="s">
        <v>32</v>
      </c>
      <c r="F4" s="5" t="s">
        <v>244</v>
      </c>
      <c r="G4" s="5" t="s">
        <v>100</v>
      </c>
      <c r="H4" s="5" t="s">
        <v>92</v>
      </c>
      <c r="I4" s="7" t="s">
        <v>213</v>
      </c>
      <c r="J4" s="5" t="s">
        <v>315</v>
      </c>
      <c r="K4" s="5" t="s">
        <v>117</v>
      </c>
      <c r="L4" s="5" t="s">
        <v>368</v>
      </c>
    </row>
    <row r="5" spans="1:12" x14ac:dyDescent="0.2">
      <c r="A5" s="6" t="s">
        <v>23</v>
      </c>
      <c r="B5" s="5" t="s">
        <v>191</v>
      </c>
      <c r="C5" s="5" t="s">
        <v>369</v>
      </c>
      <c r="D5" s="5" t="s">
        <v>162</v>
      </c>
      <c r="E5" s="5" t="s">
        <v>370</v>
      </c>
      <c r="F5" s="5" t="s">
        <v>196</v>
      </c>
      <c r="G5" s="5" t="s">
        <v>237</v>
      </c>
      <c r="H5" s="5" t="s">
        <v>88</v>
      </c>
      <c r="I5" s="7" t="s">
        <v>316</v>
      </c>
      <c r="J5" s="5" t="s">
        <v>114</v>
      </c>
      <c r="K5" s="5" t="s">
        <v>371</v>
      </c>
      <c r="L5" s="5" t="s">
        <v>72</v>
      </c>
    </row>
    <row r="6" spans="1:12" x14ac:dyDescent="0.2">
      <c r="A6" s="6" t="s">
        <v>28</v>
      </c>
      <c r="B6" s="5" t="s">
        <v>159</v>
      </c>
      <c r="C6" s="5" t="s">
        <v>220</v>
      </c>
      <c r="D6" s="5" t="s">
        <v>199</v>
      </c>
      <c r="E6" s="5" t="s">
        <v>339</v>
      </c>
      <c r="F6" s="5" t="s">
        <v>206</v>
      </c>
      <c r="G6" s="5" t="s">
        <v>173</v>
      </c>
      <c r="H6" s="5" t="s">
        <v>197</v>
      </c>
      <c r="I6" s="7" t="s">
        <v>77</v>
      </c>
      <c r="J6" s="5" t="s">
        <v>372</v>
      </c>
      <c r="K6" s="5" t="s">
        <v>345</v>
      </c>
      <c r="L6" s="5" t="s">
        <v>373</v>
      </c>
    </row>
    <row r="7" spans="1:12" x14ac:dyDescent="0.2">
      <c r="A7" s="6" t="s">
        <v>33</v>
      </c>
      <c r="B7" s="5" t="s">
        <v>67</v>
      </c>
      <c r="C7" s="5" t="s">
        <v>323</v>
      </c>
      <c r="D7" s="5" t="s">
        <v>156</v>
      </c>
      <c r="E7" s="5" t="s">
        <v>94</v>
      </c>
      <c r="F7" s="5" t="s">
        <v>374</v>
      </c>
      <c r="G7" s="5" t="s">
        <v>375</v>
      </c>
      <c r="H7" s="5" t="s">
        <v>376</v>
      </c>
      <c r="I7" s="7" t="s">
        <v>317</v>
      </c>
      <c r="J7" s="5" t="s">
        <v>289</v>
      </c>
      <c r="K7" s="5" t="s">
        <v>204</v>
      </c>
      <c r="L7" s="5" t="s">
        <v>377</v>
      </c>
    </row>
    <row r="8" spans="1:12" x14ac:dyDescent="0.2">
      <c r="A8" s="6" t="s">
        <v>38</v>
      </c>
      <c r="B8" s="5" t="s">
        <v>176</v>
      </c>
      <c r="C8" s="5" t="s">
        <v>378</v>
      </c>
      <c r="D8" s="5" t="s">
        <v>219</v>
      </c>
      <c r="E8" s="5" t="s">
        <v>159</v>
      </c>
      <c r="F8" s="5" t="s">
        <v>329</v>
      </c>
      <c r="G8" s="5" t="s">
        <v>195</v>
      </c>
      <c r="H8" s="5" t="s">
        <v>370</v>
      </c>
      <c r="I8" s="7" t="s">
        <v>320</v>
      </c>
      <c r="J8" s="5" t="s">
        <v>379</v>
      </c>
      <c r="K8" s="5" t="s">
        <v>380</v>
      </c>
      <c r="L8" s="5" t="s">
        <v>372</v>
      </c>
    </row>
    <row r="9" spans="1:12" x14ac:dyDescent="0.2">
      <c r="A9" s="6" t="s">
        <v>44</v>
      </c>
      <c r="B9" s="5" t="s">
        <v>218</v>
      </c>
      <c r="C9" s="5" t="s">
        <v>212</v>
      </c>
      <c r="D9" s="5" t="s">
        <v>220</v>
      </c>
      <c r="E9" s="5" t="s">
        <v>67</v>
      </c>
      <c r="F9" s="5" t="s">
        <v>211</v>
      </c>
      <c r="G9" s="5" t="s">
        <v>353</v>
      </c>
      <c r="H9" s="5" t="s">
        <v>381</v>
      </c>
      <c r="I9" s="7" t="s">
        <v>319</v>
      </c>
      <c r="J9" s="5" t="s">
        <v>382</v>
      </c>
      <c r="K9" s="5" t="s">
        <v>383</v>
      </c>
      <c r="L9" s="5" t="s">
        <v>42</v>
      </c>
    </row>
    <row r="10" spans="1:12" x14ac:dyDescent="0.2">
      <c r="A10" s="6" t="s">
        <v>50</v>
      </c>
      <c r="B10" s="5" t="s">
        <v>321</v>
      </c>
      <c r="C10" s="5" t="s">
        <v>382</v>
      </c>
      <c r="D10" s="5" t="s">
        <v>215</v>
      </c>
      <c r="E10" s="5" t="s">
        <v>384</v>
      </c>
      <c r="F10" s="5" t="s">
        <v>289</v>
      </c>
      <c r="G10" s="5" t="s">
        <v>204</v>
      </c>
      <c r="H10" s="5" t="s">
        <v>377</v>
      </c>
      <c r="I10" s="7" t="s">
        <v>42</v>
      </c>
      <c r="J10" s="5" t="s">
        <v>385</v>
      </c>
      <c r="K10" s="5" t="s">
        <v>386</v>
      </c>
      <c r="L10" s="5" t="s">
        <v>387</v>
      </c>
    </row>
    <row r="11" spans="1:12" x14ac:dyDescent="0.2">
      <c r="A11" s="6" t="s">
        <v>56</v>
      </c>
      <c r="B11" s="5" t="s">
        <v>247</v>
      </c>
      <c r="C11" s="5" t="s">
        <v>100</v>
      </c>
      <c r="D11" s="5" t="s">
        <v>329</v>
      </c>
      <c r="E11" s="5" t="s">
        <v>170</v>
      </c>
      <c r="F11" s="5" t="s">
        <v>117</v>
      </c>
      <c r="G11" s="5" t="s">
        <v>388</v>
      </c>
      <c r="H11" s="5" t="s">
        <v>370</v>
      </c>
      <c r="I11" s="7" t="s">
        <v>321</v>
      </c>
      <c r="J11" s="5" t="s">
        <v>389</v>
      </c>
      <c r="K11" s="5" t="s">
        <v>178</v>
      </c>
      <c r="L11" s="5" t="s">
        <v>240</v>
      </c>
    </row>
    <row r="12" spans="1:12" x14ac:dyDescent="0.2">
      <c r="A12" s="6" t="s">
        <v>62</v>
      </c>
      <c r="B12" s="5" t="s">
        <v>202</v>
      </c>
      <c r="C12" s="5" t="s">
        <v>390</v>
      </c>
      <c r="D12" s="5" t="s">
        <v>206</v>
      </c>
      <c r="E12" s="5" t="s">
        <v>149</v>
      </c>
      <c r="F12" s="5" t="s">
        <v>322</v>
      </c>
      <c r="G12" s="5" t="s">
        <v>380</v>
      </c>
      <c r="H12" s="5" t="s">
        <v>391</v>
      </c>
      <c r="I12" s="7" t="s">
        <v>215</v>
      </c>
      <c r="J12" s="5" t="s">
        <v>392</v>
      </c>
      <c r="K12" s="5" t="s">
        <v>289</v>
      </c>
      <c r="L12" s="5" t="s">
        <v>79</v>
      </c>
    </row>
    <row r="13" spans="1:12" x14ac:dyDescent="0.2">
      <c r="A13" s="6" t="s">
        <v>68</v>
      </c>
      <c r="B13" s="5" t="s">
        <v>89</v>
      </c>
      <c r="C13" s="5" t="s">
        <v>24</v>
      </c>
      <c r="D13" s="5" t="s">
        <v>255</v>
      </c>
      <c r="E13" s="5" t="s">
        <v>348</v>
      </c>
      <c r="F13" s="5" t="s">
        <v>98</v>
      </c>
      <c r="G13" s="5" t="s">
        <v>205</v>
      </c>
      <c r="H13" s="5" t="s">
        <v>154</v>
      </c>
      <c r="I13" s="7" t="s">
        <v>308</v>
      </c>
      <c r="J13" s="5" t="s">
        <v>55</v>
      </c>
      <c r="K13" s="5" t="s">
        <v>393</v>
      </c>
      <c r="L13" s="5" t="s">
        <v>237</v>
      </c>
    </row>
    <row r="14" spans="1:12" x14ac:dyDescent="0.2">
      <c r="A14" s="6" t="s">
        <v>71</v>
      </c>
      <c r="B14" s="5" t="s">
        <v>248</v>
      </c>
      <c r="C14" s="5" t="s">
        <v>43</v>
      </c>
      <c r="D14" s="5" t="s">
        <v>105</v>
      </c>
      <c r="E14" s="5" t="s">
        <v>159</v>
      </c>
      <c r="F14" s="5" t="s">
        <v>220</v>
      </c>
      <c r="G14" s="5" t="s">
        <v>308</v>
      </c>
      <c r="H14" s="5" t="s">
        <v>117</v>
      </c>
      <c r="I14" s="7" t="s">
        <v>94</v>
      </c>
      <c r="J14" s="5" t="s">
        <v>196</v>
      </c>
      <c r="K14" s="5" t="s">
        <v>158</v>
      </c>
      <c r="L14" s="5" t="s">
        <v>112</v>
      </c>
    </row>
    <row r="15" spans="1:12" x14ac:dyDescent="0.2">
      <c r="A15" s="6" t="s">
        <v>76</v>
      </c>
      <c r="B15" s="5" t="s">
        <v>394</v>
      </c>
      <c r="C15" s="5" t="s">
        <v>159</v>
      </c>
      <c r="D15" s="5" t="s">
        <v>69</v>
      </c>
      <c r="E15" s="5" t="s">
        <v>244</v>
      </c>
      <c r="F15" s="5" t="s">
        <v>92</v>
      </c>
      <c r="G15" s="5" t="s">
        <v>228</v>
      </c>
      <c r="H15" s="5" t="s">
        <v>117</v>
      </c>
      <c r="I15" s="7" t="s">
        <v>206</v>
      </c>
      <c r="J15" s="5" t="s">
        <v>171</v>
      </c>
      <c r="K15" s="5" t="s">
        <v>395</v>
      </c>
      <c r="L15" s="5" t="s">
        <v>197</v>
      </c>
    </row>
    <row r="16" spans="1:12" x14ac:dyDescent="0.2">
      <c r="A16" s="6" t="s">
        <v>81</v>
      </c>
      <c r="B16" s="5" t="s">
        <v>195</v>
      </c>
      <c r="C16" s="5" t="s">
        <v>396</v>
      </c>
      <c r="D16" s="5" t="s">
        <v>166</v>
      </c>
      <c r="E16" s="5" t="s">
        <v>158</v>
      </c>
      <c r="F16" s="5" t="s">
        <v>397</v>
      </c>
      <c r="G16" s="5" t="s">
        <v>398</v>
      </c>
      <c r="H16" s="5" t="s">
        <v>371</v>
      </c>
      <c r="I16" s="7" t="s">
        <v>289</v>
      </c>
      <c r="J16" s="5" t="s">
        <v>399</v>
      </c>
      <c r="K16" s="5" t="s">
        <v>400</v>
      </c>
      <c r="L16" s="5" t="s">
        <v>97</v>
      </c>
    </row>
    <row r="17" spans="1:12" x14ac:dyDescent="0.2">
      <c r="A17" s="6" t="s">
        <v>87</v>
      </c>
      <c r="B17" s="5" t="s">
        <v>238</v>
      </c>
      <c r="C17" s="5" t="s">
        <v>326</v>
      </c>
      <c r="D17" s="5" t="s">
        <v>243</v>
      </c>
      <c r="E17" s="5" t="s">
        <v>324</v>
      </c>
      <c r="F17" s="5" t="s">
        <v>32</v>
      </c>
      <c r="G17" s="5" t="s">
        <v>100</v>
      </c>
      <c r="H17" s="5" t="s">
        <v>202</v>
      </c>
      <c r="I17" s="7" t="s">
        <v>323</v>
      </c>
      <c r="J17" s="5" t="s">
        <v>368</v>
      </c>
      <c r="K17" s="5" t="s">
        <v>144</v>
      </c>
      <c r="L17" s="5" t="s">
        <v>375</v>
      </c>
    </row>
    <row r="18" spans="1:12" x14ac:dyDescent="0.2">
      <c r="A18" s="6" t="s">
        <v>91</v>
      </c>
      <c r="B18" s="5" t="s">
        <v>194</v>
      </c>
      <c r="C18" s="5" t="s">
        <v>251</v>
      </c>
      <c r="D18" s="5" t="s">
        <v>223</v>
      </c>
      <c r="E18" s="5" t="s">
        <v>98</v>
      </c>
      <c r="F18" s="5" t="s">
        <v>326</v>
      </c>
      <c r="G18" s="5" t="s">
        <v>147</v>
      </c>
      <c r="H18" s="5" t="s">
        <v>401</v>
      </c>
      <c r="I18" s="7" t="s">
        <v>153</v>
      </c>
      <c r="J18" s="5" t="s">
        <v>199</v>
      </c>
      <c r="K18" s="5" t="s">
        <v>211</v>
      </c>
      <c r="L18" s="5" t="s">
        <v>94</v>
      </c>
    </row>
    <row r="19" spans="1:12" x14ac:dyDescent="0.2">
      <c r="A19" s="6" t="s">
        <v>96</v>
      </c>
      <c r="B19" s="5" t="s">
        <v>147</v>
      </c>
      <c r="C19" s="5" t="s">
        <v>69</v>
      </c>
      <c r="D19" s="5" t="s">
        <v>227</v>
      </c>
      <c r="E19" s="5" t="s">
        <v>154</v>
      </c>
      <c r="F19" s="5" t="s">
        <v>402</v>
      </c>
      <c r="G19" s="5" t="s">
        <v>339</v>
      </c>
      <c r="H19" s="5" t="s">
        <v>390</v>
      </c>
      <c r="I19" s="7" t="s">
        <v>325</v>
      </c>
      <c r="J19" s="5" t="s">
        <v>118</v>
      </c>
      <c r="K19" s="5" t="s">
        <v>322</v>
      </c>
      <c r="L19" s="5" t="s">
        <v>58</v>
      </c>
    </row>
    <row r="20" spans="1:12" x14ac:dyDescent="0.2">
      <c r="A20" s="6" t="s">
        <v>99</v>
      </c>
      <c r="B20" s="5" t="s">
        <v>25</v>
      </c>
      <c r="C20" s="5" t="s">
        <v>160</v>
      </c>
      <c r="D20" s="5" t="s">
        <v>157</v>
      </c>
      <c r="E20" s="5" t="s">
        <v>403</v>
      </c>
      <c r="F20" s="5" t="s">
        <v>333</v>
      </c>
      <c r="G20" s="5" t="s">
        <v>404</v>
      </c>
      <c r="H20" s="5" t="s">
        <v>248</v>
      </c>
      <c r="I20" s="7" t="s">
        <v>22</v>
      </c>
      <c r="J20" s="5" t="s">
        <v>378</v>
      </c>
      <c r="K20" s="5" t="s">
        <v>253</v>
      </c>
      <c r="L20" s="5" t="s">
        <v>69</v>
      </c>
    </row>
    <row r="21" spans="1:12" x14ac:dyDescent="0.2">
      <c r="A21" s="6" t="s">
        <v>103</v>
      </c>
      <c r="B21" s="5" t="s">
        <v>337</v>
      </c>
      <c r="C21" s="5" t="s">
        <v>84</v>
      </c>
      <c r="D21" s="5" t="s">
        <v>201</v>
      </c>
      <c r="E21" s="5" t="s">
        <v>194</v>
      </c>
      <c r="F21" s="5" t="s">
        <v>405</v>
      </c>
      <c r="G21" s="5" t="s">
        <v>332</v>
      </c>
      <c r="H21" s="5" t="s">
        <v>115</v>
      </c>
      <c r="I21" s="7" t="s">
        <v>327</v>
      </c>
      <c r="J21" s="5" t="s">
        <v>249</v>
      </c>
      <c r="K21" s="5" t="s">
        <v>243</v>
      </c>
      <c r="L21" s="5" t="s">
        <v>236</v>
      </c>
    </row>
    <row r="22" spans="1:12" x14ac:dyDescent="0.2">
      <c r="A22" s="6" t="s">
        <v>107</v>
      </c>
      <c r="B22" s="5" t="s">
        <v>350</v>
      </c>
      <c r="C22" s="5" t="s">
        <v>334</v>
      </c>
      <c r="D22" s="5" t="s">
        <v>347</v>
      </c>
      <c r="E22" s="5" t="s">
        <v>22</v>
      </c>
      <c r="F22" s="5" t="s">
        <v>226</v>
      </c>
      <c r="G22" s="5" t="s">
        <v>212</v>
      </c>
      <c r="H22" s="5" t="s">
        <v>139</v>
      </c>
      <c r="I22" s="7" t="s">
        <v>228</v>
      </c>
      <c r="J22" s="5" t="s">
        <v>161</v>
      </c>
      <c r="K22" s="5" t="s">
        <v>325</v>
      </c>
      <c r="L22" s="5" t="s">
        <v>319</v>
      </c>
    </row>
    <row r="23" spans="1:12" x14ac:dyDescent="0.2">
      <c r="A23" s="6" t="s">
        <v>111</v>
      </c>
      <c r="B23" s="5" t="s">
        <v>246</v>
      </c>
      <c r="C23" s="5" t="s">
        <v>406</v>
      </c>
      <c r="D23" s="5" t="s">
        <v>407</v>
      </c>
      <c r="E23" s="5" t="s">
        <v>147</v>
      </c>
      <c r="F23" s="5" t="s">
        <v>236</v>
      </c>
      <c r="G23" s="5" t="s">
        <v>227</v>
      </c>
      <c r="H23" s="5" t="s">
        <v>139</v>
      </c>
      <c r="I23" s="7" t="s">
        <v>328</v>
      </c>
      <c r="J23" s="5" t="s">
        <v>339</v>
      </c>
      <c r="K23" s="5" t="s">
        <v>393</v>
      </c>
      <c r="L23" s="5" t="s">
        <v>173</v>
      </c>
    </row>
    <row r="24" spans="1:12" x14ac:dyDescent="0.2">
      <c r="A24" s="6" t="s">
        <v>116</v>
      </c>
      <c r="B24" s="5" t="s">
        <v>61</v>
      </c>
      <c r="C24" s="5" t="s">
        <v>238</v>
      </c>
      <c r="D24" s="5" t="s">
        <v>344</v>
      </c>
      <c r="E24" s="5" t="s">
        <v>406</v>
      </c>
      <c r="F24" s="5" t="s">
        <v>249</v>
      </c>
      <c r="G24" s="5" t="s">
        <v>324</v>
      </c>
      <c r="H24" s="5" t="s">
        <v>32</v>
      </c>
      <c r="I24" s="7" t="s">
        <v>329</v>
      </c>
      <c r="J24" s="5" t="s">
        <v>228</v>
      </c>
      <c r="K24" s="5" t="s">
        <v>55</v>
      </c>
      <c r="L24" s="5" t="s">
        <v>118</v>
      </c>
    </row>
    <row r="25" spans="1:12" x14ac:dyDescent="0.2">
      <c r="A25" s="6" t="s">
        <v>119</v>
      </c>
      <c r="B25" s="5" t="s">
        <v>408</v>
      </c>
      <c r="C25" s="5" t="s">
        <v>208</v>
      </c>
      <c r="D25" s="5" t="s">
        <v>249</v>
      </c>
      <c r="E25" s="5" t="s">
        <v>209</v>
      </c>
      <c r="F25" s="5" t="s">
        <v>37</v>
      </c>
      <c r="G25" s="5" t="s">
        <v>329</v>
      </c>
      <c r="H25" s="5" t="s">
        <v>117</v>
      </c>
      <c r="I25" s="7" t="s">
        <v>94</v>
      </c>
      <c r="J25" s="5" t="s">
        <v>166</v>
      </c>
      <c r="K25" s="5" t="s">
        <v>178</v>
      </c>
      <c r="L25" s="5" t="s">
        <v>409</v>
      </c>
    </row>
    <row r="26" spans="1:12" x14ac:dyDescent="0.2">
      <c r="A26" s="8"/>
      <c r="B26" s="8"/>
      <c r="C26" s="8"/>
      <c r="D26" s="8"/>
      <c r="E26" s="8"/>
      <c r="F26" s="8"/>
      <c r="G26" s="8"/>
      <c r="H26" s="8"/>
      <c r="I26" s="8"/>
      <c r="J26" s="8"/>
      <c r="K26" s="8"/>
      <c r="L26" s="8"/>
    </row>
    <row r="27" spans="1:12" x14ac:dyDescent="0.2">
      <c r="A27" s="9" t="s">
        <v>410</v>
      </c>
    </row>
    <row r="28" spans="1:12" x14ac:dyDescent="0.2">
      <c r="A28" s="10" t="s">
        <v>124</v>
      </c>
    </row>
    <row r="30" spans="1:12" ht="15.75" x14ac:dyDescent="0.2">
      <c r="A30" s="4" t="s">
        <v>411</v>
      </c>
    </row>
    <row r="32" spans="1:12" ht="15" x14ac:dyDescent="0.2">
      <c r="A32" s="1" t="s">
        <v>11</v>
      </c>
      <c r="B32" s="1" t="s">
        <v>357</v>
      </c>
      <c r="C32" s="1" t="s">
        <v>358</v>
      </c>
      <c r="D32" s="1" t="s">
        <v>359</v>
      </c>
      <c r="E32" s="1" t="s">
        <v>360</v>
      </c>
      <c r="F32" s="1" t="s">
        <v>361</v>
      </c>
      <c r="G32" s="1" t="s">
        <v>362</v>
      </c>
      <c r="H32" s="1" t="s">
        <v>363</v>
      </c>
      <c r="I32" s="1" t="s">
        <v>364</v>
      </c>
      <c r="J32" s="1" t="s">
        <v>365</v>
      </c>
      <c r="K32" s="1" t="s">
        <v>366</v>
      </c>
      <c r="L32" s="1" t="s">
        <v>367</v>
      </c>
    </row>
    <row r="33" spans="1:12" x14ac:dyDescent="0.2">
      <c r="A33" t="s">
        <v>17</v>
      </c>
      <c r="B33" s="5" t="s">
        <v>324</v>
      </c>
      <c r="C33" s="5" t="s">
        <v>32</v>
      </c>
      <c r="D33" s="5" t="s">
        <v>169</v>
      </c>
      <c r="E33" s="5" t="s">
        <v>244</v>
      </c>
      <c r="F33" s="5" t="s">
        <v>100</v>
      </c>
      <c r="G33" s="5" t="s">
        <v>92</v>
      </c>
      <c r="H33" s="5" t="s">
        <v>213</v>
      </c>
      <c r="I33" s="7" t="s">
        <v>315</v>
      </c>
      <c r="J33" s="5" t="s">
        <v>200</v>
      </c>
      <c r="K33" s="5" t="s">
        <v>162</v>
      </c>
      <c r="L33" s="5" t="s">
        <v>412</v>
      </c>
    </row>
    <row r="34" spans="1:12" x14ac:dyDescent="0.2">
      <c r="A34" t="s">
        <v>28</v>
      </c>
      <c r="B34" s="5" t="s">
        <v>210</v>
      </c>
      <c r="C34" s="5" t="s">
        <v>170</v>
      </c>
      <c r="D34" s="5" t="s">
        <v>315</v>
      </c>
      <c r="E34" s="5" t="s">
        <v>323</v>
      </c>
      <c r="F34" s="5" t="s">
        <v>149</v>
      </c>
      <c r="G34" s="5" t="s">
        <v>413</v>
      </c>
      <c r="H34" s="5" t="s">
        <v>88</v>
      </c>
      <c r="I34" s="7" t="s">
        <v>90</v>
      </c>
      <c r="J34" s="5" t="s">
        <v>392</v>
      </c>
      <c r="K34" s="5" t="s">
        <v>318</v>
      </c>
      <c r="L34" s="5" t="s">
        <v>414</v>
      </c>
    </row>
    <row r="35" spans="1:12" x14ac:dyDescent="0.2">
      <c r="A35" t="s">
        <v>33</v>
      </c>
      <c r="B35" s="5" t="s">
        <v>315</v>
      </c>
      <c r="C35" s="5" t="s">
        <v>370</v>
      </c>
      <c r="D35" s="5" t="s">
        <v>173</v>
      </c>
      <c r="E35" s="5" t="s">
        <v>144</v>
      </c>
      <c r="F35" s="5" t="s">
        <v>379</v>
      </c>
      <c r="G35" s="5" t="s">
        <v>112</v>
      </c>
      <c r="H35" s="5" t="s">
        <v>108</v>
      </c>
      <c r="I35" s="7" t="s">
        <v>318</v>
      </c>
      <c r="J35" s="5" t="s">
        <v>40</v>
      </c>
      <c r="K35" s="5" t="s">
        <v>79</v>
      </c>
      <c r="L35" s="5" t="s">
        <v>145</v>
      </c>
    </row>
    <row r="36" spans="1:12" x14ac:dyDescent="0.2">
      <c r="A36" t="s">
        <v>71</v>
      </c>
      <c r="B36" s="5" t="s">
        <v>208</v>
      </c>
      <c r="C36" s="5" t="s">
        <v>253</v>
      </c>
      <c r="D36" s="5" t="s">
        <v>236</v>
      </c>
      <c r="E36" s="5" t="s">
        <v>210</v>
      </c>
      <c r="F36" s="5" t="s">
        <v>199</v>
      </c>
      <c r="G36" s="5" t="s">
        <v>346</v>
      </c>
      <c r="H36" s="5" t="s">
        <v>193</v>
      </c>
      <c r="I36" s="7" t="s">
        <v>322</v>
      </c>
      <c r="J36" s="5" t="s">
        <v>175</v>
      </c>
      <c r="K36" s="5" t="s">
        <v>237</v>
      </c>
      <c r="L36" s="5" t="s">
        <v>77</v>
      </c>
    </row>
    <row r="37" spans="1:12" x14ac:dyDescent="0.2">
      <c r="A37" t="s">
        <v>91</v>
      </c>
      <c r="B37" s="5" t="s">
        <v>256</v>
      </c>
      <c r="C37" s="5" t="s">
        <v>404</v>
      </c>
      <c r="D37" s="5" t="s">
        <v>115</v>
      </c>
      <c r="E37" s="5" t="s">
        <v>334</v>
      </c>
      <c r="F37" s="5" t="s">
        <v>415</v>
      </c>
      <c r="G37" s="5" t="s">
        <v>226</v>
      </c>
      <c r="H37" s="5" t="s">
        <v>69</v>
      </c>
      <c r="I37" s="7" t="s">
        <v>192</v>
      </c>
      <c r="J37" s="5" t="s">
        <v>228</v>
      </c>
      <c r="K37" s="5" t="s">
        <v>315</v>
      </c>
      <c r="L37" s="5" t="s">
        <v>118</v>
      </c>
    </row>
    <row r="38" spans="1:12" x14ac:dyDescent="0.2">
      <c r="A38" t="s">
        <v>99</v>
      </c>
      <c r="B38" s="5" t="s">
        <v>155</v>
      </c>
      <c r="C38" s="5" t="s">
        <v>157</v>
      </c>
      <c r="D38" s="5" t="s">
        <v>201</v>
      </c>
      <c r="E38" s="5" t="s">
        <v>95</v>
      </c>
      <c r="F38" s="5" t="s">
        <v>241</v>
      </c>
      <c r="G38" s="5" t="s">
        <v>198</v>
      </c>
      <c r="H38" s="5" t="s">
        <v>75</v>
      </c>
      <c r="I38" s="7" t="s">
        <v>326</v>
      </c>
      <c r="J38" s="5" t="s">
        <v>394</v>
      </c>
      <c r="K38" s="5" t="s">
        <v>209</v>
      </c>
      <c r="L38" s="5" t="s">
        <v>69</v>
      </c>
    </row>
    <row r="39" spans="1:12" x14ac:dyDescent="0.2">
      <c r="A39" t="s">
        <v>107</v>
      </c>
      <c r="B39" s="5" t="s">
        <v>223</v>
      </c>
      <c r="C39" s="5" t="s">
        <v>416</v>
      </c>
      <c r="D39" s="5" t="s">
        <v>225</v>
      </c>
      <c r="E39" s="5" t="s">
        <v>324</v>
      </c>
      <c r="F39" s="5" t="s">
        <v>69</v>
      </c>
      <c r="G39" s="5" t="s">
        <v>153</v>
      </c>
      <c r="H39" s="5" t="s">
        <v>329</v>
      </c>
      <c r="I39" s="7" t="s">
        <v>161</v>
      </c>
      <c r="J39" s="5" t="s">
        <v>171</v>
      </c>
      <c r="K39" s="5" t="s">
        <v>94</v>
      </c>
      <c r="L39" s="5" t="s">
        <v>237</v>
      </c>
    </row>
    <row r="40" spans="1:12" x14ac:dyDescent="0.2">
      <c r="A40" t="s">
        <v>111</v>
      </c>
      <c r="B40" s="5" t="s">
        <v>246</v>
      </c>
      <c r="C40" s="5" t="s">
        <v>327</v>
      </c>
      <c r="D40" s="5" t="s">
        <v>243</v>
      </c>
      <c r="E40" s="5" t="s">
        <v>205</v>
      </c>
      <c r="F40" s="5" t="s">
        <v>169</v>
      </c>
      <c r="G40" s="5" t="s">
        <v>244</v>
      </c>
      <c r="H40" s="5" t="s">
        <v>192</v>
      </c>
      <c r="I40" s="7" t="s">
        <v>308</v>
      </c>
      <c r="J40" s="5" t="s">
        <v>369</v>
      </c>
      <c r="K40" s="5" t="s">
        <v>206</v>
      </c>
      <c r="L40" s="5" t="s">
        <v>306</v>
      </c>
    </row>
    <row r="41" spans="1:12" x14ac:dyDescent="0.2">
      <c r="A41" t="s">
        <v>116</v>
      </c>
      <c r="B41" s="5" t="s">
        <v>405</v>
      </c>
      <c r="C41" s="5" t="s">
        <v>344</v>
      </c>
      <c r="D41" s="5" t="s">
        <v>334</v>
      </c>
      <c r="E41" s="5" t="s">
        <v>347</v>
      </c>
      <c r="F41" s="5" t="s">
        <v>147</v>
      </c>
      <c r="G41" s="5" t="s">
        <v>236</v>
      </c>
      <c r="H41" s="5" t="s">
        <v>220</v>
      </c>
      <c r="I41" s="7" t="s">
        <v>202</v>
      </c>
      <c r="J41" s="5" t="s">
        <v>211</v>
      </c>
      <c r="K41" s="5" t="s">
        <v>117</v>
      </c>
      <c r="L41" s="5" t="s">
        <v>322</v>
      </c>
    </row>
    <row r="42" spans="1:12" x14ac:dyDescent="0.2">
      <c r="A42" t="s">
        <v>119</v>
      </c>
      <c r="B42" s="5" t="s">
        <v>332</v>
      </c>
      <c r="C42" s="5" t="s">
        <v>249</v>
      </c>
      <c r="D42" s="5" t="s">
        <v>147</v>
      </c>
      <c r="E42" s="5" t="s">
        <v>401</v>
      </c>
      <c r="F42" s="5" t="s">
        <v>154</v>
      </c>
      <c r="G42" s="5" t="s">
        <v>211</v>
      </c>
      <c r="H42" s="5" t="s">
        <v>417</v>
      </c>
      <c r="I42" s="7" t="s">
        <v>196</v>
      </c>
      <c r="J42" s="5" t="s">
        <v>237</v>
      </c>
      <c r="K42" s="5" t="s">
        <v>397</v>
      </c>
      <c r="L42" s="5" t="s">
        <v>318</v>
      </c>
    </row>
    <row r="43" spans="1:12" x14ac:dyDescent="0.2">
      <c r="A43" s="8"/>
      <c r="B43" s="8"/>
      <c r="C43" s="8"/>
      <c r="D43" s="8"/>
      <c r="E43" s="8"/>
      <c r="F43" s="8"/>
      <c r="G43" s="8"/>
      <c r="H43" s="8"/>
      <c r="I43" s="8"/>
      <c r="J43" s="8"/>
      <c r="K43" s="8"/>
      <c r="L43" s="8"/>
    </row>
    <row r="44" spans="1:12" x14ac:dyDescent="0.2">
      <c r="A44" s="9" t="s">
        <v>418</v>
      </c>
    </row>
    <row r="45" spans="1:12" x14ac:dyDescent="0.2">
      <c r="A45" s="10" t="s">
        <v>124</v>
      </c>
    </row>
    <row r="47" spans="1:12" ht="15.75" x14ac:dyDescent="0.2">
      <c r="A47" s="4" t="s">
        <v>419</v>
      </c>
    </row>
    <row r="49" spans="1:12" ht="15" x14ac:dyDescent="0.2">
      <c r="A49" s="1" t="s">
        <v>11</v>
      </c>
      <c r="B49" s="1" t="s">
        <v>357</v>
      </c>
      <c r="C49" s="1" t="s">
        <v>358</v>
      </c>
      <c r="D49" s="1" t="s">
        <v>359</v>
      </c>
      <c r="E49" s="1" t="s">
        <v>360</v>
      </c>
      <c r="F49" s="1" t="s">
        <v>361</v>
      </c>
      <c r="G49" s="1" t="s">
        <v>362</v>
      </c>
      <c r="H49" s="1" t="s">
        <v>363</v>
      </c>
      <c r="I49" s="1" t="s">
        <v>364</v>
      </c>
      <c r="J49" s="1" t="s">
        <v>365</v>
      </c>
      <c r="K49" s="1" t="s">
        <v>366</v>
      </c>
      <c r="L49" s="1" t="s">
        <v>367</v>
      </c>
    </row>
    <row r="50" spans="1:12" x14ac:dyDescent="0.2">
      <c r="A50" t="s">
        <v>17</v>
      </c>
      <c r="B50" s="5" t="s">
        <v>248</v>
      </c>
      <c r="C50" s="5" t="s">
        <v>225</v>
      </c>
      <c r="D50" s="5" t="s">
        <v>253</v>
      </c>
      <c r="E50" s="5" t="s">
        <v>338</v>
      </c>
      <c r="F50" s="5" t="s">
        <v>401</v>
      </c>
      <c r="G50" s="5" t="s">
        <v>212</v>
      </c>
      <c r="H50" s="5" t="s">
        <v>191</v>
      </c>
      <c r="I50" s="7" t="s">
        <v>217</v>
      </c>
      <c r="J50" s="5" t="s">
        <v>329</v>
      </c>
      <c r="K50" s="5" t="s">
        <v>308</v>
      </c>
      <c r="L50" s="5" t="s">
        <v>323</v>
      </c>
    </row>
    <row r="51" spans="1:12" x14ac:dyDescent="0.2">
      <c r="A51" t="s">
        <v>28</v>
      </c>
      <c r="B51" s="5" t="s">
        <v>420</v>
      </c>
      <c r="C51" s="5" t="s">
        <v>338</v>
      </c>
      <c r="D51" s="5" t="s">
        <v>401</v>
      </c>
      <c r="E51" s="5" t="s">
        <v>32</v>
      </c>
      <c r="F51" s="5" t="s">
        <v>244</v>
      </c>
      <c r="G51" s="5" t="s">
        <v>199</v>
      </c>
      <c r="H51" s="5" t="s">
        <v>254</v>
      </c>
      <c r="I51" s="7" t="s">
        <v>193</v>
      </c>
      <c r="J51" s="5" t="s">
        <v>370</v>
      </c>
      <c r="K51" s="5" t="s">
        <v>421</v>
      </c>
      <c r="L51" s="5" t="s">
        <v>240</v>
      </c>
    </row>
    <row r="52" spans="1:12" x14ac:dyDescent="0.2">
      <c r="A52" t="s">
        <v>33</v>
      </c>
      <c r="B52" s="5" t="s">
        <v>243</v>
      </c>
      <c r="C52" s="5" t="s">
        <v>220</v>
      </c>
      <c r="D52" s="5" t="s">
        <v>92</v>
      </c>
      <c r="E52" s="5" t="s">
        <v>369</v>
      </c>
      <c r="F52" s="5" t="s">
        <v>195</v>
      </c>
      <c r="G52" s="5" t="s">
        <v>156</v>
      </c>
      <c r="H52" s="5" t="s">
        <v>306</v>
      </c>
      <c r="I52" s="7" t="s">
        <v>319</v>
      </c>
      <c r="J52" s="5" t="s">
        <v>175</v>
      </c>
      <c r="K52" s="5" t="s">
        <v>197</v>
      </c>
      <c r="L52" s="5" t="s">
        <v>391</v>
      </c>
    </row>
    <row r="53" spans="1:12" x14ac:dyDescent="0.2">
      <c r="A53" t="s">
        <v>71</v>
      </c>
      <c r="B53" s="5" t="s">
        <v>332</v>
      </c>
      <c r="C53" s="5" t="s">
        <v>327</v>
      </c>
      <c r="D53" s="5" t="s">
        <v>218</v>
      </c>
      <c r="E53" s="5" t="s">
        <v>225</v>
      </c>
      <c r="F53" s="5" t="s">
        <v>105</v>
      </c>
      <c r="G53" s="5" t="s">
        <v>341</v>
      </c>
      <c r="H53" s="5" t="s">
        <v>100</v>
      </c>
      <c r="I53" s="7" t="s">
        <v>170</v>
      </c>
      <c r="J53" s="5" t="s">
        <v>346</v>
      </c>
      <c r="K53" s="5" t="s">
        <v>368</v>
      </c>
      <c r="L53" s="5" t="s">
        <v>158</v>
      </c>
    </row>
    <row r="54" spans="1:12" x14ac:dyDescent="0.2">
      <c r="A54" t="s">
        <v>91</v>
      </c>
      <c r="B54" s="5" t="s">
        <v>203</v>
      </c>
      <c r="C54" s="5" t="s">
        <v>246</v>
      </c>
      <c r="D54" s="5" t="s">
        <v>408</v>
      </c>
      <c r="E54" s="5" t="s">
        <v>179</v>
      </c>
      <c r="F54" s="5" t="s">
        <v>86</v>
      </c>
      <c r="G54" s="5" t="s">
        <v>218</v>
      </c>
      <c r="H54" s="5" t="s">
        <v>415</v>
      </c>
      <c r="I54" s="7" t="s">
        <v>324</v>
      </c>
      <c r="J54" s="5" t="s">
        <v>401</v>
      </c>
      <c r="K54" s="5" t="s">
        <v>245</v>
      </c>
      <c r="L54" s="5" t="s">
        <v>117</v>
      </c>
    </row>
    <row r="55" spans="1:12" x14ac:dyDescent="0.2">
      <c r="A55" t="s">
        <v>99</v>
      </c>
      <c r="B55" s="5" t="s">
        <v>177</v>
      </c>
      <c r="C55" s="5" t="s">
        <v>106</v>
      </c>
      <c r="D55" s="5" t="s">
        <v>160</v>
      </c>
      <c r="E55" s="5" t="s">
        <v>157</v>
      </c>
      <c r="F55" s="5" t="s">
        <v>246</v>
      </c>
      <c r="G55" s="5" t="s">
        <v>251</v>
      </c>
      <c r="H55" s="5" t="s">
        <v>422</v>
      </c>
      <c r="I55" s="7" t="s">
        <v>225</v>
      </c>
      <c r="J55" s="5" t="s">
        <v>378</v>
      </c>
      <c r="K55" s="5" t="s">
        <v>378</v>
      </c>
      <c r="L55" s="5" t="s">
        <v>69</v>
      </c>
    </row>
    <row r="56" spans="1:12" x14ac:dyDescent="0.2">
      <c r="A56" t="s">
        <v>107</v>
      </c>
      <c r="B56" s="5" t="s">
        <v>250</v>
      </c>
      <c r="C56" s="5" t="s">
        <v>222</v>
      </c>
      <c r="D56" s="5" t="s">
        <v>344</v>
      </c>
      <c r="E56" s="5" t="s">
        <v>75</v>
      </c>
      <c r="F56" s="5" t="s">
        <v>27</v>
      </c>
      <c r="G56" s="5" t="s">
        <v>415</v>
      </c>
      <c r="H56" s="5" t="s">
        <v>219</v>
      </c>
      <c r="I56" s="7" t="s">
        <v>224</v>
      </c>
      <c r="J56" s="5" t="s">
        <v>212</v>
      </c>
      <c r="K56" s="5" t="s">
        <v>220</v>
      </c>
      <c r="L56" s="5" t="s">
        <v>346</v>
      </c>
    </row>
    <row r="57" spans="1:12" x14ac:dyDescent="0.2">
      <c r="A57" t="s">
        <v>111</v>
      </c>
      <c r="B57" s="5" t="s">
        <v>252</v>
      </c>
      <c r="C57" s="5" t="s">
        <v>344</v>
      </c>
      <c r="D57" s="5" t="s">
        <v>340</v>
      </c>
      <c r="E57" s="5" t="s">
        <v>326</v>
      </c>
      <c r="F57" s="5" t="s">
        <v>423</v>
      </c>
      <c r="G57" s="5" t="s">
        <v>224</v>
      </c>
      <c r="H57" s="5" t="s">
        <v>154</v>
      </c>
      <c r="I57" s="7" t="s">
        <v>67</v>
      </c>
      <c r="J57" s="5" t="s">
        <v>92</v>
      </c>
      <c r="K57" s="5" t="s">
        <v>213</v>
      </c>
      <c r="L57" s="5" t="s">
        <v>381</v>
      </c>
    </row>
    <row r="58" spans="1:12" x14ac:dyDescent="0.2">
      <c r="A58" t="s">
        <v>116</v>
      </c>
      <c r="B58" s="5" t="s">
        <v>84</v>
      </c>
      <c r="C58" s="5" t="s">
        <v>256</v>
      </c>
      <c r="D58" s="5" t="s">
        <v>350</v>
      </c>
      <c r="E58" s="5" t="s">
        <v>238</v>
      </c>
      <c r="F58" s="5" t="s">
        <v>248</v>
      </c>
      <c r="G58" s="5" t="s">
        <v>407</v>
      </c>
      <c r="H58" s="5" t="s">
        <v>253</v>
      </c>
      <c r="I58" s="7" t="s">
        <v>236</v>
      </c>
      <c r="J58" s="5" t="s">
        <v>244</v>
      </c>
      <c r="K58" s="5" t="s">
        <v>288</v>
      </c>
      <c r="L58" s="5" t="s">
        <v>117</v>
      </c>
    </row>
    <row r="59" spans="1:12" x14ac:dyDescent="0.2">
      <c r="A59" t="s">
        <v>119</v>
      </c>
      <c r="B59" s="5" t="s">
        <v>70</v>
      </c>
      <c r="C59" s="5" t="s">
        <v>333</v>
      </c>
      <c r="D59" s="5" t="s">
        <v>332</v>
      </c>
      <c r="E59" s="5" t="s">
        <v>344</v>
      </c>
      <c r="F59" s="5" t="s">
        <v>416</v>
      </c>
      <c r="G59" s="5" t="s">
        <v>253</v>
      </c>
      <c r="H59" s="5" t="s">
        <v>224</v>
      </c>
      <c r="I59" s="7" t="s">
        <v>139</v>
      </c>
      <c r="J59" s="5" t="s">
        <v>199</v>
      </c>
      <c r="K59" s="5" t="s">
        <v>254</v>
      </c>
      <c r="L59" s="5" t="s">
        <v>321</v>
      </c>
    </row>
    <row r="60" spans="1:12" x14ac:dyDescent="0.2">
      <c r="A60" s="8"/>
      <c r="B60" s="8"/>
      <c r="C60" s="8"/>
      <c r="D60" s="8"/>
      <c r="E60" s="8"/>
      <c r="F60" s="8"/>
      <c r="G60" s="8"/>
      <c r="H60" s="8"/>
      <c r="I60" s="8"/>
      <c r="J60" s="8"/>
      <c r="K60" s="8"/>
      <c r="L60" s="8"/>
    </row>
    <row r="61" spans="1:12" x14ac:dyDescent="0.2">
      <c r="A61" s="9" t="s">
        <v>424</v>
      </c>
    </row>
    <row r="62" spans="1:12" x14ac:dyDescent="0.2">
      <c r="A62" s="10" t="s">
        <v>124</v>
      </c>
    </row>
    <row r="64" spans="1:12" x14ac:dyDescent="0.2">
      <c r="A64" s="9" t="s">
        <v>182</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Sommaire</vt:lpstr>
      <vt:lpstr>Nombre de traitements</vt:lpstr>
      <vt:lpstr>IFT</vt:lpstr>
      <vt:lpstr>Surfaces traitées</vt:lpstr>
      <vt:lpstr>7e decile IFT total</vt:lpstr>
      <vt:lpstr>decile_7_segment</vt:lpstr>
      <vt:lpstr>decile_IFT_total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noemie.montcoudiol</dc:creator>
  <cp:lastModifiedBy>Noémie MONTCOUDIOL</cp:lastModifiedBy>
  <dcterms:created xsi:type="dcterms:W3CDTF">2026-06-25T13:53:34Z</dcterms:created>
  <dcterms:modified xsi:type="dcterms:W3CDTF">2026-06-30T11:55:43Z</dcterms:modified>
</cp:coreProperties>
</file>