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G:\ssp\sdsafa\bsvae\CONJ_fruit_viti\CONJ_fruits\TableauFruits\MDD\"/>
    </mc:Choice>
  </mc:AlternateContent>
  <xr:revisionPtr revIDLastSave="0" documentId="13_ncr:1_{A95B8C50-1E3F-44E7-8797-730B350C7621}" xr6:coauthVersionLast="47" xr6:coauthVersionMax="47" xr10:uidLastSave="{00000000-0000-0000-0000-000000000000}"/>
  <bookViews>
    <workbookView xWindow="-28920" yWindow="-120" windowWidth="29040" windowHeight="15720" tabRatio="995" xr2:uid="{00000000-000D-0000-FFFF-FFFF00000000}"/>
  </bookViews>
  <sheets>
    <sheet name="Figure1" sheetId="47" r:id="rId1"/>
    <sheet name="Figure2" sheetId="1" r:id="rId2"/>
    <sheet name="Figure3" sheetId="49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An_cours">[1]Paramètres!$B$1</definedName>
    <definedName name="An_cours4">[2]Parametres!$B$1</definedName>
    <definedName name="An_pred4">[2]Parametres!$B$2</definedName>
    <definedName name="_xlnm.Database" localSheetId="0">#REF!</definedName>
    <definedName name="_xlnm.Database">#REF!</definedName>
    <definedName name="Camp_cours">[3]Parametres!$B$7</definedName>
    <definedName name="Camp_pred">[4]Parametres!$B$8</definedName>
    <definedName name="Camp_suiv">[3]Parametres!$B$9</definedName>
    <definedName name="Debmois">[2]Parametres!$B$3</definedName>
    <definedName name="Liste_Dép">[2]Parametres!$K$4:$K$14</definedName>
    <definedName name="Lundi2">[2]Parametres!$B$6</definedName>
    <definedName name="Mois_an">[2]Parametres!$B$5</definedName>
    <definedName name="Mois_courant">[2]Parametres!$C$4</definedName>
    <definedName name="Mois_cours">[2]Parametres!$B$4</definedName>
    <definedName name="Nb_dép">[2]Parametres!$K$2</definedName>
    <definedName name="Nb_notes">[2]Parametres!$J$2</definedName>
    <definedName name="Num_note">[2]Parametres!$I$2</definedName>
    <definedName name="Sem_base">[2]Parametres!$B$7</definedName>
    <definedName name="Sem_fin">[2]Parametres!$B$8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4" i="1" l="1"/>
  <c r="F13" i="1"/>
  <c r="E13" i="1"/>
  <c r="D13" i="1"/>
  <c r="C13" i="1"/>
  <c r="F12" i="1"/>
  <c r="E12" i="1"/>
  <c r="D12" i="1"/>
  <c r="C12" i="1"/>
  <c r="F11" i="1"/>
  <c r="E11" i="1"/>
  <c r="D11" i="1"/>
  <c r="C11" i="1"/>
  <c r="F9" i="1"/>
  <c r="E9" i="1"/>
  <c r="D9" i="1"/>
  <c r="C9" i="1"/>
  <c r="F8" i="1"/>
  <c r="E8" i="1"/>
  <c r="D8" i="1"/>
  <c r="C8" i="1"/>
  <c r="F7" i="1"/>
  <c r="E7" i="1"/>
  <c r="D7" i="1"/>
  <c r="C7" i="1"/>
  <c r="C30" i="47"/>
  <c r="B30" i="47"/>
  <c r="A5" i="1" l="1"/>
</calcChain>
</file>

<file path=xl/sharedStrings.xml><?xml version="1.0" encoding="utf-8"?>
<sst xmlns="http://schemas.openxmlformats.org/spreadsheetml/2006/main" count="67" uniqueCount="54">
  <si>
    <t>France métropolitaine</t>
  </si>
  <si>
    <t>France</t>
  </si>
  <si>
    <t xml:space="preserve"> Production</t>
  </si>
  <si>
    <t>Année</t>
  </si>
  <si>
    <t>Surf  n</t>
  </si>
  <si>
    <t>Surf  n-1</t>
  </si>
  <si>
    <t>Surf  n-2</t>
  </si>
  <si>
    <t>Surf  n-3</t>
  </si>
  <si>
    <t>Surf  n-4</t>
  </si>
  <si>
    <t>Surf  n-5</t>
  </si>
  <si>
    <t>Prod  n</t>
  </si>
  <si>
    <t>Prod  n-1</t>
  </si>
  <si>
    <t>Prod  n-2</t>
  </si>
  <si>
    <t>Prod  n-3</t>
  </si>
  <si>
    <t>Prod  n-4</t>
  </si>
  <si>
    <t>Prod  n-5</t>
  </si>
  <si>
    <t>Moy 5 ans surf</t>
  </si>
  <si>
    <t>Moy 5 ans prod</t>
  </si>
  <si>
    <t>Rhône-Alpes</t>
  </si>
  <si>
    <t>Prov.-Alpes-Côte d'Azur</t>
  </si>
  <si>
    <t>Provence-Alpes-Côte-d'Azur</t>
  </si>
  <si>
    <t>Occitanie</t>
  </si>
  <si>
    <t>Auvergne-Rhône-Alpes</t>
  </si>
  <si>
    <t>Production nationale d'abricots</t>
  </si>
  <si>
    <t xml:space="preserve"> Surface en production</t>
  </si>
  <si>
    <t>2021</t>
  </si>
  <si>
    <t>2022</t>
  </si>
  <si>
    <t>2023</t>
  </si>
  <si>
    <t>Total surfaces (millier d'hectares)</t>
  </si>
  <si>
    <t>Total production (millier de tonnes)</t>
  </si>
  <si>
    <t>Evol 1 an %*</t>
  </si>
  <si>
    <t>Evol 5 ans %**</t>
  </si>
  <si>
    <t>Evol 1 an % *</t>
  </si>
  <si>
    <t>Evol 5 ans % **</t>
  </si>
  <si>
    <t>2024</t>
  </si>
  <si>
    <t>Figure 3 : surface et production d'abricots</t>
  </si>
  <si>
    <t>Figure 1</t>
  </si>
  <si>
    <t>2025</t>
  </si>
  <si>
    <t>Indice des prix à la production</t>
  </si>
  <si>
    <t>Janv</t>
  </si>
  <si>
    <t>Fév</t>
  </si>
  <si>
    <t>Mars</t>
  </si>
  <si>
    <t>Avril</t>
  </si>
  <si>
    <t>Mai</t>
  </si>
  <si>
    <t>Juin</t>
  </si>
  <si>
    <t>Juil</t>
  </si>
  <si>
    <t>Août</t>
  </si>
  <si>
    <t>Sept</t>
  </si>
  <si>
    <t>Oct</t>
  </si>
  <si>
    <t>Nov</t>
  </si>
  <si>
    <t>Déc</t>
  </si>
  <si>
    <t>Abricot</t>
  </si>
  <si>
    <t>2026</t>
  </si>
  <si>
    <t>Moy 21-25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</si>
</sst>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;;&quot;-&quot;"/>
    <numFmt numFmtId="165" formatCode="0.0"/>
    <numFmt numFmtId="166" formatCode="#,##0.0"/>
  </numFmts>
  <fonts count="2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 Narrow"/>
      <family val="2"/>
    </font>
    <font>
      <b/>
      <sz val="8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i/>
      <sz val="8"/>
      <name val="Arial"/>
      <family val="2"/>
    </font>
    <font>
      <b/>
      <sz val="10"/>
      <color indexed="12"/>
      <name val="Arial"/>
      <family val="2"/>
    </font>
    <font>
      <sz val="6"/>
      <name val="Arial"/>
      <family val="2"/>
    </font>
    <font>
      <sz val="9"/>
      <color indexed="12"/>
      <name val="Arial"/>
      <family val="2"/>
    </font>
    <font>
      <sz val="9"/>
      <name val="Marianne"/>
      <family val="3"/>
    </font>
    <font>
      <b/>
      <sz val="9"/>
      <name val="Marianne"/>
      <family val="3"/>
    </font>
    <font>
      <i/>
      <sz val="9"/>
      <name val="Marianne"/>
      <family val="3"/>
    </font>
    <font>
      <sz val="9"/>
      <color theme="0"/>
      <name val="Marianne"/>
      <family val="3"/>
    </font>
    <font>
      <b/>
      <sz val="9"/>
      <color theme="0"/>
      <name val="Marianne"/>
      <family val="3"/>
    </font>
    <font>
      <b/>
      <i/>
      <sz val="9"/>
      <name val="Marianne"/>
      <family val="3"/>
    </font>
    <font>
      <sz val="7"/>
      <name val="Marianne"/>
      <family val="3"/>
    </font>
    <font>
      <b/>
      <sz val="12"/>
      <name val="Marianne"/>
      <family val="3"/>
    </font>
    <font>
      <b/>
      <u/>
      <sz val="10"/>
      <color indexed="10"/>
      <name val="Arial"/>
      <family val="2"/>
    </font>
    <font>
      <sz val="10"/>
      <color indexed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rgb="FF8EA9DB"/>
      </left>
      <right style="dotted">
        <color rgb="FF8EA9DB"/>
      </right>
      <top style="dotted">
        <color rgb="FF8EA9DB"/>
      </top>
      <bottom style="dotted">
        <color rgb="FF8EA9DB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164" fontId="5" fillId="2" borderId="0" xfId="0" applyNumberFormat="1" applyFont="1" applyFill="1" applyAlignment="1">
      <alignment horizontal="center"/>
    </xf>
    <xf numFmtId="0" fontId="9" fillId="2" borderId="0" xfId="0" applyFont="1" applyFill="1"/>
    <xf numFmtId="0" fontId="3" fillId="2" borderId="0" xfId="0" applyFont="1" applyFill="1" applyAlignment="1">
      <alignment horizontal="center"/>
    </xf>
    <xf numFmtId="3" fontId="3" fillId="2" borderId="0" xfId="0" applyNumberFormat="1" applyFont="1" applyFill="1"/>
    <xf numFmtId="0" fontId="8" fillId="2" borderId="0" xfId="0" applyFont="1" applyFill="1" applyAlignment="1">
      <alignment horizontal="center"/>
    </xf>
    <xf numFmtId="14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165" fontId="0" fillId="2" borderId="0" xfId="0" applyNumberFormat="1" applyFill="1"/>
    <xf numFmtId="0" fontId="7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8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9" fontId="3" fillId="2" borderId="0" xfId="0" quotePrefix="1" applyNumberFormat="1" applyFont="1" applyFill="1" applyAlignment="1">
      <alignment horizontal="center" vertical="center" wrapText="1"/>
    </xf>
    <xf numFmtId="9" fontId="6" fillId="2" borderId="0" xfId="0" applyNumberFormat="1" applyFont="1" applyFill="1"/>
    <xf numFmtId="0" fontId="0" fillId="2" borderId="0" xfId="0" applyFill="1" applyAlignment="1">
      <alignment horizontal="center" vertical="center" wrapText="1"/>
    </xf>
    <xf numFmtId="0" fontId="1" fillId="2" borderId="0" xfId="0" applyFont="1" applyFill="1"/>
    <xf numFmtId="3" fontId="6" fillId="2" borderId="0" xfId="0" applyNumberFormat="1" applyFont="1" applyFill="1"/>
    <xf numFmtId="9" fontId="10" fillId="2" borderId="0" xfId="0" applyNumberFormat="1" applyFont="1" applyFill="1"/>
    <xf numFmtId="0" fontId="12" fillId="2" borderId="0" xfId="0" applyFont="1" applyFill="1"/>
    <xf numFmtId="0" fontId="11" fillId="2" borderId="0" xfId="0" applyFont="1" applyFill="1"/>
    <xf numFmtId="3" fontId="13" fillId="2" borderId="0" xfId="0" applyNumberFormat="1" applyFont="1" applyFill="1"/>
    <xf numFmtId="3" fontId="0" fillId="2" borderId="0" xfId="0" applyNumberFormat="1" applyFill="1"/>
    <xf numFmtId="0" fontId="16" fillId="2" borderId="1" xfId="0" applyFont="1" applyFill="1" applyBorder="1" applyAlignment="1">
      <alignment horizontal="left"/>
    </xf>
    <xf numFmtId="9" fontId="16" fillId="2" borderId="1" xfId="0" applyNumberFormat="1" applyFont="1" applyFill="1" applyBorder="1"/>
    <xf numFmtId="9" fontId="19" fillId="2" borderId="1" xfId="0" applyNumberFormat="1" applyFont="1" applyFill="1" applyBorder="1" applyAlignment="1">
      <alignment horizontal="right"/>
    </xf>
    <xf numFmtId="0" fontId="15" fillId="4" borderId="1" xfId="0" applyFont="1" applyFill="1" applyBorder="1"/>
    <xf numFmtId="166" fontId="15" fillId="4" borderId="1" xfId="0" applyNumberFormat="1" applyFont="1" applyFill="1" applyBorder="1" applyAlignment="1">
      <alignment horizontal="right"/>
    </xf>
    <xf numFmtId="0" fontId="20" fillId="2" borderId="0" xfId="0" applyFont="1" applyFill="1" applyAlignment="1">
      <alignment horizontal="left"/>
    </xf>
    <xf numFmtId="0" fontId="15" fillId="2" borderId="1" xfId="0" applyFont="1" applyFill="1" applyBorder="1" applyAlignment="1">
      <alignment horizontal="left" vertical="center"/>
    </xf>
    <xf numFmtId="9" fontId="16" fillId="0" borderId="1" xfId="0" applyNumberFormat="1" applyFont="1" applyBorder="1" applyAlignment="1">
      <alignment horizontal="right"/>
    </xf>
    <xf numFmtId="0" fontId="16" fillId="0" borderId="1" xfId="0" applyFont="1" applyBorder="1" applyAlignment="1">
      <alignment horizontal="right"/>
    </xf>
    <xf numFmtId="1" fontId="16" fillId="0" borderId="1" xfId="0" applyNumberFormat="1" applyFont="1" applyBorder="1" applyAlignment="1">
      <alignment horizontal="right"/>
    </xf>
    <xf numFmtId="0" fontId="6" fillId="2" borderId="0" xfId="0" applyFont="1" applyFill="1"/>
    <xf numFmtId="0" fontId="0" fillId="0" borderId="0" xfId="0" applyAlignment="1">
      <alignment horizontal="right"/>
    </xf>
    <xf numFmtId="165" fontId="0" fillId="0" borderId="0" xfId="0" applyNumberFormat="1"/>
    <xf numFmtId="0" fontId="0" fillId="5" borderId="0" xfId="0" applyFill="1" applyAlignment="1">
      <alignment horizontal="right"/>
    </xf>
    <xf numFmtId="0" fontId="0" fillId="6" borderId="0" xfId="0" applyFill="1"/>
    <xf numFmtId="9" fontId="0" fillId="0" borderId="0" xfId="1" applyFont="1"/>
    <xf numFmtId="0" fontId="22" fillId="0" borderId="0" xfId="0" applyFont="1"/>
    <xf numFmtId="0" fontId="23" fillId="0" borderId="0" xfId="0" applyFont="1"/>
    <xf numFmtId="0" fontId="21" fillId="2" borderId="0" xfId="0" applyFont="1" applyFill="1" applyAlignment="1">
      <alignment horizontal="center"/>
    </xf>
    <xf numFmtId="9" fontId="3" fillId="2" borderId="0" xfId="0" quotePrefix="1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/>
    </xf>
    <xf numFmtId="0" fontId="6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7" fillId="3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8" fillId="2" borderId="0" xfId="0" applyFont="1" applyFill="1" applyAlignment="1">
      <alignment horizontal="center"/>
    </xf>
    <xf numFmtId="0" fontId="15" fillId="2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</cellXfs>
  <cellStyles count="2">
    <cellStyle name="Normal" xfId="0" builtinId="0"/>
    <cellStyle name="Pourcentage 2" xfId="1" xr:uid="{001DF6E2-54AA-409C-8306-854F278A9955}"/>
  </cellStyles>
  <dxfs count="0"/>
  <tableStyles count="0" defaultTableStyle="TableStyleMedium2" defaultPivotStyle="PivotStyleLight16"/>
  <colors>
    <mruColors>
      <color rgb="FF4F75C1"/>
      <color rgb="FF9BC2E6"/>
      <color rgb="FF8EA9DB"/>
      <color rgb="FF99CC00"/>
      <color rgb="FF6699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359010314028231"/>
          <c:y val="0.14919354838709678"/>
          <c:w val="0.78205324031760892"/>
          <c:h val="0.5040322580645161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Figure1!$B$30</c:f>
              <c:strCache>
                <c:ptCount val="1"/>
                <c:pt idx="0">
                  <c:v>prod</c:v>
                </c:pt>
              </c:strCache>
            </c:strRef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EEB2-428A-86F0-F04C320B1672}"/>
              </c:ext>
            </c:extLst>
          </c:dPt>
          <c:cat>
            <c:strRef>
              <c:f>Figure1!$A$31:$A$36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strCache>
            </c:strRef>
          </c:cat>
          <c:val>
            <c:numRef>
              <c:f>Figure1!$B$31:$B$36</c:f>
              <c:numCache>
                <c:formatCode>General</c:formatCode>
                <c:ptCount val="6"/>
                <c:pt idx="0">
                  <c:v>54.587900000000005</c:v>
                </c:pt>
                <c:pt idx="1">
                  <c:v>128.0838</c:v>
                </c:pt>
                <c:pt idx="2">
                  <c:v>127.7848</c:v>
                </c:pt>
                <c:pt idx="3">
                  <c:v>82.762500000000003</c:v>
                </c:pt>
                <c:pt idx="4">
                  <c:v>101.7603</c:v>
                </c:pt>
                <c:pt idx="5">
                  <c:v>100.59045380814447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B2-428A-86F0-F04C320B16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5049824"/>
        <c:axId val="1"/>
      </c:barChart>
      <c:lineChart>
        <c:grouping val="standard"/>
        <c:varyColors val="0"/>
        <c:ser>
          <c:idx val="0"/>
          <c:order val="1"/>
          <c:tx>
            <c:strRef>
              <c:f>Figure1!$C$30</c:f>
              <c:strCache>
                <c:ptCount val="1"/>
                <c:pt idx="0">
                  <c:v>Moyenne 2021-2025</c:v>
                </c:pt>
              </c:strCache>
            </c:strRef>
          </c:tx>
          <c:spPr>
            <a:ln w="127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strRef>
              <c:f>Figure1!$A$31:$A$36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strCache>
            </c:strRef>
          </c:cat>
          <c:val>
            <c:numRef>
              <c:f>Figure1!$C$31:$C$36</c:f>
              <c:numCache>
                <c:formatCode>General</c:formatCode>
                <c:ptCount val="6"/>
                <c:pt idx="0">
                  <c:v>98.995859999999993</c:v>
                </c:pt>
                <c:pt idx="1">
                  <c:v>98.995859999999993</c:v>
                </c:pt>
                <c:pt idx="2">
                  <c:v>98.995859999999993</c:v>
                </c:pt>
                <c:pt idx="3">
                  <c:v>98.995859999999993</c:v>
                </c:pt>
                <c:pt idx="4">
                  <c:v>98.995859999999993</c:v>
                </c:pt>
                <c:pt idx="5">
                  <c:v>98.995859999999993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EB2-428A-86F0-F04C320B1672}"/>
            </c:ext>
          </c:extLst>
        </c:ser>
        <c:ser>
          <c:idx val="2"/>
          <c:order val="2"/>
          <c:tx>
            <c:strRef>
              <c:f>Figure1!$D$30</c:f>
              <c:strCache>
                <c:ptCount val="1"/>
              </c:strCache>
            </c:strRef>
          </c:tx>
          <c:marker>
            <c:symbol val="none"/>
          </c:marker>
          <c:cat>
            <c:strRef>
              <c:f>Figure1!$A$31:$A$36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</c:strCache>
            </c:strRef>
          </c:cat>
          <c:val>
            <c:numRef>
              <c:f>Figure1!$D$31:$D$36</c:f>
              <c:numCache>
                <c:formatCode>General</c:formatCode>
                <c:ptCount val="6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85-4A1A-9BAA-2574FEEDF6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15049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9.5726764923615315E-2"/>
              <c:y val="0.8091397849462365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15049824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900">
                    <a:latin typeface="Marianne" panose="02000000000000000000" pitchFamily="50" charset="0"/>
                  </a:rPr>
                  <a:t>Millier</a:t>
                </a:r>
                <a:r>
                  <a:rPr lang="fr-FR" sz="900" baseline="0">
                    <a:latin typeface="Marianne" panose="02000000000000000000" pitchFamily="50" charset="0"/>
                  </a:rPr>
                  <a:t> de tonnes</a:t>
                </a:r>
                <a:r>
                  <a:rPr lang="fr-FR" sz="900">
                    <a:latin typeface="Marianne" panose="02000000000000000000" pitchFamily="50" charset="0"/>
                  </a:rPr>
                  <a:t>  </a:t>
                </a:r>
              </a:p>
            </c:rich>
          </c:tx>
          <c:layout>
            <c:manualLayout>
              <c:xMode val="edge"/>
              <c:yMode val="edge"/>
              <c:x val="6.0591341744932484E-2"/>
              <c:y val="4.5616530076597571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333333"/>
              </a:solidFill>
              <a:prstDash val="solid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6D63-45F7-80C4-AB7CA5D60FCF}"/>
            </c:ext>
          </c:extLst>
        </c:ser>
        <c:ser>
          <c:idx val="1"/>
          <c:order val="1"/>
          <c:spPr>
            <a:ln w="12700">
              <a:solidFill>
                <a:srgbClr val="333333"/>
              </a:solidFill>
              <a:prstDash val="solid"/>
            </a:ln>
          </c:spPr>
          <c:marker>
            <c:symbol val="none"/>
          </c:marker>
          <c:val>
            <c:numRef>
              <c:f>Trait_indices!#REF!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Trait_indices!#REF!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6D63-45F7-80C4-AB7CA5D60FCF}"/>
            </c:ext>
          </c:extLst>
        </c:ser>
        <c:ser>
          <c:idx val="2"/>
          <c:order val="2"/>
          <c:spPr>
            <a:ln w="12700">
              <a:solidFill>
                <a:srgbClr val="333333"/>
              </a:solidFill>
              <a:prstDash val="sysDash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6D63-45F7-80C4-AB7CA5D60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5120848"/>
        <c:axId val="1"/>
      </c:lineChart>
      <c:catAx>
        <c:axId val="315120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30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15120848"/>
        <c:crosses val="autoZero"/>
        <c:crossBetween val="between"/>
      </c:valAx>
      <c:spPr>
        <a:solidFill>
          <a:srgbClr val="FFFFFF"/>
        </a:solidFill>
        <a:ln w="12700">
          <a:solidFill>
            <a:srgbClr val="C0C0C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/>
            </a:pPr>
            <a:r>
              <a:rPr lang="fr-FR" sz="900" b="1">
                <a:latin typeface="Marianne "/>
              </a:rPr>
              <a:t>Indice des prix agricoles à la production</a:t>
            </a:r>
          </a:p>
          <a:p>
            <a:pPr algn="l">
              <a:defRPr/>
            </a:pPr>
            <a:r>
              <a:rPr lang="fr-FR" sz="900" b="1">
                <a:latin typeface="Marianne "/>
              </a:rPr>
              <a:t>base</a:t>
            </a:r>
            <a:r>
              <a:rPr lang="fr-FR" sz="900" b="1" baseline="0">
                <a:latin typeface="Marianne "/>
              </a:rPr>
              <a:t> 100 en 2020</a:t>
            </a:r>
            <a:endParaRPr lang="fr-FR" sz="900" b="1">
              <a:latin typeface="Marianne "/>
            </a:endParaRPr>
          </a:p>
        </c:rich>
      </c:tx>
      <c:layout>
        <c:manualLayout>
          <c:xMode val="edge"/>
          <c:yMode val="edge"/>
          <c:x val="5.4314741075616492E-3"/>
          <c:y val="3.037841702969827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373704186257294"/>
          <c:y val="0.14861754326469623"/>
          <c:w val="0.86745969940570611"/>
          <c:h val="0.55873683689942522"/>
        </c:manualLayout>
      </c:layout>
      <c:lineChart>
        <c:grouping val="standard"/>
        <c:varyColors val="0"/>
        <c:ser>
          <c:idx val="2"/>
          <c:order val="0"/>
          <c:tx>
            <c:strRef>
              <c:f>Figure3!$B$5</c:f>
              <c:strCache>
                <c:ptCount val="1"/>
                <c:pt idx="0">
                  <c:v>2026</c:v>
                </c:pt>
              </c:strCache>
            </c:strRef>
          </c:tx>
          <c:spPr>
            <a:ln w="19050">
              <a:solidFill>
                <a:srgbClr val="4F75C1"/>
              </a:solidFill>
              <a:prstDash val="solid"/>
            </a:ln>
          </c:spPr>
          <c:marker>
            <c:symbol val="circle"/>
            <c:size val="4"/>
            <c:spPr>
              <a:solidFill>
                <a:srgbClr val="4F75C1"/>
              </a:solidFill>
              <a:ln>
                <a:solidFill>
                  <a:srgbClr val="4F75C1"/>
                </a:solidFill>
              </a:ln>
            </c:spPr>
          </c:marker>
          <c:cat>
            <c:strRef>
              <c:f>Figure3!$C$2:$N$2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Figure3!$C$5:$N$5</c:f>
              <c:numCache>
                <c:formatCode>0.0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99.559086205658303</c:v>
                </c:pt>
                <c:pt idx="6">
                  <c:v>84.3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F3-422D-9330-CA2BA65BC84E}"/>
            </c:ext>
          </c:extLst>
        </c:ser>
        <c:ser>
          <c:idx val="1"/>
          <c:order val="1"/>
          <c:tx>
            <c:strRef>
              <c:f>Figure3!$B$4</c:f>
              <c:strCache>
                <c:ptCount val="1"/>
                <c:pt idx="0">
                  <c:v>2025</c:v>
                </c:pt>
              </c:strCache>
            </c:strRef>
          </c:tx>
          <c:spPr>
            <a:ln w="12700">
              <a:solidFill>
                <a:srgbClr val="4F75C1"/>
              </a:solidFill>
              <a:prstDash val="solid"/>
            </a:ln>
          </c:spPr>
          <c:marker>
            <c:symbol val="none"/>
          </c:marker>
          <c:cat>
            <c:strRef>
              <c:f>Figure3!$C$2:$N$2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Figure3!$C$4:$N$4</c:f>
              <c:numCache>
                <c:formatCode>0.0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98.407783352068705</c:v>
                </c:pt>
                <c:pt idx="6">
                  <c:v>78.200927241500807</c:v>
                </c:pt>
                <c:pt idx="7">
                  <c:v>89.235334054785994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F3-422D-9330-CA2BA65BC84E}"/>
            </c:ext>
          </c:extLst>
        </c:ser>
        <c:ser>
          <c:idx val="0"/>
          <c:order val="2"/>
          <c:tx>
            <c:strRef>
              <c:f>Figure3!$B$3</c:f>
              <c:strCache>
                <c:ptCount val="1"/>
                <c:pt idx="0">
                  <c:v>Moy 21-25</c:v>
                </c:pt>
              </c:strCache>
            </c:strRef>
          </c:tx>
          <c:spPr>
            <a:ln w="12700">
              <a:solidFill>
                <a:srgbClr val="4F75C1"/>
              </a:solidFill>
              <a:prstDash val="sysDash"/>
            </a:ln>
          </c:spPr>
          <c:marker>
            <c:symbol val="none"/>
          </c:marker>
          <c:cat>
            <c:strRef>
              <c:f>Figure3!$C$2:$N$2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Figure3!$C$3:$N$3</c:f>
              <c:numCache>
                <c:formatCode>0.0</c:formatCode>
                <c:ptCount val="12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102.12115057811714</c:v>
                </c:pt>
                <c:pt idx="6">
                  <c:v>84.857834603881969</c:v>
                </c:pt>
                <c:pt idx="7">
                  <c:v>91.344510064184163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D1F3-422D-9330-CA2BA65BC8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223432"/>
        <c:axId val="1"/>
        <c:extLst/>
      </c:lineChart>
      <c:catAx>
        <c:axId val="187223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arianne "/>
                <a:ea typeface="Arial"/>
                <a:cs typeface="Arial"/>
              </a:defRPr>
            </a:pPr>
            <a:endParaRPr lang="fr-FR"/>
          </a:p>
        </c:txPr>
        <c:crossAx val="1"/>
        <c:crossesAt val="50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60"/>
          <c:min val="5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87223432"/>
        <c:crosses val="autoZero"/>
        <c:crossBetween val="between"/>
        <c:majorUnit val="25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1753108536792613"/>
          <c:y val="0.80234482053379697"/>
          <c:w val="0.65807855099193679"/>
          <c:h val="0.1232207585426229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Marianne 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6</xdr:row>
      <xdr:rowOff>38100</xdr:rowOff>
    </xdr:from>
    <xdr:to>
      <xdr:col>7</xdr:col>
      <xdr:colOff>352425</xdr:colOff>
      <xdr:row>29</xdr:row>
      <xdr:rowOff>47625</xdr:rowOff>
    </xdr:to>
    <xdr:graphicFrame macro="">
      <xdr:nvGraphicFramePr>
        <xdr:cNvPr id="15" name="Graphique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0.44925</cdr:x>
      <cdr:y>0.25354</cdr:y>
    </cdr:from>
    <cdr:to>
      <cdr:x>0.69749</cdr:x>
      <cdr:y>0.32984</cdr:y>
    </cdr:to>
    <cdr:sp macro="" textlink="">
      <cdr:nvSpPr>
        <cdr:cNvPr id="9830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68847" y="598906"/>
          <a:ext cx="922149" cy="1802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Moyenne</a:t>
          </a: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 2021-2025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</xdr:row>
      <xdr:rowOff>19050</xdr:rowOff>
    </xdr:from>
    <xdr:to>
      <xdr:col>14</xdr:col>
      <xdr:colOff>0</xdr:colOff>
      <xdr:row>17</xdr:row>
      <xdr:rowOff>0</xdr:rowOff>
    </xdr:to>
    <xdr:graphicFrame macro="">
      <xdr:nvGraphicFramePr>
        <xdr:cNvPr id="1041" name="Graphique 17">
          <a:extLst>
            <a:ext uri="{FF2B5EF4-FFF2-40B4-BE49-F238E27FC236}">
              <a16:creationId xmlns:a16="http://schemas.microsoft.com/office/drawing/2014/main" id="{00000000-0008-0000-0200-000011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0.41255</cdr:x>
      <cdr:y>0.30273</cdr:y>
    </cdr:from>
    <cdr:to>
      <cdr:x>0.41255</cdr:x>
      <cdr:y>0.30273</cdr:y>
    </cdr:to>
    <cdr:sp macro="" textlink="">
      <cdr:nvSpPr>
        <cdr:cNvPr id="205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05751" y="683679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200" b="1" i="0" u="none" strike="noStrike" baseline="0">
              <a:solidFill>
                <a:srgbClr val="000000"/>
              </a:solidFill>
              <a:latin typeface="Arial"/>
              <a:cs typeface="Arial"/>
            </a:rPr>
            <a:t>Laitue</a:t>
          </a:r>
        </a:p>
      </cdr:txBody>
    </cdr:sp>
  </cdr:relSizeAnchor>
  <cdr:relSizeAnchor xmlns:cdr="http://schemas.openxmlformats.org/drawingml/2006/chartDrawing">
    <cdr:from>
      <cdr:x>0.56091</cdr:x>
      <cdr:y>0.02119</cdr:y>
    </cdr:from>
    <cdr:to>
      <cdr:x>0.8772</cdr:x>
      <cdr:y>0.08631</cdr:y>
    </cdr:to>
    <cdr:sp macro="" textlink="">
      <cdr:nvSpPr>
        <cdr:cNvPr id="205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4560" y="50800"/>
          <a:ext cx="231976" cy="1463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18288" tIns="18288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200" b="0" i="0" u="none" strike="noStrike" baseline="0">
              <a:solidFill>
                <a:srgbClr val="000000"/>
              </a:solidFill>
              <a:latin typeface="Arial"/>
              <a:cs typeface="Arial"/>
            </a:rPr>
            <a:t>Base 100 en 2000</a:t>
          </a:r>
          <a:endParaRPr lang="fr-FR" sz="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fr-FR" sz="100" b="0" i="0" u="none" strike="noStrike" baseline="0">
            <a:solidFill>
              <a:srgbClr val="000000"/>
            </a:solidFill>
            <a:latin typeface="Arial"/>
            <a:cs typeface="Arial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1144905</xdr:colOff>
      <xdr:row>7</xdr:row>
      <xdr:rowOff>116204</xdr:rowOff>
    </xdr:from>
    <xdr:to>
      <xdr:col>9</xdr:col>
      <xdr:colOff>285750</xdr:colOff>
      <xdr:row>25</xdr:row>
      <xdr:rowOff>152399</xdr:rowOff>
    </xdr:to>
    <xdr:graphicFrame macro="">
      <xdr:nvGraphicFramePr>
        <xdr:cNvPr id="2" name="Graphique 8">
          <a:extLst>
            <a:ext uri="{FF2B5EF4-FFF2-40B4-BE49-F238E27FC236}">
              <a16:creationId xmlns:a16="http://schemas.microsoft.com/office/drawing/2014/main" id="{77BB816E-F6C4-4D71-8437-A0FBE25A62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0.33557</cdr:x>
      <cdr:y>0.23273</cdr:y>
    </cdr:from>
    <cdr:to>
      <cdr:x>0.33557</cdr:x>
      <cdr:y>0.23273</cdr:y>
    </cdr:to>
    <cdr:sp macro="" textlink="">
      <cdr:nvSpPr>
        <cdr:cNvPr id="153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070756" y="473129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Laitue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CONJ\_LAI\Maquette%20IR%20Laitue%20De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glabarthe\Refonte%20conj%20(bdc,mqt..)\MAQUETTE\IR%20L&#233;gumes%20Avril2007\Aspe07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CONJ\_CAR\Caro02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glabarthe\Refonte%20conj%20(bdc,mqt..)\MAQUETTE\IR%20L&#233;gumes%20Avril2007\Chfl0106.xls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CONJABRICOT.xlsx" TargetMode="External"/><Relationship Id="rId2" Type="http://schemas.openxmlformats.org/officeDocument/2006/relationships/externalLinkPath" Target="file:///G:\ssp\sdsafa\bsvae\CONJ_fruit_viti\CONJ_fruits\TableauFruits\CONJABRICOT.xlsx" TargetMode="External"/><Relationship Id="rId1" Type="http://schemas.openxmlformats.org/officeDocument/2006/relationships/externalLinkPath" Target="/ssp/sdsafa/bsvae/CONJ_fruit_viti/CONJ_fruits/TableauFruits/CONJABRICO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x"/>
      <sheetName val="Paramètres"/>
      <sheetName val="Trait indices"/>
      <sheetName val="Trait calend"/>
      <sheetName val="Trait comex mois"/>
      <sheetName val="Surf conj"/>
      <sheetName val="Prod conj"/>
      <sheetName val="Histo Surf Prod Conj"/>
      <sheetName val="Trait Histo Prod Laitue Hiver"/>
      <sheetName val="Histo Prod Mois"/>
      <sheetName val="Cal conj"/>
      <sheetName val="Comex an"/>
      <sheetName val="Comex mois"/>
      <sheetName val="Prod mois conj"/>
      <sheetName val="Prod européenne"/>
      <sheetName val="Indices"/>
    </sheetNames>
    <sheetDataSet>
      <sheetData sheetId="0" refreshError="1"/>
      <sheetData sheetId="1">
        <row r="1">
          <cell r="B1">
            <v>2006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bnat"/>
      <sheetName val="Pubdép"/>
      <sheetName val="Pubrég"/>
      <sheetName val="Base"/>
      <sheetName val="Saa"/>
      <sheetName val="D37"/>
      <sheetName val="D41"/>
      <sheetName val="D49"/>
      <sheetName val="D40"/>
      <sheetName val="D33"/>
      <sheetName val="D82"/>
      <sheetName val="D11"/>
      <sheetName val="D13"/>
      <sheetName val="D30"/>
      <sheetName val="D34"/>
      <sheetName val="D84"/>
      <sheetName val="Centre-O"/>
      <sheetName val="Sud-O"/>
      <sheetName val="Sud-E"/>
      <sheetName val="Autre"/>
      <sheetName val="France"/>
      <sheetName val="PrixEuro"/>
      <sheetName val="Graphiques"/>
      <sheetName val="Parametres"/>
      <sheetName val="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">
          <cell r="B1">
            <v>2006</v>
          </cell>
        </row>
        <row r="2">
          <cell r="B2">
            <v>2005</v>
          </cell>
          <cell r="I2">
            <v>0</v>
          </cell>
          <cell r="J2">
            <v>4</v>
          </cell>
          <cell r="K2">
            <v>11</v>
          </cell>
        </row>
        <row r="3">
          <cell r="B3" t="str">
            <v>01-Fév-2006</v>
          </cell>
        </row>
        <row r="4">
          <cell r="B4" t="str">
            <v>Fév 2006</v>
          </cell>
          <cell r="C4" t="str">
            <v>Février 2006</v>
          </cell>
          <cell r="K4" t="str">
            <v>37</v>
          </cell>
        </row>
        <row r="5">
          <cell r="B5" t="str">
            <v>0206</v>
          </cell>
          <cell r="K5" t="str">
            <v>41</v>
          </cell>
        </row>
        <row r="6">
          <cell r="B6">
            <v>38726</v>
          </cell>
          <cell r="K6" t="str">
            <v>49</v>
          </cell>
        </row>
        <row r="7">
          <cell r="B7">
            <v>10</v>
          </cell>
          <cell r="K7" t="str">
            <v>33</v>
          </cell>
        </row>
        <row r="8">
          <cell r="B8">
            <v>52</v>
          </cell>
          <cell r="K8" t="str">
            <v>40</v>
          </cell>
        </row>
        <row r="9">
          <cell r="K9" t="str">
            <v>82</v>
          </cell>
        </row>
        <row r="10">
          <cell r="K10" t="str">
            <v>11</v>
          </cell>
        </row>
        <row r="11">
          <cell r="K11" t="str">
            <v>13</v>
          </cell>
        </row>
        <row r="12">
          <cell r="K12" t="str">
            <v>30</v>
          </cell>
        </row>
        <row r="13">
          <cell r="K13" t="str">
            <v>34</v>
          </cell>
        </row>
        <row r="14">
          <cell r="K14" t="str">
            <v>84</v>
          </cell>
        </row>
      </sheetData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bnat"/>
      <sheetName val="Pubdép"/>
      <sheetName val="Pubrég"/>
      <sheetName val="Base"/>
      <sheetName val="Saa"/>
      <sheetName val="D29"/>
      <sheetName val="D35"/>
      <sheetName val="D50"/>
      <sheetName val="D33"/>
      <sheetName val="D40"/>
      <sheetName val="D13"/>
      <sheetName val="D30"/>
      <sheetName val="D84"/>
      <sheetName val="Ouest"/>
      <sheetName val="Sud-O"/>
      <sheetName val="Sud-E"/>
      <sheetName val="Autre"/>
      <sheetName val="France"/>
      <sheetName val="PrixEuro"/>
      <sheetName val="Graphiques"/>
      <sheetName val="Parametres"/>
      <sheetName val="Mac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7">
          <cell r="B7" t="str">
            <v>05</v>
          </cell>
        </row>
        <row r="9">
          <cell r="B9" t="str">
            <v>06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bnat"/>
      <sheetName val="Pubdép"/>
      <sheetName val="Pubrég"/>
      <sheetName val="Saa"/>
      <sheetName val="Base"/>
      <sheetName val="D59"/>
      <sheetName val="D62"/>
      <sheetName val="D22"/>
      <sheetName val="D29"/>
      <sheetName val="D35"/>
      <sheetName val="D50"/>
      <sheetName val="D13"/>
      <sheetName val="Nord"/>
      <sheetName val="Ouest"/>
      <sheetName val="Sud-E"/>
      <sheetName val="Autre"/>
      <sheetName val="France"/>
      <sheetName val="PrixEuro"/>
      <sheetName val="Prix"/>
      <sheetName val="Graphiques"/>
      <sheetName val="Parametres"/>
      <sheetName val="Mac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8">
          <cell r="B8" t="str">
            <v>04</v>
          </cell>
        </row>
      </sheetData>
      <sheetData sheetId="2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ODE EMPLOI"/>
      <sheetName val="Prod_nat_abricot"/>
      <sheetName val="calendrier mai juin"/>
      <sheetName val="surf_prod_abricot"/>
      <sheetName val="Trait_indices"/>
      <sheetName val="Paramètres"/>
      <sheetName val="Surf_et_prod"/>
      <sheetName val="Surf_et_prod_5_ans"/>
      <sheetName val="Cal_conj"/>
      <sheetName val="Indices"/>
      <sheetName val="Trait_calend"/>
      <sheetName val="Trait_evol_surf_et_prod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01-Août-2026</v>
          </cell>
        </row>
      </sheetData>
      <sheetData sheetId="6">
        <row r="3">
          <cell r="D3">
            <v>3.589</v>
          </cell>
          <cell r="E3">
            <v>1.4710000000000001</v>
          </cell>
          <cell r="F3">
            <v>4.6000000000000005</v>
          </cell>
          <cell r="G3">
            <v>9.8130751708428239</v>
          </cell>
        </row>
        <row r="9">
          <cell r="D9">
            <v>26.188000000000002</v>
          </cell>
          <cell r="E9">
            <v>13.438000000000001</v>
          </cell>
          <cell r="F9">
            <v>59</v>
          </cell>
          <cell r="G9">
            <v>100.59045380814447</v>
          </cell>
        </row>
      </sheetData>
      <sheetData sheetId="7"/>
      <sheetData sheetId="8"/>
      <sheetData sheetId="9"/>
      <sheetData sheetId="10"/>
      <sheetData sheetId="11">
        <row r="6">
          <cell r="C6">
            <v>3.6900000000000004</v>
          </cell>
          <cell r="D6">
            <v>1.5070000000000001</v>
          </cell>
          <cell r="E6">
            <v>4.9000000000000004</v>
          </cell>
          <cell r="F6">
            <v>10.257</v>
          </cell>
        </row>
        <row r="7">
          <cell r="C7">
            <v>3.589</v>
          </cell>
          <cell r="D7">
            <v>1.4710000000000001</v>
          </cell>
          <cell r="E7">
            <v>4.6000000000000005</v>
          </cell>
          <cell r="F7">
            <v>9.8130751708428239</v>
          </cell>
        </row>
        <row r="9">
          <cell r="B9" t="str">
            <v>2021</v>
          </cell>
        </row>
        <row r="13">
          <cell r="B13" t="str">
            <v>2025</v>
          </cell>
          <cell r="C13">
            <v>33.685700000000004</v>
          </cell>
          <cell r="D13">
            <v>15.378</v>
          </cell>
          <cell r="E13">
            <v>50.709299999999999</v>
          </cell>
          <cell r="F13">
            <v>101.7603</v>
          </cell>
        </row>
        <row r="14">
          <cell r="C14">
            <v>26.188000000000002</v>
          </cell>
          <cell r="D14">
            <v>13.438000000000001</v>
          </cell>
          <cell r="E14">
            <v>59</v>
          </cell>
          <cell r="F14">
            <v>100.59045380814447</v>
          </cell>
        </row>
        <row r="16">
          <cell r="C16">
            <v>3.8592</v>
          </cell>
          <cell r="D16">
            <v>1.5242</v>
          </cell>
          <cell r="E16">
            <v>5.4725999999999999</v>
          </cell>
          <cell r="F16">
            <v>11.0236</v>
          </cell>
        </row>
        <row r="17">
          <cell r="C17">
            <v>36.431740000000005</v>
          </cell>
          <cell r="D17">
            <v>15.002300000000002</v>
          </cell>
          <cell r="E17">
            <v>45.629180000000005</v>
          </cell>
          <cell r="F17">
            <v>98.995859999999993</v>
          </cell>
        </row>
        <row r="24">
          <cell r="C24" t="str">
            <v>prod</v>
          </cell>
          <cell r="D24" t="str">
            <v>Moyenne 2021-2025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F36"/>
  <sheetViews>
    <sheetView tabSelected="1" topLeftCell="A4" workbookViewId="0">
      <selection activeCell="M19" sqref="M19"/>
    </sheetView>
  </sheetViews>
  <sheetFormatPr baseColWidth="10" defaultColWidth="11.42578125" defaultRowHeight="12.75" x14ac:dyDescent="0.2"/>
  <cols>
    <col min="1" max="16384" width="11.42578125" style="3"/>
  </cols>
  <sheetData>
    <row r="1" spans="2:6" ht="27" customHeight="1" x14ac:dyDescent="0.35">
      <c r="B1" s="21" t="s">
        <v>36</v>
      </c>
      <c r="C1" s="46" t="s">
        <v>23</v>
      </c>
      <c r="D1" s="46"/>
      <c r="E1" s="46"/>
      <c r="F1" s="46"/>
    </row>
    <row r="14" spans="2:6" x14ac:dyDescent="0.2">
      <c r="C14" s="27"/>
    </row>
    <row r="30" spans="1:3" ht="19.5" customHeight="1" x14ac:dyDescent="0.2">
      <c r="B30" s="3" t="str">
        <f>[5]Trait_evol_surf_et_prod!C24</f>
        <v>prod</v>
      </c>
      <c r="C30" s="3" t="str">
        <f>[5]Trait_evol_surf_et_prod!D24</f>
        <v>Moyenne 2021-2025</v>
      </c>
    </row>
    <row r="31" spans="1:3" x14ac:dyDescent="0.2">
      <c r="A31" s="3" t="s">
        <v>25</v>
      </c>
      <c r="B31" s="3">
        <v>54.587900000000005</v>
      </c>
      <c r="C31" s="3">
        <v>98.995859999999993</v>
      </c>
    </row>
    <row r="32" spans="1:3" x14ac:dyDescent="0.2">
      <c r="A32" s="3" t="s">
        <v>26</v>
      </c>
      <c r="B32" s="3">
        <v>128.0838</v>
      </c>
      <c r="C32" s="3">
        <v>98.995859999999993</v>
      </c>
    </row>
    <row r="33" spans="1:3" x14ac:dyDescent="0.2">
      <c r="A33" s="3" t="s">
        <v>27</v>
      </c>
      <c r="B33" s="3">
        <v>127.7848</v>
      </c>
      <c r="C33" s="3">
        <v>98.995859999999993</v>
      </c>
    </row>
    <row r="34" spans="1:3" x14ac:dyDescent="0.2">
      <c r="A34" s="3" t="s">
        <v>34</v>
      </c>
      <c r="B34" s="3">
        <v>82.762500000000003</v>
      </c>
      <c r="C34" s="3">
        <v>98.995859999999993</v>
      </c>
    </row>
    <row r="35" spans="1:3" x14ac:dyDescent="0.2">
      <c r="A35" s="3" t="s">
        <v>37</v>
      </c>
      <c r="B35" s="3">
        <v>101.7603</v>
      </c>
      <c r="C35" s="3">
        <v>98.995859999999993</v>
      </c>
    </row>
    <row r="36" spans="1:3" x14ac:dyDescent="0.2">
      <c r="A36" s="3" t="s">
        <v>52</v>
      </c>
      <c r="B36" s="3">
        <v>100.59045380814447</v>
      </c>
      <c r="C36" s="3">
        <v>98.995859999999993</v>
      </c>
    </row>
  </sheetData>
  <mergeCells count="1">
    <mergeCell ref="C1:F1"/>
  </mergeCells>
  <pageMargins left="0.78740157499999996" right="0.78740157499999996" top="0.984251969" bottom="0.984251969" header="0.4921259845" footer="0.4921259845"/>
  <pageSetup paperSize="9" scale="7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">
    <tabColor rgb="FF00B0F0"/>
  </sheetPr>
  <dimension ref="A2:AE48"/>
  <sheetViews>
    <sheetView workbookViewId="0">
      <selection activeCell="H21" sqref="H21"/>
    </sheetView>
  </sheetViews>
  <sheetFormatPr baseColWidth="10" defaultColWidth="11.42578125" defaultRowHeight="12.75" x14ac:dyDescent="0.2"/>
  <cols>
    <col min="1" max="1" width="15" style="3" customWidth="1"/>
    <col min="2" max="2" width="31" style="3" customWidth="1"/>
    <col min="3" max="6" width="11.42578125" style="3"/>
    <col min="7" max="7" width="11.7109375" style="3" customWidth="1"/>
    <col min="8" max="8" width="11.42578125" style="3"/>
    <col min="9" max="9" width="8.42578125" style="3" customWidth="1"/>
    <col min="10" max="11" width="15.7109375" style="3" customWidth="1"/>
    <col min="12" max="12" width="2.7109375" style="3" customWidth="1"/>
    <col min="13" max="14" width="11.42578125" style="3"/>
    <col min="15" max="15" width="13.28515625" style="3" customWidth="1"/>
    <col min="16" max="16" width="11.42578125" style="3"/>
    <col min="17" max="17" width="16.7109375" style="3" customWidth="1"/>
    <col min="18" max="18" width="9" style="3" customWidth="1"/>
    <col min="19" max="30" width="5.28515625" style="3" customWidth="1"/>
    <col min="31" max="31" width="6.7109375" style="3" customWidth="1"/>
    <col min="32" max="16384" width="11.42578125" style="3"/>
  </cols>
  <sheetData>
    <row r="2" spans="1:31" ht="15" x14ac:dyDescent="0.3">
      <c r="A2" s="53" t="s">
        <v>35</v>
      </c>
      <c r="B2" s="53"/>
      <c r="C2" s="53"/>
      <c r="D2" s="53"/>
      <c r="E2" s="53"/>
      <c r="F2" s="53"/>
    </row>
    <row r="4" spans="1:31" x14ac:dyDescent="0.2">
      <c r="A4" s="25"/>
      <c r="I4" s="1"/>
      <c r="L4" s="59"/>
      <c r="M4" s="59"/>
    </row>
    <row r="5" spans="1:31" ht="12.75" customHeight="1" x14ac:dyDescent="0.2">
      <c r="A5" s="56" t="str">
        <f ca="1">" Estimations au "&amp;[5]Paramètres!$B$3</f>
        <v xml:space="preserve"> Estimations au 01-Août-2026</v>
      </c>
      <c r="B5" s="56"/>
      <c r="C5" s="50" t="s">
        <v>21</v>
      </c>
      <c r="D5" s="50" t="s">
        <v>19</v>
      </c>
      <c r="E5" s="50" t="s">
        <v>22</v>
      </c>
      <c r="F5" s="51" t="s">
        <v>1</v>
      </c>
      <c r="G5" s="54"/>
      <c r="I5" s="7"/>
      <c r="L5" s="10"/>
      <c r="M5" s="7"/>
    </row>
    <row r="6" spans="1:31" ht="13.5" customHeight="1" x14ac:dyDescent="0.2">
      <c r="A6" s="56"/>
      <c r="B6" s="56"/>
      <c r="C6" s="50"/>
      <c r="D6" s="50"/>
      <c r="E6" s="50"/>
      <c r="F6" s="52"/>
      <c r="G6" s="55"/>
      <c r="I6" s="7"/>
      <c r="L6" s="11"/>
      <c r="M6" s="12"/>
      <c r="O6" s="49"/>
      <c r="Q6" s="2"/>
      <c r="R6" s="2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9"/>
    </row>
    <row r="7" spans="1:31" ht="15" customHeight="1" x14ac:dyDescent="0.3">
      <c r="A7" s="60" t="s">
        <v>24</v>
      </c>
      <c r="B7" s="31" t="s">
        <v>28</v>
      </c>
      <c r="C7" s="32">
        <f>[5]Surf_et_prod!D3</f>
        <v>3.589</v>
      </c>
      <c r="D7" s="32">
        <f>[5]Surf_et_prod!E3</f>
        <v>1.4710000000000001</v>
      </c>
      <c r="E7" s="32">
        <f>[5]Surf_et_prod!F3</f>
        <v>4.6000000000000005</v>
      </c>
      <c r="F7" s="32">
        <f>[5]Surf_et_prod!G3</f>
        <v>9.8130751708428239</v>
      </c>
      <c r="G7" s="22"/>
      <c r="I7" s="8"/>
      <c r="L7" s="11"/>
      <c r="M7" s="12"/>
      <c r="O7" s="49"/>
      <c r="Q7" s="2"/>
      <c r="R7" s="14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6"/>
    </row>
    <row r="8" spans="1:31" ht="15" x14ac:dyDescent="0.3">
      <c r="A8" s="61"/>
      <c r="B8" s="28" t="s">
        <v>30</v>
      </c>
      <c r="C8" s="35" t="str">
        <f>CONCATENATE(ROUND((([5]Trait_evol_surf_et_prod!C7/[5]Trait_evol_surf_et_prod!C6)-1)*100,0))</f>
        <v>-3</v>
      </c>
      <c r="D8" s="35" t="str">
        <f>CONCATENATE(ROUND((([5]Trait_evol_surf_et_prod!D7/[5]Trait_evol_surf_et_prod!D6)-1)*100,0))</f>
        <v>-2</v>
      </c>
      <c r="E8" s="35" t="str">
        <f>CONCATENATE(ROUND((([5]Trait_evol_surf_et_prod!E7/[5]Trait_evol_surf_et_prod!E6)-1)*100,0))</f>
        <v>-6</v>
      </c>
      <c r="F8" s="35" t="str">
        <f>CONCATENATE(ROUND((([5]Trait_evol_surf_et_prod!F7/[5]Trait_evol_surf_et_prod!F6)-1)*100,0))</f>
        <v>-4</v>
      </c>
      <c r="G8" s="23"/>
      <c r="I8" s="26"/>
      <c r="L8" s="11"/>
      <c r="M8" s="12"/>
      <c r="O8" s="48"/>
      <c r="Q8" s="2"/>
      <c r="R8" s="14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6"/>
    </row>
    <row r="9" spans="1:31" ht="15" x14ac:dyDescent="0.3">
      <c r="A9" s="61"/>
      <c r="B9" s="28" t="s">
        <v>31</v>
      </c>
      <c r="C9" s="35" t="str">
        <f>CONCATENATE(ROUND((([5]Surf_et_prod!D3/[5]Trait_evol_surf_et_prod!C16)-1)*100,0))</f>
        <v>-7</v>
      </c>
      <c r="D9" s="35" t="str">
        <f>CONCATENATE(ROUND((([5]Surf_et_prod!E3/[5]Trait_evol_surf_et_prod!D16)-1)*100,0))</f>
        <v>-3</v>
      </c>
      <c r="E9" s="35" t="str">
        <f>CONCATENATE(ROUND((([5]Surf_et_prod!F3/[5]Trait_evol_surf_et_prod!E16)-1)*100,0))</f>
        <v>-16</v>
      </c>
      <c r="F9" s="35" t="str">
        <f>CONCATENATE(ROUND((([5]Surf_et_prod!G3/[5]Trait_evol_surf_et_prod!F16)-1)*100,0))</f>
        <v>-11</v>
      </c>
      <c r="G9" s="23"/>
      <c r="I9" s="8"/>
      <c r="L9" s="11"/>
      <c r="M9" s="12"/>
      <c r="O9" s="18"/>
      <c r="Q9" s="2"/>
      <c r="R9" s="14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6"/>
    </row>
    <row r="10" spans="1:31" ht="15" x14ac:dyDescent="0.3">
      <c r="A10" s="34"/>
      <c r="B10" s="28"/>
      <c r="C10" s="29"/>
      <c r="D10" s="29"/>
      <c r="E10" s="29"/>
      <c r="F10" s="30"/>
      <c r="G10" s="19"/>
      <c r="I10" s="8"/>
      <c r="L10" s="11"/>
      <c r="M10" s="12"/>
      <c r="O10" s="47"/>
      <c r="Q10" s="2"/>
      <c r="R10" s="14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6"/>
    </row>
    <row r="11" spans="1:31" ht="15" x14ac:dyDescent="0.3">
      <c r="A11" s="57" t="s">
        <v>2</v>
      </c>
      <c r="B11" s="31" t="s">
        <v>29</v>
      </c>
      <c r="C11" s="32">
        <f>[5]Surf_et_prod!D9</f>
        <v>26.188000000000002</v>
      </c>
      <c r="D11" s="32">
        <f>[5]Surf_et_prod!E9</f>
        <v>13.438000000000001</v>
      </c>
      <c r="E11" s="32">
        <f>[5]Surf_et_prod!F9</f>
        <v>59</v>
      </c>
      <c r="F11" s="32">
        <f>[5]Surf_et_prod!G9</f>
        <v>100.59045380814447</v>
      </c>
      <c r="G11" s="22"/>
      <c r="I11" s="8"/>
      <c r="L11" s="11"/>
      <c r="M11" s="12"/>
      <c r="O11" s="48"/>
      <c r="Q11" s="2"/>
      <c r="R11" s="14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6"/>
    </row>
    <row r="12" spans="1:31" ht="15" x14ac:dyDescent="0.3">
      <c r="A12" s="58"/>
      <c r="B12" s="28" t="s">
        <v>32</v>
      </c>
      <c r="C12" s="36" t="str">
        <f>CONCATENATE(ROUND((([5]Trait_evol_surf_et_prod!C14/[5]Trait_evol_surf_et_prod!C13)-1)*100,0))</f>
        <v>-22</v>
      </c>
      <c r="D12" s="36" t="str">
        <f>CONCATENATE(ROUND((([5]Trait_evol_surf_et_prod!D14/[5]Trait_evol_surf_et_prod!D13)-1)*100,0))</f>
        <v>-13</v>
      </c>
      <c r="E12" s="36" t="str">
        <f>CONCATENATE(ROUND((([5]Trait_evol_surf_et_prod!E14/[5]Trait_evol_surf_et_prod!E13)-1)*100,0))</f>
        <v>16</v>
      </c>
      <c r="F12" s="37" t="str">
        <f>CONCATENATE(ROUND((([5]Trait_evol_surf_et_prod!F14/[5]Trait_evol_surf_et_prod!F13)-1)*100,0))</f>
        <v>-1</v>
      </c>
      <c r="G12" s="22"/>
      <c r="I12" s="8"/>
      <c r="L12" s="11"/>
      <c r="M12" s="12"/>
      <c r="O12" s="20"/>
      <c r="Q12" s="2"/>
      <c r="R12" s="14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6"/>
    </row>
    <row r="13" spans="1:31" ht="15" x14ac:dyDescent="0.3">
      <c r="A13" s="58"/>
      <c r="B13" s="28" t="s">
        <v>33</v>
      </c>
      <c r="C13" s="36" t="str">
        <f>CONCATENATE(ROUND((([5]Surf_et_prod!D9/[5]Trait_evol_surf_et_prod!C17)-1)*100,0))</f>
        <v>-28</v>
      </c>
      <c r="D13" s="36" t="str">
        <f>CONCATENATE(ROUND((([5]Surf_et_prod!E9/[5]Trait_evol_surf_et_prod!D17)-1)*100,0))</f>
        <v>-10</v>
      </c>
      <c r="E13" s="36" t="str">
        <f>CONCATENATE(ROUND((([5]Surf_et_prod!F9/[5]Trait_evol_surf_et_prod!E17)-1)*100,0))</f>
        <v>29</v>
      </c>
      <c r="F13" s="37" t="str">
        <f>CONCATENATE(ROUND((([5]Surf_et_prod!G9/[5]Trait_evol_surf_et_prod!F17)-1)*100,0))</f>
        <v>2</v>
      </c>
      <c r="G13" s="22"/>
      <c r="I13" s="8"/>
      <c r="L13" s="11"/>
      <c r="M13" s="12"/>
      <c r="O13" s="20"/>
      <c r="Q13" s="2"/>
      <c r="R13" s="14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6"/>
    </row>
    <row r="14" spans="1:31" x14ac:dyDescent="0.2">
      <c r="A14" s="33" t="str">
        <f>CONCATENATE(" * année précédente (statistique agricole annuelle) ** évolution par rapport à la moyenne ",[5]Trait_evol_surf_et_prod!$B$9," à ",[5]Trait_evol_surf_et_prod!$B$13," (stat agricole annuelle)") &amp; "          source : Agreste"</f>
        <v xml:space="preserve"> * année précédente (statistique agricole annuelle) ** évolution par rapport à la moyenne 2021 à 2025 (stat agricole annuelle)          source : Agreste</v>
      </c>
      <c r="B14" s="24"/>
      <c r="C14" s="4"/>
      <c r="D14" s="24"/>
      <c r="E14" s="4"/>
      <c r="F14" s="38"/>
      <c r="G14" s="22"/>
      <c r="I14" s="8"/>
      <c r="L14" s="11"/>
      <c r="M14" s="12"/>
      <c r="O14" s="20"/>
      <c r="Q14" s="2"/>
      <c r="R14" s="14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6"/>
    </row>
    <row r="15" spans="1:31" x14ac:dyDescent="0.2">
      <c r="A15" s="6"/>
      <c r="C15" s="6"/>
      <c r="D15" s="6"/>
      <c r="E15" s="6"/>
      <c r="F15" s="1"/>
      <c r="G15" s="23"/>
      <c r="I15" s="8"/>
      <c r="L15" s="11"/>
      <c r="M15" s="12"/>
      <c r="Q15" s="2"/>
      <c r="R15" s="14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6"/>
    </row>
    <row r="16" spans="1:31" x14ac:dyDescent="0.2">
      <c r="F16" s="5"/>
      <c r="G16" s="23"/>
      <c r="I16" s="8"/>
      <c r="L16" s="11"/>
      <c r="M16" s="12"/>
      <c r="Q16" s="2"/>
      <c r="R16" s="14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6"/>
    </row>
    <row r="17" spans="1:31" x14ac:dyDescent="0.2">
      <c r="F17" s="2"/>
      <c r="I17" s="8"/>
      <c r="L17" s="13"/>
      <c r="M17" s="12"/>
      <c r="AE17" s="17"/>
    </row>
    <row r="18" spans="1:31" x14ac:dyDescent="0.2">
      <c r="F18" s="2"/>
      <c r="G18" s="2"/>
      <c r="H18" s="5"/>
    </row>
    <row r="19" spans="1:31" x14ac:dyDescent="0.2">
      <c r="F19" s="2"/>
      <c r="G19" s="2"/>
      <c r="H19" s="5"/>
    </row>
    <row r="20" spans="1:31" x14ac:dyDescent="0.2">
      <c r="B20" s="11" t="s">
        <v>3</v>
      </c>
      <c r="C20" s="3" t="s">
        <v>21</v>
      </c>
      <c r="D20" s="3" t="s">
        <v>20</v>
      </c>
      <c r="E20" s="3" t="s">
        <v>18</v>
      </c>
      <c r="F20" s="2" t="s">
        <v>0</v>
      </c>
      <c r="G20" s="2"/>
      <c r="H20" s="5"/>
    </row>
    <row r="21" spans="1:31" x14ac:dyDescent="0.2">
      <c r="A21" s="3" t="s">
        <v>9</v>
      </c>
      <c r="B21" s="3" t="s">
        <v>25</v>
      </c>
      <c r="C21" s="3">
        <v>4.0440000000000005</v>
      </c>
      <c r="D21" s="3">
        <v>1.5350000000000001</v>
      </c>
      <c r="E21" s="3">
        <v>6.1269999999999998</v>
      </c>
      <c r="F21" s="2">
        <v>11.882</v>
      </c>
      <c r="G21" s="2"/>
      <c r="H21" s="5"/>
    </row>
    <row r="22" spans="1:31" x14ac:dyDescent="0.2">
      <c r="A22" s="3" t="s">
        <v>8</v>
      </c>
      <c r="B22" s="3" t="s">
        <v>26</v>
      </c>
      <c r="C22" s="3">
        <v>3.8529999999999998</v>
      </c>
      <c r="D22" s="3">
        <v>1.5350000000000001</v>
      </c>
      <c r="E22" s="3">
        <v>5.8</v>
      </c>
      <c r="F22" s="2">
        <v>11.359</v>
      </c>
      <c r="G22" s="2"/>
      <c r="H22" s="5"/>
    </row>
    <row r="23" spans="1:31" x14ac:dyDescent="0.2">
      <c r="A23" s="3" t="s">
        <v>7</v>
      </c>
      <c r="B23" s="3" t="s">
        <v>27</v>
      </c>
      <c r="C23" s="3">
        <v>3.93</v>
      </c>
      <c r="D23" s="3">
        <v>1.522</v>
      </c>
      <c r="E23" s="3">
        <v>5.5</v>
      </c>
      <c r="F23" s="2">
        <v>11.121</v>
      </c>
      <c r="G23" s="2"/>
      <c r="H23" s="5"/>
    </row>
    <row r="24" spans="1:31" x14ac:dyDescent="0.2">
      <c r="A24" s="3" t="s">
        <v>6</v>
      </c>
      <c r="B24" s="3" t="s">
        <v>34</v>
      </c>
      <c r="C24" s="3">
        <v>3.7790000000000004</v>
      </c>
      <c r="D24" s="3">
        <v>1.522</v>
      </c>
      <c r="E24" s="3">
        <v>5.0360000000000005</v>
      </c>
      <c r="F24" s="2">
        <v>10.499000000000001</v>
      </c>
      <c r="H24" s="2"/>
    </row>
    <row r="25" spans="1:31" x14ac:dyDescent="0.2">
      <c r="A25" s="3" t="s">
        <v>5</v>
      </c>
      <c r="B25" s="3" t="s">
        <v>37</v>
      </c>
      <c r="C25" s="3">
        <v>3.6900000000000004</v>
      </c>
      <c r="D25" s="3">
        <v>1.5070000000000001</v>
      </c>
      <c r="E25" s="3">
        <v>4.9000000000000004</v>
      </c>
      <c r="F25" s="2">
        <v>10.257</v>
      </c>
      <c r="H25" s="2"/>
    </row>
    <row r="26" spans="1:31" x14ac:dyDescent="0.2">
      <c r="A26" s="3" t="s">
        <v>4</v>
      </c>
      <c r="B26" s="3" t="s">
        <v>52</v>
      </c>
      <c r="C26" s="3">
        <v>3.589</v>
      </c>
      <c r="D26" s="3">
        <v>1.4710000000000001</v>
      </c>
      <c r="E26" s="3">
        <v>4.6000000000000005</v>
      </c>
      <c r="F26" s="2">
        <v>9.8130751708428239</v>
      </c>
      <c r="G26" s="2"/>
      <c r="H26" s="2"/>
    </row>
    <row r="27" spans="1:31" x14ac:dyDescent="0.2">
      <c r="F27" s="2"/>
      <c r="G27" s="2"/>
      <c r="H27" s="2"/>
    </row>
    <row r="28" spans="1:31" x14ac:dyDescent="0.2">
      <c r="A28" s="3" t="s">
        <v>15</v>
      </c>
      <c r="B28" s="3" t="s">
        <v>25</v>
      </c>
      <c r="C28" s="3">
        <v>29.762699999999999</v>
      </c>
      <c r="D28" s="3">
        <v>8.4425000000000008</v>
      </c>
      <c r="E28" s="3">
        <v>15.317500000000001</v>
      </c>
      <c r="F28" s="2">
        <v>54.587900000000005</v>
      </c>
      <c r="G28" s="17"/>
      <c r="H28" s="2"/>
    </row>
    <row r="29" spans="1:31" x14ac:dyDescent="0.2">
      <c r="A29" s="3" t="s">
        <v>14</v>
      </c>
      <c r="B29" s="3" t="s">
        <v>26</v>
      </c>
      <c r="C29" s="3">
        <v>44.604300000000009</v>
      </c>
      <c r="D29" s="3">
        <v>17.606000000000002</v>
      </c>
      <c r="E29" s="3">
        <v>63.3735</v>
      </c>
      <c r="F29" s="2">
        <v>128.0838</v>
      </c>
      <c r="G29" s="2"/>
      <c r="H29" s="2"/>
    </row>
    <row r="30" spans="1:31" x14ac:dyDescent="0.2">
      <c r="A30" s="3" t="s">
        <v>13</v>
      </c>
      <c r="B30" s="3" t="s">
        <v>27</v>
      </c>
      <c r="C30" s="3">
        <v>41.726999999999997</v>
      </c>
      <c r="D30" s="3">
        <v>18.655000000000001</v>
      </c>
      <c r="E30" s="3">
        <v>64.908100000000005</v>
      </c>
      <c r="F30" s="2">
        <v>127.7848</v>
      </c>
      <c r="G30" s="2"/>
      <c r="H30" s="2"/>
    </row>
    <row r="31" spans="1:31" x14ac:dyDescent="0.2">
      <c r="A31" s="3" t="s">
        <v>12</v>
      </c>
      <c r="B31" s="3" t="s">
        <v>34</v>
      </c>
      <c r="C31" s="3">
        <v>32.379000000000005</v>
      </c>
      <c r="D31" s="3">
        <v>14.930000000000001</v>
      </c>
      <c r="E31" s="3">
        <v>33.837499999999999</v>
      </c>
      <c r="F31" s="2">
        <v>82.762500000000003</v>
      </c>
      <c r="G31" s="2"/>
      <c r="H31" s="2"/>
    </row>
    <row r="32" spans="1:31" x14ac:dyDescent="0.2">
      <c r="A32" s="3" t="s">
        <v>11</v>
      </c>
      <c r="B32" s="3" t="s">
        <v>37</v>
      </c>
      <c r="C32" s="3">
        <v>33.685700000000004</v>
      </c>
      <c r="D32" s="3">
        <v>15.378</v>
      </c>
      <c r="E32" s="3">
        <v>50.709299999999999</v>
      </c>
      <c r="F32" s="2">
        <v>101.7603</v>
      </c>
      <c r="G32" s="2"/>
      <c r="H32" s="2"/>
    </row>
    <row r="33" spans="1:8" x14ac:dyDescent="0.2">
      <c r="A33" s="3" t="s">
        <v>10</v>
      </c>
      <c r="B33" s="3" t="s">
        <v>52</v>
      </c>
      <c r="C33" s="3">
        <v>26.188000000000002</v>
      </c>
      <c r="D33" s="3">
        <v>13.438000000000001</v>
      </c>
      <c r="E33" s="3">
        <v>59</v>
      </c>
      <c r="F33" s="2">
        <v>100.59045380814447</v>
      </c>
      <c r="G33" s="2"/>
      <c r="H33" s="2"/>
    </row>
    <row r="34" spans="1:8" x14ac:dyDescent="0.2">
      <c r="F34" s="2"/>
      <c r="G34" s="2"/>
      <c r="H34" s="2"/>
    </row>
    <row r="35" spans="1:8" x14ac:dyDescent="0.2">
      <c r="A35" s="3" t="s">
        <v>16</v>
      </c>
      <c r="C35" s="3">
        <v>3.8592</v>
      </c>
      <c r="D35" s="3">
        <v>1.5242</v>
      </c>
      <c r="E35" s="3">
        <v>5.4725999999999999</v>
      </c>
      <c r="F35" s="2">
        <v>11.0236</v>
      </c>
      <c r="G35" s="2"/>
      <c r="H35" s="2"/>
    </row>
    <row r="36" spans="1:8" x14ac:dyDescent="0.2">
      <c r="A36" s="3" t="s">
        <v>17</v>
      </c>
      <c r="C36" s="3">
        <v>36.431740000000005</v>
      </c>
      <c r="D36" s="3">
        <v>15.002300000000002</v>
      </c>
      <c r="E36" s="3">
        <v>45.629180000000005</v>
      </c>
      <c r="F36" s="2">
        <v>98.995859999999993</v>
      </c>
      <c r="G36" s="2"/>
      <c r="H36" s="2"/>
    </row>
    <row r="37" spans="1:8" x14ac:dyDescent="0.2">
      <c r="F37" s="2"/>
      <c r="G37" s="2"/>
      <c r="H37" s="2"/>
    </row>
    <row r="38" spans="1:8" x14ac:dyDescent="0.2">
      <c r="G38" s="2"/>
      <c r="H38" s="2"/>
    </row>
    <row r="39" spans="1:8" x14ac:dyDescent="0.2">
      <c r="G39" s="2"/>
      <c r="H39" s="2"/>
    </row>
    <row r="40" spans="1:8" x14ac:dyDescent="0.2">
      <c r="G40" s="2"/>
      <c r="H40" s="2"/>
    </row>
    <row r="41" spans="1:8" x14ac:dyDescent="0.2">
      <c r="G41" s="2"/>
      <c r="H41" s="2"/>
    </row>
    <row r="42" spans="1:8" x14ac:dyDescent="0.2">
      <c r="G42" s="2"/>
      <c r="H42" s="2"/>
    </row>
    <row r="43" spans="1:8" x14ac:dyDescent="0.2">
      <c r="G43" s="2"/>
      <c r="H43" s="2"/>
    </row>
    <row r="44" spans="1:8" x14ac:dyDescent="0.2">
      <c r="G44" s="2"/>
      <c r="H44" s="2"/>
    </row>
    <row r="45" spans="1:8" x14ac:dyDescent="0.2">
      <c r="G45" s="2"/>
      <c r="H45" s="2"/>
    </row>
    <row r="46" spans="1:8" x14ac:dyDescent="0.2">
      <c r="G46" s="2"/>
    </row>
    <row r="47" spans="1:8" x14ac:dyDescent="0.2">
      <c r="G47" s="2"/>
    </row>
    <row r="48" spans="1:8" x14ac:dyDescent="0.2">
      <c r="G48" s="2"/>
    </row>
  </sheetData>
  <mergeCells count="12">
    <mergeCell ref="O10:O11"/>
    <mergeCell ref="O6:O8"/>
    <mergeCell ref="E5:E6"/>
    <mergeCell ref="F5:F6"/>
    <mergeCell ref="A2:F2"/>
    <mergeCell ref="G5:G6"/>
    <mergeCell ref="A5:B6"/>
    <mergeCell ref="A11:A13"/>
    <mergeCell ref="L4:M4"/>
    <mergeCell ref="C5:C6"/>
    <mergeCell ref="D5:D6"/>
    <mergeCell ref="A7:A9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D80FD-2E1C-40CC-A2BA-B8131D8B32B8}">
  <sheetPr>
    <tabColor rgb="FF00B0F0"/>
  </sheetPr>
  <dimension ref="A1:N9"/>
  <sheetViews>
    <sheetView workbookViewId="0">
      <selection activeCell="Q12" sqref="Q12"/>
    </sheetView>
  </sheetViews>
  <sheetFormatPr baseColWidth="10" defaultRowHeight="12.75" x14ac:dyDescent="0.2"/>
  <cols>
    <col min="1" max="1" width="21.5703125" customWidth="1"/>
    <col min="3" max="9" width="5.7109375" customWidth="1"/>
    <col min="10" max="10" width="5.5703125" customWidth="1"/>
    <col min="11" max="14" width="5.7109375" customWidth="1"/>
    <col min="15" max="15" width="11.42578125" customWidth="1"/>
  </cols>
  <sheetData>
    <row r="1" spans="1:14" x14ac:dyDescent="0.2">
      <c r="A1" t="s">
        <v>38</v>
      </c>
    </row>
    <row r="2" spans="1:14" x14ac:dyDescent="0.2"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K2" t="s">
        <v>47</v>
      </c>
      <c r="L2" t="s">
        <v>48</v>
      </c>
      <c r="M2" t="s">
        <v>49</v>
      </c>
      <c r="N2" t="s">
        <v>50</v>
      </c>
    </row>
    <row r="3" spans="1:14" x14ac:dyDescent="0.2">
      <c r="A3" t="s">
        <v>51</v>
      </c>
      <c r="B3" s="39" t="s">
        <v>53</v>
      </c>
      <c r="C3" s="40" t="e">
        <v>#N/A</v>
      </c>
      <c r="D3" s="40" t="e">
        <v>#N/A</v>
      </c>
      <c r="E3" s="40" t="e">
        <v>#N/A</v>
      </c>
      <c r="F3" s="40" t="e">
        <v>#N/A</v>
      </c>
      <c r="G3" s="40" t="e">
        <v>#N/A</v>
      </c>
      <c r="H3" s="40">
        <v>102.12115057811714</v>
      </c>
      <c r="I3" s="40">
        <v>84.857834603881969</v>
      </c>
      <c r="J3" s="40">
        <v>91.344510064184163</v>
      </c>
      <c r="K3" s="40" t="e">
        <v>#N/A</v>
      </c>
      <c r="L3" s="40" t="e">
        <v>#N/A</v>
      </c>
      <c r="M3" s="40" t="e">
        <v>#N/A</v>
      </c>
      <c r="N3" s="40" t="e">
        <v>#N/A</v>
      </c>
    </row>
    <row r="4" spans="1:14" x14ac:dyDescent="0.2">
      <c r="B4" s="39">
        <v>2025</v>
      </c>
      <c r="C4" s="40" t="e">
        <v>#N/A</v>
      </c>
      <c r="D4" s="40" t="e">
        <v>#N/A</v>
      </c>
      <c r="E4" s="40" t="e">
        <v>#N/A</v>
      </c>
      <c r="F4" s="40" t="e">
        <v>#N/A</v>
      </c>
      <c r="G4" s="40" t="e">
        <v>#N/A</v>
      </c>
      <c r="H4" s="40">
        <v>98.407783352068705</v>
      </c>
      <c r="I4" s="40">
        <v>78.200927241500807</v>
      </c>
      <c r="J4" s="40">
        <v>89.235334054785994</v>
      </c>
      <c r="K4" s="40" t="e">
        <v>#N/A</v>
      </c>
      <c r="L4" s="40" t="e">
        <v>#N/A</v>
      </c>
      <c r="M4" s="40" t="e">
        <v>#N/A</v>
      </c>
      <c r="N4" s="40" t="e">
        <v>#N/A</v>
      </c>
    </row>
    <row r="5" spans="1:14" x14ac:dyDescent="0.2">
      <c r="B5" s="41">
        <v>2026</v>
      </c>
      <c r="C5" s="40" t="e">
        <v>#N/A</v>
      </c>
      <c r="D5" s="40" t="e">
        <v>#N/A</v>
      </c>
      <c r="E5" s="40" t="e">
        <v>#N/A</v>
      </c>
      <c r="F5" s="40" t="e">
        <v>#N/A</v>
      </c>
      <c r="G5" s="40" t="e">
        <v>#N/A</v>
      </c>
      <c r="H5" s="40">
        <v>99.559086205658303</v>
      </c>
      <c r="I5" s="40">
        <v>84.3</v>
      </c>
      <c r="J5" s="40"/>
      <c r="K5" s="40" t="e">
        <v>#N/A</v>
      </c>
      <c r="L5" s="40" t="e">
        <v>#N/A</v>
      </c>
      <c r="M5" s="40" t="e">
        <v>#N/A</v>
      </c>
      <c r="N5" s="40" t="e">
        <v>#N/A</v>
      </c>
    </row>
    <row r="6" spans="1:14" x14ac:dyDescent="0.2">
      <c r="A6" s="42"/>
      <c r="C6" s="43"/>
      <c r="D6" s="43"/>
      <c r="E6" s="43"/>
      <c r="F6" s="43"/>
      <c r="H6" s="43"/>
    </row>
    <row r="7" spans="1:14" x14ac:dyDescent="0.2">
      <c r="H7" s="43"/>
    </row>
    <row r="8" spans="1:14" x14ac:dyDescent="0.2">
      <c r="B8" s="44"/>
    </row>
    <row r="9" spans="1:14" x14ac:dyDescent="0.2">
      <c r="B9" s="45"/>
      <c r="C9" s="45"/>
      <c r="D9" s="45"/>
      <c r="E9" s="45"/>
      <c r="F9" s="45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Figure1</vt:lpstr>
      <vt:lpstr>Figure2</vt:lpstr>
      <vt:lpstr>Figure3</vt:lpstr>
    </vt:vector>
  </TitlesOfParts>
  <Company>SCEES-DAF-MAAPAR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jmaser</dc:creator>
  <cp:lastModifiedBy>Maurine LOUSTEAU</cp:lastModifiedBy>
  <cp:lastPrinted>2018-04-09T12:42:24Z</cp:lastPrinted>
  <dcterms:created xsi:type="dcterms:W3CDTF">2006-02-10T09:32:26Z</dcterms:created>
  <dcterms:modified xsi:type="dcterms:W3CDTF">2026-08-06T06:11:51Z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