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1.xml" ContentType="application/vnd.ms-office.chartstyle+xml"/>
  <Override PartName="/xl/charts/style2.xml" ContentType="application/vnd.ms-office.chartstyle+xml"/>
  <Override PartName="/xl/charts/style3.xml" ContentType="application/vnd.ms-office.chartstyle+xml"/>
  <Override PartName="/xl/charts/colors1.xml" ContentType="application/vnd.ms-office.chartcolorstyle+xml"/>
  <Override PartName="/xl/charts/colors2.xml" ContentType="application/vnd.ms-office.chartcolorstyle+xml"/>
  <Override PartName="/xl/charts/colors3.xml" ContentType="application/vnd.ms-office.chartcolorstyle+xml"/>
  <Override PartName="/xl/worksheets/sheet7.xml" ContentType="application/vnd.openxmlformats-officedocument.spreadsheetml.worksheet+xml"/>
  <Override PartName="/xl/drawings/drawing7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efaultThemeVersion="166925"/>
  <bookViews>
    <workbookView xWindow="-120" yWindow="-120" windowWidth="29040" windowHeight="15840" firstSheet="0" activeTab="1"/>
  </bookViews>
  <sheets>
    <sheet name="sommaire" sheetId="7" state="visible" r:id="rId7"/>
    <sheet name="Figure 1 Collecte" sheetId="1" state="visible" r:id="rId1"/>
    <sheet name="Figure 2 graphe collecte vache" sheetId="2" state="visible" r:id="rId2"/>
    <sheet name="Figure 3 prix lait de vache" sheetId="3" state="visible" r:id="rId3"/>
    <sheet name="Figure 4 prix bio et conv." sheetId="4" state="visible" r:id="rId4"/>
    <sheet name=" Figure 5 collecte UE" sheetId="5" state="visible" r:id="rId5"/>
    <sheet name="Figure 6 fabrications" sheetId="6" state="visible" r:id="rId6"/>
  </sheets>
  <definedNames>
    <definedName name="fig4_dates">'Figure 4 prix bio et conv.'!$A$5:$A$57</definedName>
    <definedName name="fig4_laitconv">'Figure 4 prix bio et conv.'!$B$5:$B$57</definedName>
    <definedName name="fig4_laitbio">'Figure 4 prix bio et conv.'!$C$5:$C$57</definedName>
  </definedNames>
  <calcPr calcId="191029"/>
</workbook>
</file>

<file path=xl/sharedStrings.xml><?xml version="1.0" encoding="utf-8"?>
<sst xmlns="http://schemas.openxmlformats.org/spreadsheetml/2006/main" count="178" uniqueCount="178">
  <si>
    <t>Lait de vache</t>
  </si>
  <si>
    <t>Lait de chèvre</t>
  </si>
  <si>
    <t>Lait de brebis</t>
  </si>
  <si>
    <t>Quantité</t>
  </si>
  <si>
    <t>Évolution sur un an</t>
  </si>
  <si>
    <t>Part du lait bio</t>
  </si>
  <si>
    <t>Part du lait AOP/IGP</t>
  </si>
  <si>
    <t xml:space="preserve"> 1 000 l</t>
  </si>
  <si>
    <t xml:space="preserve"> %</t>
  </si>
  <si>
    <t>million de litres</t>
  </si>
  <si>
    <t xml:space="preserve">J </t>
  </si>
  <si>
    <t xml:space="preserve">F </t>
  </si>
  <si>
    <t xml:space="preserve">M </t>
  </si>
  <si>
    <t xml:space="preserve">A </t>
  </si>
  <si>
    <t xml:space="preserve">S </t>
  </si>
  <si>
    <t xml:space="preserve">O </t>
  </si>
  <si>
    <t xml:space="preserve">N </t>
  </si>
  <si>
    <t>D</t>
  </si>
  <si>
    <t>Tous laits confondus</t>
  </si>
  <si>
    <t>Conventionnel</t>
  </si>
  <si>
    <t>Bio</t>
  </si>
  <si>
    <t>Prix</t>
  </si>
  <si>
    <t>Évolution
 sur un an</t>
  </si>
  <si>
    <t>€/1 000 l</t>
  </si>
  <si>
    <t>%</t>
  </si>
  <si>
    <t>Lait conventionnel</t>
  </si>
  <si>
    <t>Lait bio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</si>
  <si>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</si>
  <si>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</si>
  <si>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</si>
  <si>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</si>
  <si>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</si>
  <si>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</si>
  <si>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</si>
  <si>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</si>
  <si>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</si>
  <si>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</si>
  <si>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</si>
  <si>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</si>
  <si>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</si>
  <si>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</si>
  <si>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</si>
  <si>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</si>
  <si>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</si>
  <si>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</si>
  <si>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</si>
  <si>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</si>
  <si>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</si>
  <si>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</si>
  <si>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</si>
  <si>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</si>
  <si>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UE à 27 pays</t>
  </si>
  <si>
    <t>Allemagne</t>
  </si>
  <si>
    <t>France</t>
  </si>
  <si>
    <t>Pays-Bas</t>
  </si>
  <si>
    <t>Italie</t>
  </si>
  <si>
    <t>Pologne</t>
  </si>
  <si>
    <t>Irlande</t>
  </si>
  <si>
    <t>Espagne</t>
  </si>
  <si>
    <t>Source : Eurostat</t>
  </si>
  <si>
    <t>Produits laitiers</t>
  </si>
  <si>
    <t xml:space="preserve">Mai 2025</t>
  </si>
  <si>
    <t xml:space="preserve">Avril 2025</t>
  </si>
  <si>
    <t xml:space="preserve">Rappel mai 2024</t>
  </si>
  <si>
    <t xml:space="preserve">Cumul 2025</t>
  </si>
  <si>
    <t xml:space="preserve">Lait de chèvre</t>
  </si>
  <si>
    <t xml:space="preserve">Quantité</t>
  </si>
  <si>
    <t xml:space="preserve">Évolution sur un an</t>
  </si>
  <si>
    <t xml:space="preserve">Figure 1 : collecte de lait et part des signes de qualité</t>
  </si>
  <si>
    <t xml:space="preserve">Source : Agreste - Enquête mensuelle laitière FranceAgriMer / SSP</t>
  </si>
  <si>
    <t xml:space="preserve">2024 </t>
  </si>
  <si>
    <t xml:space="preserve">2025 </t>
  </si>
  <si>
    <t xml:space="preserve">Moyenne 2020-2024</t>
  </si>
  <si>
    <t xml:space="preserve">Figure 2 : collecte de lait de vache</t>
  </si>
  <si>
    <t xml:space="preserve">Moyenne 2025</t>
  </si>
  <si>
    <t xml:space="preserve">Figure 3 : prix du lait de vache à teneurs réelles</t>
  </si>
  <si>
    <t xml:space="preserve">€/1 000 l</t>
  </si>
  <si>
    <t xml:space="preserve">2021-01</t>
  </si>
  <si>
    <t xml:space="preserve">2021-02</t>
  </si>
  <si>
    <t xml:space="preserve">2021-03</t>
  </si>
  <si>
    <t xml:space="preserve">2021-04</t>
  </si>
  <si>
    <t xml:space="preserve">2021-05</t>
  </si>
  <si>
    <t xml:space="preserve">2021-06</t>
  </si>
  <si>
    <t xml:space="preserve">2021-07</t>
  </si>
  <si>
    <t xml:space="preserve">2021-08</t>
  </si>
  <si>
    <t xml:space="preserve">2021-09</t>
  </si>
  <si>
    <t xml:space="preserve">2021-10</t>
  </si>
  <si>
    <t xml:space="preserve">2021-11</t>
  </si>
  <si>
    <t xml:space="preserve">2021-12</t>
  </si>
  <si>
    <t xml:space="preserve">2022-01</t>
  </si>
  <si>
    <t xml:space="preserve">2022-02</t>
  </si>
  <si>
    <t xml:space="preserve">2022-03</t>
  </si>
  <si>
    <t xml:space="preserve">2022-04</t>
  </si>
  <si>
    <t xml:space="preserve">2022-05</t>
  </si>
  <si>
    <t xml:space="preserve">2022-06</t>
  </si>
  <si>
    <t xml:space="preserve">2022-07</t>
  </si>
  <si>
    <t xml:space="preserve">2022-08</t>
  </si>
  <si>
    <t xml:space="preserve">2022-09</t>
  </si>
  <si>
    <t xml:space="preserve">2022-10</t>
  </si>
  <si>
    <t xml:space="preserve">2022-11</t>
  </si>
  <si>
    <t xml:space="preserve">2022-12</t>
  </si>
  <si>
    <t xml:space="preserve">2023-01</t>
  </si>
  <si>
    <t xml:space="preserve">2023-02</t>
  </si>
  <si>
    <t xml:space="preserve">2023-03</t>
  </si>
  <si>
    <t xml:space="preserve">2023-04</t>
  </si>
  <si>
    <t xml:space="preserve">2023-05</t>
  </si>
  <si>
    <t xml:space="preserve">2023-06</t>
  </si>
  <si>
    <t xml:space="preserve">2023-07</t>
  </si>
  <si>
    <t xml:space="preserve">2023-08</t>
  </si>
  <si>
    <t xml:space="preserve">2023-09</t>
  </si>
  <si>
    <t xml:space="preserve">2023-10</t>
  </si>
  <si>
    <t xml:space="preserve">2023-11</t>
  </si>
  <si>
    <t xml:space="preserve">2023-12</t>
  </si>
  <si>
    <t xml:space="preserve">2024-01</t>
  </si>
  <si>
    <t xml:space="preserve">2024-02</t>
  </si>
  <si>
    <t xml:space="preserve">2024-03</t>
  </si>
  <si>
    <t xml:space="preserve">2024-04</t>
  </si>
  <si>
    <t xml:space="preserve">2024-05</t>
  </si>
  <si>
    <t xml:space="preserve">2024-06</t>
  </si>
  <si>
    <t xml:space="preserve">2024-07</t>
  </si>
  <si>
    <t xml:space="preserve">2024-08</t>
  </si>
  <si>
    <t xml:space="preserve">2024-09</t>
  </si>
  <si>
    <t xml:space="preserve">2024-10</t>
  </si>
  <si>
    <t xml:space="preserve">2024-11</t>
  </si>
  <si>
    <t xml:space="preserve">2024-12</t>
  </si>
  <si>
    <t xml:space="preserve">2025-01</t>
  </si>
  <si>
    <t xml:space="preserve">2025-02</t>
  </si>
  <si>
    <t xml:space="preserve">2025-03</t>
  </si>
  <si>
    <t xml:space="preserve">2025-04</t>
  </si>
  <si>
    <t xml:space="preserve">2025-05</t>
  </si>
  <si>
    <t xml:space="preserve">Figure 4 : évolution du prix du lait de vache à teneurs réelles </t>
  </si>
  <si>
    <t xml:space="preserve">UE à 27 pays</t>
  </si>
  <si>
    <t xml:space="preserve">Allemagne</t>
  </si>
  <si>
    <t xml:space="preserve">France</t>
  </si>
  <si>
    <t xml:space="preserve">Pays-Bas</t>
  </si>
  <si>
    <t xml:space="preserve">Italie</t>
  </si>
  <si>
    <t xml:space="preserve">Pologne</t>
  </si>
  <si>
    <t xml:space="preserve">Irlande</t>
  </si>
  <si>
    <t xml:space="preserve">Espagne</t>
  </si>
  <si>
    <t xml:space="preserve">Figure 5 : évolution de la collecte européenne de lait de vache</t>
  </si>
  <si>
    <t xml:space="preserve">Avr. 2025/avr. 2024</t>
  </si>
  <si>
    <t xml:space="preserve">Cumul janv.-avr. 2025/ cumul janv.-avr. 2024</t>
  </si>
  <si>
    <t xml:space="preserve">Lait conditionné</t>
  </si>
  <si>
    <t xml:space="preserve">dont lait UHT</t>
  </si>
  <si>
    <t xml:space="preserve">Yaourts et desserts lactés</t>
  </si>
  <si>
    <t xml:space="preserve">Yaourts et laits fermentés</t>
  </si>
  <si>
    <t xml:space="preserve">Desserts lactés</t>
  </si>
  <si>
    <t xml:space="preserve">Crème conditionnée</t>
  </si>
  <si>
    <t xml:space="preserve">Matières grasses</t>
  </si>
  <si>
    <t xml:space="preserve">dont beurre</t>
  </si>
  <si>
    <t xml:space="preserve">Séchage de poudres de lait</t>
  </si>
  <si>
    <t xml:space="preserve">Lait écrémé en poudre (réengraissé ou non)</t>
  </si>
  <si>
    <t xml:space="preserve">Autres poudres de lait (1,5 % et plus)</t>
  </si>
  <si>
    <t xml:space="preserve">Conditionnement de poudres de lait</t>
  </si>
  <si>
    <t xml:space="preserve">Lait concentré conditionné</t>
  </si>
  <si>
    <t xml:space="preserve">Fromages (hors fromages fondus)</t>
  </si>
  <si>
    <t xml:space="preserve">Fromages frais</t>
  </si>
  <si>
    <t xml:space="preserve">Fromages à pâte molle (camembert, brie…)</t>
  </si>
  <si>
    <t xml:space="preserve">Fromages à pâte persillée</t>
  </si>
  <si>
    <t xml:space="preserve">Fromages à pâte pressée non cuite (edam, gouda, cantal, tommes, saint-nectaire, morbier, raclette…)</t>
  </si>
  <si>
    <t xml:space="preserve">Fromages à pâte pressée cuite (emmental, comté, beaufort…)</t>
  </si>
  <si>
    <t xml:space="preserve">Fromages à pâte filée</t>
  </si>
  <si>
    <t xml:space="preserve">Fromages fondus issus de la fonte de fromages</t>
  </si>
  <si>
    <t xml:space="preserve">Caséines et caséinates</t>
  </si>
  <si>
    <t xml:space="preserve">Poudre de babeurre</t>
  </si>
  <si>
    <t xml:space="preserve">Poudre de lactosérum</t>
  </si>
  <si>
    <t xml:space="preserve">Figure 6 : fabrications de produits laitiers à base de lait de vache</t>
  </si>
  <si>
    <t xml:space="preserve">Tonne (sauf lait conditionné : millier de litres)</t>
  </si>
  <si>
    <t xml:space="preserve">Évolution cumul p/r à 2024</t>
  </si>
  <si>
    <t xml:space="preserve">Sommaire</t>
  </si>
  <si>
    <t xml:space="preserve">Informations Rapides Lait</t>
  </si>
  <si>
    <t xml:space="preserve">Cliquer sur 'Figure...' pour activer les hyper liens</t>
  </si>
  <si>
    <t xml:space="preserve">Collecte de lait et part des signes de qualité</t>
  </si>
  <si>
    <t xml:space="preserve">Collecte de lait de vache</t>
  </si>
  <si>
    <t xml:space="preserve">Prix du lait de vache à teneurs réelles (tous laits confondus, conventionnel et bio)</t>
  </si>
  <si>
    <t xml:space="preserve">Prix du lait de vache à teneurs réelles (conventionnel et bio)</t>
  </si>
  <si>
    <t xml:space="preserve">Évolution de la collecte européenne de lait de vache</t>
  </si>
  <si>
    <t xml:space="preserve">Fabrications de produits laitiers à base de lait de vache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</si>
</sst>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_-* #,##0.0\ _€_-;\-* #,##0.0\ _€_-;_-* &quot;-&quot;??\ _€_-;_-@_-"/>
    <numFmt numFmtId="166" formatCode="0.0%"/>
    <numFmt numFmtId="167" formatCode="_-* #,##0_-;\-* #,##0_-;_-* &quot;-&quot;??_-;_-@_-"/>
    <numFmt numFmtId="169" formatCode="#,##0__"/>
    <numFmt numFmtId="170" formatCode="0.0__"/>
    <numFmt numFmtId="171" formatCode="# ##0.0"/>
  </numFmts>
  <fonts count="47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rgb="FF000000"/>
      <name val="Marianne"/>
      <family val="3"/>
      <b/>
    </font>
    <font>
      <sz val="8"/>
      <color rgb="FFFFFFFF"/>
      <name val="Marianne"/>
      <family val="3"/>
      <b/>
    </font>
    <font>
      <sz val="11"/>
      <color theme="1"/>
      <name val="Calibri"/>
      <family val="2"/>
      <b/>
    </font>
    <font>
      <sz val="8"/>
      <color rgb="FF000000"/>
      <name val="Marianne"/>
      <family val="3"/>
    </font>
    <font>
      <sz val="8"/>
      <color rgb="FF000000"/>
      <name val="Marianne"/>
      <family val="3"/>
      <i/>
    </font>
    <font>
      <sz val="8"/>
      <color rgb="FFFFFFFF"/>
      <name val="Marianne"/>
      <family val="3"/>
    </font>
    <font>
      <sz val="10"/>
      <color theme="1"/>
      <name val="Marianne"/>
      <family val="3"/>
      <b/>
    </font>
    <font>
      <sz val="10"/>
      <color rgb="FF000000"/>
      <name val="Marianne"/>
      <family val="3"/>
    </font>
    <font>
      <sz val="8"/>
      <color theme="1"/>
      <name val="Marianne"/>
      <family val="3"/>
      <b/>
    </font>
    <font>
      <sz val="8"/>
      <color theme="1"/>
      <name val="Marianne"/>
      <family val="3"/>
      <i/>
    </font>
    <font>
      <sz val="11"/>
      <color rgb="FFFF0000"/>
      <name val="Calibri"/>
      <family val="2"/>
      <scheme val="minor"/>
      <i/>
    </font>
    <font>
      <sz val="10"/>
      <color theme="1"/>
      <name val="Marianne"/>
      <family val="3"/>
    </font>
    <font>
      <sz val="10"/>
      <color rgb="FF7030A0"/>
      <name val="Marianne"/>
      <family val="3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Marianne"/>
      <family val="3"/>
    </font>
    <font>
      <sz val="8"/>
      <color rgb="FF7030A0"/>
      <name val="Marianne"/>
      <family val="3"/>
    </font>
    <font>
      <sz val="10"/>
      <color rgb="FF0000FF"/>
      <name val="Arial"/>
      <family val="2"/>
      <b/>
    </font>
    <font>
      <sz val="10"/>
      <color rgb="FF0000FF"/>
      <name val="Arial"/>
      <family val="2"/>
    </font>
    <font>
      <sz val="10"/>
      <color rgb="FFFF0000"/>
      <name val="Arial"/>
      <family val="2"/>
    </font>
    <font>
      <sz val="10"/>
      <color rgb="FF7030A0"/>
      <name val="Arial"/>
      <family val="2"/>
    </font>
    <font>
      <sz val="8"/>
      <color theme="0"/>
      <name val="Marianne"/>
      <family val="3"/>
      <b/>
    </font>
    <font>
      <sz val="10"/>
      <color rgb="FF000000"/>
      <name val="Calibri"/>
      <family val="2"/>
      <scheme val="minor"/>
    </font>
    <font>
      <sz val="8"/>
      <color indexed="12"/>
      <name val="Marianne"/>
      <family val="3"/>
    </font>
    <font>
      <sz val="8"/>
      <color rgb="FF0000FF"/>
      <name val="Marianne"/>
      <family val="3"/>
    </font>
    <font>
      <sz val="10"/>
      <color rgb="FF000000"/>
      <name val="Marianne"/>
      <family val="3"/>
      <b/>
    </font>
    <font>
      <sz val="8"/>
      <color rgb="FF595959"/>
      <name val="Marianne"/>
      <family val="3"/>
      <b/>
    </font>
    <font>
      <sz val="10"/>
      <color theme="1"/>
      <name val="Arial"/>
      <family val="2"/>
      <b/>
    </font>
    <font>
      <sz val="9"/>
      <color theme="1"/>
      <name val="Arial"/>
      <family val="2"/>
    </font>
    <font>
      <sz val="7"/>
      <color theme="1"/>
      <name val="Marianne"/>
      <family val="3"/>
      <i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  <b/>
    </font>
    <font>
      <sz val="11"/>
      <color rgb="FF000000"/>
      <name val="Calibri"/>
      <family val="2"/>
      <scheme val="minor"/>
      <i/>
    </font>
    <font>
      <sz val="8"/>
      <color theme="0"/>
      <name val="Marianne"/>
      <family val="3"/>
    </font>
    <font>
      <sz val="8"/>
      <color theme="1"/>
      <name val="Marianne"/>
      <i/>
    </font>
    <font>
      <sz val="8"/>
      <color rgb="FF000000"/>
      <name val="Marianne"/>
    </font>
    <font>
      <sz val="11"/>
      <color rgb="FF000000"/>
      <name val="Calibri"/>
      <b/>
    </font>
    <font>
      <sz val="11"/>
      <color rgb="FFFFFFFF"/>
      <name val="Calibri"/>
      <b/>
    </font>
    <font>
      <sz val="11"/>
      <color rgb="FF000000"/>
      <name val="Calibri"/>
      <i/>
    </font>
    <font>
      <sz val="11"/>
      <color theme="10"/>
      <name val="Calibri"/>
      <u val="single"/>
    </font>
    <font>
      <sz val="10"/>
      <color rgb="FF000000"/>
      <name val="Calibri"/>
    </font>
    <font>
      <sz val="11"/>
      <color rgb="FFFFFFFF"/>
      <name val="Calibri"/>
    </font>
    <font>
      <sz val="10"/>
      <color theme="10"/>
      <name val="Arial"/>
      <family val="2"/>
      <u val="single"/>
    </font>
    <font>
      <sz val="10"/>
      <color theme="10"/>
      <name val="Marianne"/>
      <family val="3"/>
      <u val="single"/>
    </font>
    <font>
      <sz val="10"/>
      <color theme="10"/>
      <name val="Calibri"/>
      <family val="2"/>
      <scheme val="minor"/>
      <u val="single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4F75C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0000FF"/>
      </patternFill>
    </fill>
    <fill>
      <patternFill patternType="solid">
        <fgColor rgb="FF4F75C1"/>
      </patternFill>
    </fill>
  </fills>
  <borders count="26">
    <border>
      <left/>
      <right/>
      <top/>
      <bottom/>
      <diagonal/>
    </border>
    <border>
      <left style="thin">
        <color rgb="FFBFBFBF"/>
      </left>
    </border>
    <border>
      <right style="thin">
        <color rgb="FF8EA9DB"/>
      </right>
      <bottom style="thin">
        <color rgb="FF8EA9DB"/>
      </bottom>
    </border>
    <border>
      <right style="thin">
        <color rgb="FF8EA9DB"/>
      </right>
      <top style="medium">
        <color rgb="FF8EA9DB"/>
      </top>
      <bottom style="thin">
        <color rgb="FF8EA9DB"/>
      </bottom>
    </border>
    <border>
      <left style="medium">
        <color rgb="FF8EA9DB"/>
      </left>
      <right style="thin">
        <color rgb="FF8EA9DB"/>
      </right>
      <top style="medium">
        <color rgb="FF8EA9DB"/>
      </top>
      <bottom style="thin">
        <color rgb="FF8EA9DB"/>
      </bottom>
    </border>
    <border>
      <left style="medium">
        <color rgb="FF8EA9DB"/>
      </left>
      <top style="medium">
        <color rgb="FF8EA9DB"/>
      </top>
      <bottom style="medium">
        <color rgb="FF8EA9DB"/>
      </bottom>
    </border>
    <border>
      <top style="medium">
        <color rgb="FF8EA9DB"/>
      </top>
      <bottom style="medium">
        <color rgb="FF8EA9DB"/>
      </bottom>
    </border>
    <border>
      <left style="thin">
        <color rgb="FF8EA9DB"/>
      </left>
      <right style="medium">
        <color rgb="FF8EA9DB"/>
      </right>
      <top style="medium">
        <color rgb="FF8EA9DB"/>
      </top>
      <bottom style="thin">
        <color rgb="FF8EA9DB"/>
      </bottom>
    </border>
    <border>
      <right style="medium">
        <color rgb="FF8EA9DB"/>
      </right>
      <top style="medium">
        <color rgb="FF8EA9DB"/>
      </top>
      <bottom style="medium">
        <color rgb="FF8EA9DB"/>
      </bottom>
    </border>
    <border>
      <left style="medium">
        <color rgb="FF8EA9DB"/>
      </left>
      <right style="medium">
        <color rgb="FF8EA9DB"/>
      </right>
      <top style="thin">
        <color rgb="FF8EA9DB"/>
      </top>
      <bottom style="thin">
        <color rgb="FF8EA9DB"/>
      </bottom>
    </border>
    <border>
      <left style="medium">
        <color rgb="FF8EA9DB"/>
      </left>
      <right style="thin">
        <color rgb="FF8EA9DB"/>
      </right>
      <top style="thin">
        <color rgb="FF8EA9DB"/>
      </top>
      <bottom style="thin">
        <color rgb="FF8EA9DB"/>
      </bottom>
    </border>
    <border>
      <right style="thin">
        <color rgb="FF8EA9DB"/>
      </right>
      <top style="thin">
        <color rgb="FF8EA9DB"/>
      </top>
      <bottom style="thin">
        <color rgb="FF8EA9DB"/>
      </bottom>
    </border>
    <border>
      <left style="thin">
        <color rgb="FF8EA9DB"/>
      </left>
      <right style="medium">
        <color rgb="FF8EA9DB"/>
      </right>
      <top style="thin">
        <color rgb="FF8EA9DB"/>
      </top>
      <bottom style="thin">
        <color rgb="FF8EA9DB"/>
      </bottom>
    </border>
    <border>
      <left style="medium">
        <color rgb="FF8EA9DB"/>
      </left>
      <right style="medium">
        <color rgb="FF8EA9DB"/>
      </right>
      <top style="thin">
        <color rgb="FF8EA9DB"/>
      </top>
      <bottom style="medium">
        <color rgb="FF8EA9DB"/>
      </bottom>
    </border>
    <border>
      <left style="medium">
        <color rgb="FF8EA9DB"/>
      </left>
      <right style="medium">
        <color rgb="FF8EA9DB"/>
      </right>
      <top style="medium">
        <color rgb="FF8EA9DB"/>
      </top>
      <bottom style="thin">
        <color rgb="FF8EA9DB"/>
      </bottom>
    </border>
    <border>
      <left style="medium">
        <color rgb="FF8EA9DB"/>
      </left>
      <right style="thin">
        <color rgb="FF8EA9DB"/>
      </right>
      <top style="thin">
        <color rgb="FF8EA9DB"/>
      </top>
      <bottom style="medium">
        <color rgb="FF8EA9DB"/>
      </bottom>
    </border>
    <border>
      <right style="thin">
        <color rgb="FF8EA9DB"/>
      </right>
      <top style="thin">
        <color rgb="FF8EA9DB"/>
      </top>
      <bottom style="medium">
        <color rgb="FF8EA9DB"/>
      </bottom>
    </border>
    <border>
      <left style="thin">
        <color rgb="FF8EA9DB"/>
      </left>
      <right style="medium">
        <color rgb="FF8EA9DB"/>
      </right>
      <top style="thin">
        <color rgb="FF8EA9DB"/>
      </top>
      <bottom style="medium">
        <color rgb="FF8EA9DB"/>
      </bottom>
    </border>
    <border>
      <left style="thin">
        <color rgb="FF8EA9DB"/>
      </left>
      <right style="thin">
        <color rgb="FF8EA9DB"/>
      </right>
      <top style="medium">
        <color rgb="FF8EA9DB"/>
      </top>
      <bottom style="thin">
        <color rgb="FF8EA9DB"/>
      </bottom>
    </border>
    <border>
      <left style="thin">
        <color rgb="FF8EA9DB"/>
      </left>
      <right style="thin">
        <color rgb="FF8EA9DB"/>
      </right>
      <top style="thin">
        <color rgb="FF8EA9DB"/>
      </top>
      <bottom style="thin">
        <color rgb="FF8EA9DB"/>
      </bottom>
    </border>
    <border>
      <left style="medium">
        <color rgb="FF8EA9DB"/>
      </left>
      <right style="thin">
        <color rgb="FF8EA9DB"/>
      </right>
      <bottom style="thin">
        <color rgb="FF8EA9DB"/>
      </bottom>
    </border>
    <border>
      <left style="medium">
        <color rgb="FF8EA9DB"/>
      </left>
      <right style="thin">
        <color theme="0" tint="-0.24994659260841701"/>
      </right>
      <top style="medium">
        <color rgb="FF8EA9DB"/>
      </top>
      <bottom style="thin">
        <color rgb="FF8EA9DB"/>
      </bottom>
    </border>
    <border>
      <left style="thin">
        <color theme="0" tint="-0.24994659260841701"/>
      </left>
      <right style="medium">
        <color rgb="FF8EA9DB"/>
      </right>
      <top style="medium">
        <color rgb="FF8EA9DB"/>
      </top>
      <bottom style="thin">
        <color rgb="FF8EA9DB"/>
      </bottom>
    </border>
    <border>
      <left style="thin">
        <color rgb="FF8EA9DB"/>
      </left>
      <right style="medium">
        <color rgb="FF8EA9DB"/>
      </right>
      <bottom style="thin">
        <color rgb="FF8EA9DB"/>
      </bottom>
    </border>
    <border>
      <left style="thin">
        <color rgb="FF8EA9DB"/>
      </left>
      <top style="thin">
        <color rgb="FF8EA9DB"/>
      </top>
      <bottom style="thin">
        <color rgb="FF8EA9DB"/>
      </bottom>
    </border>
    <border>
      <left style="medium">
        <color rgb="FF27408B"/>
      </left>
      <right style="medium">
        <color rgb="FF27408B"/>
      </right>
      <top style="medium">
        <color rgb="FF27408B"/>
      </top>
      <bottom style="medium">
        <color rgb="FF27408B"/>
      </bottom>
    </border>
  </borders>
  <cellStyleXfs count="1">
    <xf numFmtId="0" fontId="0" fillId="0" borderId="0"/>
  </cellStyleXfs>
  <cellXfs count="139">
    <xf numFmtId="0" fontId="0" fillId="0" borderId="0" xfId="0"/>
    <xf numFmtId="0" fontId="1" fillId="0" borderId="1" xfId="0" applyFont="1" applyBorder="1" applyAlignment="1">
      <alignment vertical="center"/>
    </xf>
    <xf numFmtId="164" fontId="2" fillId="0" borderId="2" xfId="0" applyFont="1" applyNumberFormat="1" applyBorder="1" applyAlignment="1">
      <alignment horizontal="right" vertical="center"/>
    </xf>
    <xf numFmtId="164" fontId="2" fillId="0" borderId="3" xfId="0" applyFont="1" applyNumberFormat="1" applyBorder="1" applyAlignment="1">
      <alignment horizontal="right" vertical="center"/>
    </xf>
    <xf numFmtId="3" fontId="2" fillId="2" borderId="4" xfId="0" applyFont="1" applyNumberFormat="1" applyFill="1" applyBorder="1" applyAlignment="1">
      <alignment horizontal="right" vertical="center"/>
    </xf>
    <xf numFmtId="0" fontId="3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164" fontId="2" fillId="0" borderId="7" xfId="0" applyFont="1" applyNumberFormat="1" applyBorder="1" applyAlignment="1">
      <alignment horizontal="right" vertical="center"/>
    </xf>
    <xf numFmtId="0" fontId="4" fillId="3" borderId="8" xfId="0" applyFont="1" applyFill="1" applyBorder="1" applyAlignment="1">
      <alignment horizontal="center" vertical="center" wrapText="1"/>
    </xf>
    <xf numFmtId="49" fontId="5" fillId="0" borderId="9" xfId="0" applyFont="1" applyNumberFormat="1" applyBorder="1" applyAlignment="1">
      <alignment vertical="center"/>
    </xf>
    <xf numFmtId="3" fontId="5" fillId="0" borderId="10" xfId="0" applyFont="1" applyNumberFormat="1" applyBorder="1" applyAlignment="1">
      <alignment horizontal="right" vertical="center"/>
    </xf>
    <xf numFmtId="164" fontId="5" fillId="0" borderId="11" xfId="0" applyFont="1" applyNumberFormat="1" applyBorder="1" applyAlignment="1">
      <alignment horizontal="right" vertical="center"/>
    </xf>
    <xf numFmtId="164" fontId="5" fillId="0" borderId="12" xfId="0" applyFont="1" applyNumberFormat="1" applyBorder="1" applyAlignment="1">
      <alignment horizontal="right" vertical="center"/>
    </xf>
    <xf numFmtId="0" fontId="6" fillId="0" borderId="9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7" fillId="3" borderId="14" xfId="0" applyFont="1" applyFill="1" applyBorder="1" applyAlignment="1">
      <alignment horizontal="center" vertical="center"/>
    </xf>
    <xf numFmtId="3" fontId="2" fillId="0" borderId="15" xfId="0" applyFont="1" applyNumberFormat="1" applyBorder="1" applyAlignment="1">
      <alignment horizontal="right" vertical="center"/>
    </xf>
    <xf numFmtId="164" fontId="2" fillId="0" borderId="16" xfId="0" applyFont="1" applyNumberFormat="1" applyBorder="1" applyAlignment="1">
      <alignment horizontal="right" vertical="center"/>
    </xf>
    <xf numFmtId="164" fontId="2" fillId="0" borderId="17" xfId="0" applyFont="1" applyNumberForma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0" xfId="0" applyFont="1"/>
    <xf numFmtId="0" fontId="11" fillId="0" borderId="0" xfId="0" applyFont="1"/>
    <xf numFmtId="0" fontId="3" fillId="3" borderId="4" xfId="0" applyFont="1" applyFill="1" applyBorder="1" applyAlignment="1">
      <alignment horizontal="center" vertical="center"/>
    </xf>
    <xf numFmtId="0" fontId="12" fillId="0" borderId="0" xfId="0" applyFont="1"/>
    <xf numFmtId="0" fontId="3" fillId="3" borderId="1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49" fontId="2" fillId="0" borderId="9" xfId="0" applyFont="1" applyNumberFormat="1" applyBorder="1" applyAlignment="1">
      <alignment vertical="center"/>
    </xf>
    <xf numFmtId="3" fontId="2" fillId="2" borderId="20" xfId="0" applyFont="1" applyNumberFormat="1" applyFill="1" applyBorder="1" applyAlignment="1">
      <alignment horizontal="right" vertical="center"/>
    </xf>
    <xf numFmtId="49" fontId="8" fillId="0" borderId="0" xfId="0" applyFont="1" applyNumberFormat="1" applyAlignment="1">
      <alignment horizontal="left"/>
    </xf>
    <xf numFmtId="165" fontId="13" fillId="0" borderId="0" xfId="0" applyFont="1" applyNumberFormat="1"/>
    <xf numFmtId="166" fontId="14" fillId="0" borderId="0" xfId="0" applyFont="1" applyNumberFormat="1"/>
    <xf numFmtId="0" fontId="13" fillId="0" borderId="0" xfId="0" applyFont="1"/>
    <xf numFmtId="164" fontId="13" fillId="0" borderId="0" xfId="0" applyFont="1" applyNumberFormat="1"/>
    <xf numFmtId="166" fontId="13" fillId="0" borderId="0" xfId="0" applyFont="1" applyNumberFormat="1"/>
    <xf numFmtId="166" fontId="15" fillId="0" borderId="0" xfId="0" applyFont="1" applyNumberFormat="1"/>
    <xf numFmtId="0" fontId="16" fillId="0" borderId="0" xfId="0" applyFont="1"/>
    <xf numFmtId="0" fontId="15" fillId="0" borderId="0" xfId="0" applyFont="1"/>
    <xf numFmtId="49" fontId="10" fillId="0" borderId="0" xfId="0" applyFont="1" applyNumberFormat="1" applyAlignment="1">
      <alignment horizontal="left"/>
    </xf>
    <xf numFmtId="165" fontId="17" fillId="0" borderId="0" xfId="0" applyFont="1" applyNumberFormat="1"/>
    <xf numFmtId="166" fontId="18" fillId="0" borderId="0" xfId="0" applyFont="1" applyNumberFormat="1"/>
    <xf numFmtId="0" fontId="17" fillId="0" borderId="0" xfId="0" applyFont="1"/>
    <xf numFmtId="164" fontId="17" fillId="0" borderId="0" xfId="0" applyFont="1" applyNumberFormat="1"/>
    <xf numFmtId="166" fontId="17" fillId="0" borderId="0" xfId="0" applyFont="1" applyNumberFormat="1"/>
    <xf numFmtId="165" fontId="17" fillId="0" borderId="0" xfId="0" applyFont="1" applyNumberFormat="1" applyAlignment="1">
      <alignment horizontal="right"/>
    </xf>
    <xf numFmtId="165" fontId="15" fillId="0" borderId="0" xfId="0" applyFont="1" applyNumberFormat="1"/>
    <xf numFmtId="0" fontId="19" fillId="0" borderId="0" xfId="0" applyFont="1" applyAlignment="1">
      <alignment horizontal="left" vertical="center"/>
    </xf>
    <xf numFmtId="49" fontId="17" fillId="0" borderId="19" xfId="0" applyFont="1" applyNumberFormat="1" applyBorder="1" applyAlignment="1">
      <alignment horizontal="left" vertical="center"/>
    </xf>
    <xf numFmtId="167" fontId="17" fillId="0" borderId="19" xfId="0" applyFont="1" applyNumberFormat="1" applyBorder="1" applyAlignment="1">
      <alignment horizontal="right"/>
    </xf>
    <xf numFmtId="49" fontId="15" fillId="0" borderId="0" xfId="0" applyFont="1" applyNumberFormat="1"/>
    <xf numFmtId="0" fontId="17" fillId="0" borderId="19" xfId="0" applyFont="1" applyBorder="1" applyAlignment="1">
      <alignment horizontal="left" vertical="center"/>
    </xf>
    <xf numFmtId="166" fontId="20" fillId="0" borderId="0" xfId="0" applyFont="1" applyNumberFormat="1"/>
    <xf numFmtId="0" fontId="21" fillId="0" borderId="0" xfId="0" applyFont="1"/>
    <xf numFmtId="164" fontId="22" fillId="0" borderId="0" xfId="0" applyFont="1" applyNumberFormat="1"/>
    <xf numFmtId="0" fontId="23" fillId="3" borderId="21" xfId="0" applyFont="1" applyFill="1" applyBorder="1" applyAlignment="1">
      <alignment horizontal="center" vertical="center" wrapText="1"/>
    </xf>
    <xf numFmtId="0" fontId="23" fillId="3" borderId="22" xfId="0" applyFont="1" applyFill="1" applyBorder="1" applyAlignment="1">
      <alignment horizontal="center" vertical="center" wrapText="1"/>
    </xf>
    <xf numFmtId="3" fontId="8" fillId="0" borderId="0" xfId="0" applyFont="1" applyNumberFormat="1" applyAlignment="1">
      <alignment vertical="center"/>
    </xf>
    <xf numFmtId="0" fontId="24" fillId="0" borderId="0" xfId="0" applyFont="1"/>
    <xf numFmtId="3" fontId="10" fillId="0" borderId="0" xfId="0" applyFont="1" applyNumberFormat="1" applyAlignment="1">
      <alignment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23" fillId="3" borderId="23" xfId="0" applyFont="1" applyFill="1" applyBorder="1" applyAlignment="1">
      <alignment horizontal="center" vertical="center" wrapText="1"/>
    </xf>
    <xf numFmtId="0" fontId="23" fillId="3" borderId="12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17" fontId="10" fillId="0" borderId="9" xfId="0" applyFont="1" applyNumberFormat="1" applyBorder="1" applyAlignment="1">
      <alignment horizontal="left"/>
    </xf>
    <xf numFmtId="164" fontId="10" fillId="0" borderId="10" xfId="0" applyFont="1" applyNumberFormat="1" applyBorder="1" applyAlignment="1">
      <alignment horizontal="right"/>
    </xf>
    <xf numFmtId="164" fontId="10" fillId="4" borderId="12" xfId="0" applyFont="1" applyNumberFormat="1" applyFill="1" applyBorder="1" applyAlignment="1">
      <alignment horizontal="right"/>
    </xf>
    <xf numFmtId="17" fontId="17" fillId="0" borderId="9" xfId="0" applyFont="1" applyNumberFormat="1" applyBorder="1" applyAlignment="1">
      <alignment horizontal="left"/>
    </xf>
    <xf numFmtId="164" fontId="17" fillId="0" borderId="10" xfId="0" applyFont="1" applyNumberFormat="1" applyBorder="1" applyAlignment="1">
      <alignment horizontal="right"/>
    </xf>
    <xf numFmtId="164" fontId="17" fillId="0" borderId="12" xfId="0" applyFont="1" applyNumberFormat="1" applyBorder="1" applyAlignment="1">
      <alignment horizontal="right"/>
    </xf>
    <xf numFmtId="0" fontId="11" fillId="0" borderId="9" xfId="0" applyFont="1" applyBorder="1"/>
    <xf numFmtId="164" fontId="11" fillId="0" borderId="10" xfId="0" applyFont="1" applyNumberFormat="1" applyBorder="1" applyAlignment="1">
      <alignment horizontal="right"/>
    </xf>
    <xf numFmtId="164" fontId="11" fillId="0" borderId="12" xfId="0" applyFont="1" applyNumberFormat="1" applyBorder="1" applyAlignment="1">
      <alignment horizontal="right"/>
    </xf>
    <xf numFmtId="0" fontId="10" fillId="0" borderId="9" xfId="0" applyFont="1" applyBorder="1"/>
    <xf numFmtId="164" fontId="10" fillId="0" borderId="15" xfId="0" applyFont="1" applyNumberFormat="1" applyBorder="1" applyAlignment="1">
      <alignment horizontal="right"/>
    </xf>
    <xf numFmtId="164" fontId="10" fillId="0" borderId="17" xfId="0" applyFont="1" applyNumberFormat="1" applyBorder="1" applyAlignment="1">
      <alignment horizontal="right"/>
    </xf>
    <xf numFmtId="3" fontId="25" fillId="0" borderId="0" xfId="0" applyFont="1" applyNumberFormat="1" applyAlignment="1">
      <alignment horizontal="right"/>
    </xf>
    <xf numFmtId="164" fontId="26" fillId="0" borderId="0" xfId="0" applyFont="1" applyNumberFormat="1" applyAlignment="1">
      <alignment horizontal="right"/>
    </xf>
    <xf numFmtId="0" fontId="23" fillId="3" borderId="24" xfId="0" applyFont="1" applyFill="1" applyBorder="1" applyAlignment="1">
      <alignment horizontal="center" vertical="center"/>
    </xf>
    <xf numFmtId="0" fontId="23" fillId="3" borderId="11" xfId="0" applyFont="1" applyFill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9" fillId="0" borderId="0" xfId="0" applyFont="1"/>
    <xf numFmtId="164" fontId="15" fillId="0" borderId="0" xfId="0" applyFont="1" applyNumberFormat="1"/>
    <xf numFmtId="0" fontId="30" fillId="0" borderId="0" xfId="0" applyFont="1"/>
    <xf numFmtId="0" fontId="31" fillId="0" borderId="0" xfId="0" applyFont="1"/>
    <xf numFmtId="0" fontId="22" fillId="0" borderId="0" xfId="0" applyFont="1"/>
    <xf numFmtId="0" fontId="7" fillId="3" borderId="19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left" vertical="center" wrapText="1"/>
    </xf>
    <xf numFmtId="0" fontId="23" fillId="3" borderId="19" xfId="0" applyFont="1" applyFill="1" applyBorder="1" applyAlignment="1">
      <alignment horizontal="center" vertical="center"/>
    </xf>
    <xf numFmtId="0" fontId="10" fillId="0" borderId="19" xfId="0" applyFont="1" applyBorder="1" applyAlignment="1">
      <alignment horizontal="left" vertical="center"/>
    </xf>
    <xf numFmtId="164" fontId="2" fillId="0" borderId="19" xfId="0" applyFont="1" applyNumberFormat="1" applyBorder="1" applyAlignment="1">
      <alignment horizontal="right"/>
    </xf>
    <xf numFmtId="164" fontId="5" fillId="0" borderId="19" xfId="0" applyFont="1" applyNumberFormat="1" applyBorder="1" applyAlignment="1">
      <alignment horizontal="right"/>
    </xf>
    <xf numFmtId="0" fontId="6" fillId="0" borderId="0" xfId="0" applyFont="1"/>
    <xf numFmtId="0" fontId="32" fillId="0" borderId="0" xfId="0" applyFont="1"/>
    <xf numFmtId="0" fontId="2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27" fillId="0" borderId="0" xfId="0" applyFont="1"/>
    <xf numFmtId="0" fontId="2" fillId="0" borderId="0" xfId="0" applyFont="1"/>
    <xf numFmtId="0" fontId="33" fillId="0" borderId="0" xfId="0" applyFont="1"/>
    <xf numFmtId="0" fontId="34" fillId="0" borderId="0" xfId="0" applyFont="1"/>
    <xf numFmtId="0" fontId="35" fillId="3" borderId="19" xfId="0" applyFont="1" applyFill="1" applyBorder="1" applyAlignment="1">
      <alignment horizontal="center" vertical="center"/>
    </xf>
    <xf numFmtId="17" fontId="23" fillId="3" borderId="19" xfId="0" applyFont="1" applyNumberFormat="1" applyFill="1" applyBorder="1" applyAlignment="1">
      <alignment horizontal="center" vertical="center"/>
    </xf>
    <xf numFmtId="0" fontId="23" fillId="3" borderId="19" xfId="0" applyFont="1" applyFill="1" applyBorder="1" applyAlignment="1">
      <alignment horizontal="center" vertical="center" wrapText="1"/>
    </xf>
    <xf numFmtId="0" fontId="23" fillId="3" borderId="19" xfId="0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19" xfId="0" applyFont="1" applyBorder="1" applyAlignment="1">
      <alignment vertical="center" wrapText="1"/>
    </xf>
    <xf numFmtId="169" fontId="2" fillId="0" borderId="19" xfId="0" applyFont="1" applyNumberFormat="1" applyBorder="1" applyAlignment="1">
      <alignment horizontal="right" vertical="center"/>
    </xf>
    <xf numFmtId="164" fontId="2" fillId="0" borderId="19" xfId="0" applyFont="1" applyNumberFormat="1" applyBorder="1" applyAlignment="1">
      <alignment horizontal="right" vertical="center"/>
    </xf>
    <xf numFmtId="0" fontId="6" fillId="0" borderId="19" xfId="0" applyFont="1" applyBorder="1" applyAlignment="1">
      <alignment horizontal="left" vertical="center" wrapText="1"/>
    </xf>
    <xf numFmtId="169" fontId="6" fillId="0" borderId="19" xfId="0" applyFont="1" applyNumberFormat="1" applyBorder="1" applyAlignment="1">
      <alignment horizontal="right" vertical="center"/>
    </xf>
    <xf numFmtId="164" fontId="6" fillId="0" borderId="19" xfId="0" applyFont="1" applyNumberFormat="1" applyBorder="1" applyAlignment="1">
      <alignment horizontal="right" vertical="center"/>
    </xf>
    <xf numFmtId="0" fontId="5" fillId="0" borderId="19" xfId="0" applyFont="1" applyBorder="1" applyAlignment="1">
      <alignment horizontal="left" vertical="center" wrapText="1"/>
    </xf>
    <xf numFmtId="169" fontId="2" fillId="0" borderId="0" xfId="0" applyFont="1" applyNumberFormat="1"/>
    <xf numFmtId="170" fontId="2" fillId="0" borderId="0" xfId="0" applyFont="1" applyNumberFormat="1"/>
    <xf numFmtId="0" fontId="36" fillId="0" borderId="0" xfId="0" applyFont="1"/>
    <xf numFmtId="0" fontId="5" fillId="5" borderId="19" xfId="0" applyFont="1" applyFill="1" applyBorder="1" applyAlignment="1">
      <alignment horizontal="center" vertical="center"/>
    </xf>
    <xf numFmtId="0" fontId="37" fillId="5" borderId="19" xfId="0" applyFont="1" applyFill="1" applyBorder="1" applyAlignment="1">
      <alignment horizontal="center" vertical="center"/>
    </xf>
    <xf numFmtId="171" fontId="5" fillId="5" borderId="19" xfId="0" applyFont="1" applyNumberFormat="1" applyFill="1" applyBorder="1" applyAlignment="1">
      <alignment horizontal="right"/>
    </xf>
    <xf numFmtId="171" fontId="37" fillId="5" borderId="19" xfId="0" applyFont="1" applyNumberFormat="1" applyFill="1" applyBorder="1" applyAlignment="1">
      <alignment horizontal="right"/>
    </xf>
    <xf numFmtId="0" fontId="38" fillId="0" borderId="0" xfId="0" applyFont="1" applyAlignment="1">
      <alignment horizontal="left" vertical="center" wrapText="1"/>
    </xf>
    <xf numFmtId="0" fontId="39" fillId="6" borderId="25" xfId="0" applyFont="1" applyFill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0" fontId="39" fillId="7" borderId="0" xfId="0" applyFont="1" applyFill="1" applyAlignment="1">
      <alignment horizontal="left" vertical="center" wrapText="1"/>
    </xf>
    <xf numFmtId="0" fontId="41" fillId="0" borderId="0" xfId="0" applyFont="1"/>
    <xf numFmtId="0" fontId="42" fillId="0" borderId="0" xfId="0" applyFont="1" applyAlignment="1">
      <alignment horizontal="left" vertical="center" indent="3" wrapText="1"/>
    </xf>
    <xf numFmtId="0" fontId="43" fillId="7" borderId="0" xfId="0" applyFont="1" applyFill="1" applyAlignment="1">
      <alignment horizontal="center" vertical="center" wrapText="1"/>
    </xf>
    <xf numFmtId="0" fontId="44" fillId="0" borderId="0" xfId="0" applyFont="1"/>
    <xf numFmtId="0" fontId="45" fillId="0" borderId="0" xfId="0" applyFont="1"/>
    <xf numFmtId="0" fontId="4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800">
                <a:latin typeface="Marianne" panose="02000000000000000000" pitchFamily="50" charset="0"/>
              </a:rPr>
              <a:t>million de litres</a:t>
            </a:r>
          </a:p>
        </c:rich>
      </c:tx>
      <c:layout>
        <c:manualLayout>
          <c:xMode val="edge"/>
          <c:yMode val="edge"/>
          <c:x val="1.9166666666666665E-2"/>
          <c:y val="1.38888888888888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'Figure 2 graphe collecte vache'!$A$6</c:f>
              <c:strCache>
                <c:ptCount val="1"/>
              </c:strCache>
            </c:strRef>
          </c:tx>
          <c:spPr>
            <a:ln w="28575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'Figure 2 graphe collecte vache'!$B$3:$M$3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'Figure 2 graphe collecte vache'!$B$6:$M$6</c:f>
              <c:numCache>
                <c:formatCode>_-* #\ ##0_-;\-* #\ ##0_-;_-* "-"??_-;_-@_-</c:formatCode>
                <c:ptCount val="12"/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978B-4E2D-A2D7-A3F05A239AA4}"/>
            </c:ext>
          </c:extLst>
        </c:ser>
        <c:ser>
          <c:idx val="0"/>
          <c:order val="1"/>
          <c:tx>
            <c:strRef>
              <c:f>'Figure 2 graphe collecte vache'!$A$4</c:f>
              <c:strCache>
                <c:ptCount val="1"/>
              </c:strCache>
            </c:strRef>
          </c:tx>
          <c:spPr>
            <a:ln w="127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'Figure 2 graphe collecte vache'!$B$3:$M$3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'Figure 2 graphe collecte vache'!$B$4:$M$4</c:f>
              <c:numCache>
                <c:formatCode>_-* #\ ##0_-;\-* #\ ##0_-;_-* "-"??_-;_-@_-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78B-4E2D-A2D7-A3F05A239AA4}"/>
            </c:ext>
          </c:extLst>
        </c:ser>
        <c:ser>
          <c:idx val="1"/>
          <c:order val="2"/>
          <c:tx>
            <c:strRef>
              <c:f>'Figure 2 graphe collecte vache'!$A$5</c:f>
              <c:strCache>
                <c:ptCount val="1"/>
              </c:strCache>
            </c:strRef>
          </c:tx>
          <c:spPr>
            <a:ln w="3492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'Figure 2 graphe collecte vache'!$B$3:$M$3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'Figure 2 graphe collecte vache'!$B$5:$M$5</c:f>
              <c:numCache>
                <c:formatCode>_-* #\ ##0_-;\-* #\ ##0_-;_-* "-"??_-;_-@_-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78B-4E2D-A2D7-A3F05A239A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00782719"/>
        <c:axId val="1000786047"/>
      </c:lineChart>
      <c:catAx>
        <c:axId val="10007827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1000786047"/>
        <c:crosses val="autoZero"/>
        <c:auto val="1"/>
        <c:lblAlgn val="ctr"/>
        <c:lblOffset val="100"/>
        <c:noMultiLvlLbl val="0"/>
      </c:catAx>
      <c:valAx>
        <c:axId val="1000786047"/>
        <c:scaling>
          <c:orientation val="minMax"/>
          <c:min val="17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_-;\-* #\ 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1000782719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8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Marianne" panose="02000000000000000000" pitchFamily="50" charset="0"/>
                <a:ea typeface="+mn-ea"/>
                <a:cs typeface="+mn-cs"/>
              </a:rPr>
              <a:t>€/1 000 l</a:t>
            </a:r>
            <a:endParaRPr lang="fr-FR" sz="800" baseline="0">
              <a:latin typeface="Marianne" panose="02000000000000000000" pitchFamily="50" charset="0"/>
            </a:endParaRPr>
          </a:p>
        </c:rich>
      </c:tx>
      <c:layout>
        <c:manualLayout>
          <c:xMode val="edge"/>
          <c:yMode val="edge"/>
          <c:x val="2.0951224846894139E-2"/>
          <c:y val="2.3148148148148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'Figure 4 prix bio et conv.'!$B$3</c:f>
              <c:strCache>
                <c:ptCount val="1"/>
                <c:pt idx="0">
                  <c:v>Lait conventionnel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[0]!fig4_dates</c:f>
              <c:strCache>
                <c:ptCount val="24"/>
                <c:pt idx="0">
                  <c:v>2021-01</c:v>
                </c:pt>
                <c:pt idx="1">
                  <c:v>2021-02</c:v>
                </c:pt>
                <c:pt idx="2">
                  <c:v>2021-03</c:v>
                </c:pt>
                <c:pt idx="3">
                  <c:v>2021-04</c:v>
                </c:pt>
                <c:pt idx="4">
                  <c:v>2021-05</c:v>
                </c:pt>
                <c:pt idx="5">
                  <c:v>2021-06</c:v>
                </c:pt>
                <c:pt idx="6">
                  <c:v>2021-07</c:v>
                </c:pt>
                <c:pt idx="7">
                  <c:v>2021-08</c:v>
                </c:pt>
                <c:pt idx="8">
                  <c:v>2021-09</c:v>
                </c:pt>
                <c:pt idx="9">
                  <c:v>2021-10</c:v>
                </c:pt>
                <c:pt idx="10">
                  <c:v>2021-11</c:v>
                </c:pt>
                <c:pt idx="11">
                  <c:v>2021-12</c:v>
                </c:pt>
                <c:pt idx="12">
                  <c:v>2022-01</c:v>
                </c:pt>
                <c:pt idx="13">
                  <c:v>2022-02</c:v>
                </c:pt>
                <c:pt idx="14">
                  <c:v>2022-03</c:v>
                </c:pt>
                <c:pt idx="15">
                  <c:v>2022-04</c:v>
                </c:pt>
                <c:pt idx="16">
                  <c:v>2022-05</c:v>
                </c:pt>
                <c:pt idx="17">
                  <c:v>2022-06</c:v>
                </c:pt>
                <c:pt idx="18">
                  <c:v>2022-07</c:v>
                </c:pt>
                <c:pt idx="19">
                  <c:v>2022-08</c:v>
                </c:pt>
                <c:pt idx="20">
                  <c:v>2022-09</c:v>
                </c:pt>
                <c:pt idx="21">
                  <c:v>2022-10</c:v>
                </c:pt>
                <c:pt idx="22">
                  <c:v>2022-11</c:v>
                </c:pt>
                <c:pt idx="23">
                  <c:v>2022-12</c:v>
                </c:pt>
              </c:strCache>
            </c:strRef>
          </c:cat>
          <c:val>
            <c:numRef>
              <c:f>[0]!fig4_laitconv</c:f>
              <c:numCache>
                <c:formatCode>#\ ##0.0</c:formatCode>
                <c:ptCount val="24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B4-4CA5-A325-366736BD0052}"/>
            </c:ext>
          </c:extLst>
        </c:ser>
        <c:ser>
          <c:idx val="1"/>
          <c:order val="1"/>
          <c:tx>
            <c:strRef>
              <c:f>'Figure 4 prix bio et conv.'!$C$3</c:f>
              <c:strCache>
                <c:ptCount val="1"/>
                <c:pt idx="0">
                  <c:v>Lait bio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[0]!fig4_dates</c:f>
              <c:strCache>
                <c:ptCount val="24"/>
                <c:pt idx="0">
                  <c:v>2021-01</c:v>
                </c:pt>
                <c:pt idx="1">
                  <c:v>2021-02</c:v>
                </c:pt>
                <c:pt idx="2">
                  <c:v>2021-03</c:v>
                </c:pt>
                <c:pt idx="3">
                  <c:v>2021-04</c:v>
                </c:pt>
                <c:pt idx="4">
                  <c:v>2021-05</c:v>
                </c:pt>
                <c:pt idx="5">
                  <c:v>2021-06</c:v>
                </c:pt>
                <c:pt idx="6">
                  <c:v>2021-07</c:v>
                </c:pt>
                <c:pt idx="7">
                  <c:v>2021-08</c:v>
                </c:pt>
                <c:pt idx="8">
                  <c:v>2021-09</c:v>
                </c:pt>
                <c:pt idx="9">
                  <c:v>2021-10</c:v>
                </c:pt>
                <c:pt idx="10">
                  <c:v>2021-11</c:v>
                </c:pt>
                <c:pt idx="11">
                  <c:v>2021-12</c:v>
                </c:pt>
                <c:pt idx="12">
                  <c:v>2022-01</c:v>
                </c:pt>
                <c:pt idx="13">
                  <c:v>2022-02</c:v>
                </c:pt>
                <c:pt idx="14">
                  <c:v>2022-03</c:v>
                </c:pt>
                <c:pt idx="15">
                  <c:v>2022-04</c:v>
                </c:pt>
                <c:pt idx="16">
                  <c:v>2022-05</c:v>
                </c:pt>
                <c:pt idx="17">
                  <c:v>2022-06</c:v>
                </c:pt>
                <c:pt idx="18">
                  <c:v>2022-07</c:v>
                </c:pt>
                <c:pt idx="19">
                  <c:v>2022-08</c:v>
                </c:pt>
                <c:pt idx="20">
                  <c:v>2022-09</c:v>
                </c:pt>
                <c:pt idx="21">
                  <c:v>2022-10</c:v>
                </c:pt>
                <c:pt idx="22">
                  <c:v>2022-11</c:v>
                </c:pt>
                <c:pt idx="23">
                  <c:v>2022-12</c:v>
                </c:pt>
              </c:strCache>
            </c:strRef>
          </c:cat>
          <c:val>
            <c:numRef>
              <c:f>[0]!fig4_laitbio</c:f>
              <c:numCache>
                <c:formatCode>#\ ##0.0</c:formatCode>
                <c:ptCount val="24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0B4-4CA5-A325-366736BD00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94403152"/>
        <c:axId val="1094406480"/>
      </c:lineChart>
      <c:catAx>
        <c:axId val="1094403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94406480"/>
        <c:crosses val="autoZero"/>
        <c:auto val="1"/>
        <c:lblAlgn val="ctr"/>
        <c:lblOffset val="100"/>
        <c:noMultiLvlLbl val="0"/>
      </c:catAx>
      <c:valAx>
        <c:axId val="1094406480"/>
        <c:scaling>
          <c:orientation val="minMax"/>
          <c:max val="560"/>
          <c:min val="3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94403152"/>
        <c:crosses val="autoZero"/>
        <c:crossBetween val="between"/>
        <c:majorUnit val="3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229002624671918"/>
          <c:y val="0.10029981917671538"/>
          <c:w val="0.75415441819772544"/>
          <c:h val="0.70127081012649217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 Figure 5 collecte UE'!$B$3</c:f>
              <c:strCache>
                <c:ptCount val="1"/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 Figure 5 collecte UE'!$A$5:$A$12</c:f>
              <c:strCache>
                <c:ptCount val="8"/>
                <c:pt idx="0">
                  <c:v>UE à 27 pays</c:v>
                </c:pt>
                <c:pt idx="1">
                  <c:v>Allemagne</c:v>
                </c:pt>
                <c:pt idx="2">
                  <c:v>France</c:v>
                </c:pt>
                <c:pt idx="3">
                  <c:v>Pays-Bas</c:v>
                </c:pt>
                <c:pt idx="4">
                  <c:v>Italie</c:v>
                </c:pt>
                <c:pt idx="5">
                  <c:v>Pologne</c:v>
                </c:pt>
                <c:pt idx="6">
                  <c:v>Irlande</c:v>
                </c:pt>
                <c:pt idx="7">
                  <c:v>Espagne</c:v>
                </c:pt>
              </c:strCache>
            </c:strRef>
          </c:cat>
          <c:val>
            <c:numRef>
              <c:f>' Figure 5 collecte UE'!$B$5:$B$12</c:f>
              <c:numCache>
                <c:formatCode>0.0</c:formatCode>
                <c:ptCount val="8"/>
              </c:numCache>
            </c:numRef>
          </c:val>
          <c:extLst>
            <c:ext xmlns:c16="http://schemas.microsoft.com/office/drawing/2014/chart" uri="{C3380CC4-5D6E-409C-BE32-E72D297353CC}">
              <c16:uniqueId val="{00000000-2C3D-4017-BBCF-1F95BD204D11}"/>
            </c:ext>
          </c:extLst>
        </c:ser>
        <c:ser>
          <c:idx val="0"/>
          <c:order val="1"/>
          <c:tx>
            <c:strRef>
              <c:f>' Figure 5 collecte UE'!$C$3</c:f>
              <c:strCache>
                <c:ptCount val="1"/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 w="9525" cap="flat" cmpd="sng" algn="ctr">
              <a:solidFill>
                <a:schemeClr val="accent2">
                  <a:lumMod val="75000"/>
                </a:schemeClr>
              </a:solidFill>
              <a:round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9525" cap="flat" cmpd="sng" algn="ctr">
                <a:solidFill>
                  <a:schemeClr val="accent2">
                    <a:lumMod val="7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2C3D-4017-BBCF-1F95BD204D11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9525" cap="flat" cmpd="sng" algn="ctr">
                <a:solidFill>
                  <a:schemeClr val="accent2">
                    <a:lumMod val="7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2C3D-4017-BBCF-1F95BD204D11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9525" cap="flat" cmpd="sng" algn="ctr">
                <a:solidFill>
                  <a:schemeClr val="accent2">
                    <a:lumMod val="7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6-2C3D-4017-BBCF-1F95BD204D1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 Figure 5 collecte UE'!$A$5:$A$12</c:f>
              <c:strCache>
                <c:ptCount val="8"/>
                <c:pt idx="0">
                  <c:v>UE à 27 pays</c:v>
                </c:pt>
                <c:pt idx="1">
                  <c:v>Allemagne</c:v>
                </c:pt>
                <c:pt idx="2">
                  <c:v>France</c:v>
                </c:pt>
                <c:pt idx="3">
                  <c:v>Pays-Bas</c:v>
                </c:pt>
                <c:pt idx="4">
                  <c:v>Italie</c:v>
                </c:pt>
                <c:pt idx="5">
                  <c:v>Pologne</c:v>
                </c:pt>
                <c:pt idx="6">
                  <c:v>Irlande</c:v>
                </c:pt>
                <c:pt idx="7">
                  <c:v>Espagne</c:v>
                </c:pt>
              </c:strCache>
            </c:strRef>
          </c:cat>
          <c:val>
            <c:numRef>
              <c:f>' Figure 5 collecte UE'!$C$5:$C$12</c:f>
              <c:numCache>
                <c:formatCode>0.0</c:formatCode>
                <c:ptCount val="8"/>
              </c:numCache>
            </c:numRef>
          </c:val>
          <c:extLst>
            <c:ext xmlns:c16="http://schemas.microsoft.com/office/drawing/2014/chart" uri="{C3380CC4-5D6E-409C-BE32-E72D297353CC}">
              <c16:uniqueId val="{00000007-2C3D-4017-BBCF-1F95BD204D1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301546719"/>
        <c:axId val="1301543807"/>
      </c:barChart>
      <c:catAx>
        <c:axId val="1301546719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01543807"/>
        <c:crossesAt val="0"/>
        <c:auto val="1"/>
        <c:lblAlgn val="ctr"/>
        <c:lblOffset val="100"/>
        <c:noMultiLvlLbl val="0"/>
      </c:catAx>
      <c:valAx>
        <c:axId val="130154380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01546719"/>
        <c:crosses val="max"/>
        <c:crossBetween val="between"/>
        <c:majorUnit val="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9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>
    <xdr:from>
      <xdr:col>14</xdr:col>
      <xdr:colOff>0</xdr:colOff>
      <xdr:row>4</xdr:row>
      <xdr:rowOff>0</xdr:rowOff>
    </xdr:from>
    <xdr:to>
      <xdr:col>20</xdr:col>
      <xdr:colOff>121228</xdr:colOff>
      <xdr:row>19</xdr:row>
      <xdr:rowOff>3463</xdr:rowOff>
    </xdr:to>
    <xdr:graphicFrame macro="">
      <xdr:nvGraphicFramePr>
        <xdr:cNvPr id="8" name="Graphique 7">
          <a:extLst>
            <a:ext uri="{FF2B5EF4-FFF2-40B4-BE49-F238E27FC236}">
              <a16:creationId xmlns:a16="http://schemas.microsoft.com/office/drawing/2014/main" id="{2DB89F0F-4001-43C5-92D7-558BBDEFE2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>
    <xdr:from>
      <xdr:col>4</xdr:col>
      <xdr:colOff>19050</xdr:colOff>
      <xdr:row>4</xdr:row>
      <xdr:rowOff>9524</xdr:rowOff>
    </xdr:from>
    <xdr:to>
      <xdr:col>15</xdr:col>
      <xdr:colOff>409575</xdr:colOff>
      <xdr:row>21</xdr:row>
      <xdr:rowOff>161925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1BCBCF90-01BE-405B-BD19-165390D49D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>
    <xdr:from>
      <xdr:col>4</xdr:col>
      <xdr:colOff>19049</xdr:colOff>
      <xdr:row>5</xdr:row>
      <xdr:rowOff>19050</xdr:rowOff>
    </xdr:from>
    <xdr:to>
      <xdr:col>10</xdr:col>
      <xdr:colOff>352424</xdr:colOff>
      <xdr:row>21</xdr:row>
      <xdr:rowOff>9525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69BE9399-92EA-4E33-AAEB-4AD3F819AA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714374</xdr:colOff>
      <xdr:row>16</xdr:row>
      <xdr:rowOff>142876</xdr:rowOff>
    </xdr:from>
    <xdr:to>
      <xdr:col>10</xdr:col>
      <xdr:colOff>228599</xdr:colOff>
      <xdr:row>18</xdr:row>
      <xdr:rowOff>9526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D412F2D-AEF6-46EF-B454-28D196C72335}"/>
            </a:ext>
          </a:extLst>
        </xdr:cNvPr>
        <xdr:cNvSpPr txBox="1"/>
      </xdr:nvSpPr>
      <xdr:spPr>
        <a:xfrm>
          <a:off x="9258299" y="3200401"/>
          <a:ext cx="276225" cy="247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%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workbookViewId="0">
      <selection activeCell="A2" sqref="A2"/>
    </sheetView>
  </sheetViews>
  <sheetFormatPr defaultRowHeight="15.0" baseColWidth="10"/>
  <cols>
    <col min="1" max="1" width="29.71" hidden="0" customWidth="1"/>
    <col min="2" max="2" width="11.71" hidden="0" customWidth="1"/>
    <col min="3" max="3" width="11.71" hidden="0" customWidth="1"/>
    <col min="4" max="4" width="11.71" hidden="0" customWidth="1"/>
    <col min="5" max="5" width="11.71" hidden="0" customWidth="1"/>
    <col min="6" max="6" width="11.71" hidden="0" customWidth="1"/>
    <col min="7" max="7" width="11.71" hidden="0" customWidth="1"/>
    <col min="8" max="8" width="11.71" hidden="0" customWidth="1"/>
    <col min="9" max="9" width="11.71" hidden="0" customWidth="1"/>
  </cols>
  <sheetData>
    <row r="1" ht="15.75" customHeight="1">
      <c r="A1" s="19" t="s">
        <v>68</v>
      </c>
      <c r="B1" s="19"/>
      <c r="C1" s="20"/>
      <c r="D1" s="20"/>
      <c r="E1" s="20"/>
      <c r="F1" s="21"/>
      <c r="G1" s="21"/>
      <c r="H1" s="21"/>
      <c r="I1" s="21"/>
      <c r="K1" s="135" t="str">
        <f>=HYPERLINK("#'sommaire'!A1", "Retour sommaire")</f>
      </c>
    </row>
    <row r="2" ht="16.5" customHeight="1">
      <c r="A2" s="22"/>
      <c r="B2" s="23"/>
      <c r="C2" s="20"/>
      <c r="D2" s="20"/>
      <c r="E2" s="20"/>
      <c r="F2" s="24"/>
      <c r="G2" s="24"/>
      <c r="H2" s="24"/>
      <c r="I2" s="24"/>
    </row>
    <row r="3" ht="15.75" customHeight="1">
      <c r="A3" s="1"/>
      <c r="B3" s="5" t="s">
        <v>0</v>
      </c>
      <c r="C3" s="6"/>
      <c r="D3" s="6"/>
      <c r="E3" s="8"/>
      <c r="F3" s="5" t="s">
        <v>65</v>
      </c>
      <c r="G3" s="8"/>
      <c r="H3" s="5" t="s">
        <v>2</v>
      </c>
      <c r="I3" s="8"/>
    </row>
    <row r="4" ht="25.5" customHeight="1">
      <c r="A4" s="15"/>
      <c r="B4" s="26" t="s">
        <v>66</v>
      </c>
      <c r="C4" s="28" t="s">
        <v>67</v>
      </c>
      <c r="D4" s="28" t="s">
        <v>5</v>
      </c>
      <c r="E4" s="28" t="s">
        <v>6</v>
      </c>
      <c r="F4" s="26" t="s">
        <v>66</v>
      </c>
      <c r="G4" s="28" t="s">
        <v>67</v>
      </c>
      <c r="H4" s="26" t="s">
        <v>66</v>
      </c>
      <c r="I4" s="28" t="s">
        <v>67</v>
      </c>
    </row>
    <row r="5" ht="15.75" customHeight="1">
      <c r="A5" s="29"/>
      <c r="B5" s="30" t="s">
        <v>7</v>
      </c>
      <c r="C5" s="31" t="s">
        <v>8</v>
      </c>
      <c r="D5" s="31" t="s">
        <v>8</v>
      </c>
      <c r="E5" s="31" t="s">
        <v>8</v>
      </c>
      <c r="F5" s="30" t="s">
        <v>7</v>
      </c>
      <c r="G5" s="31" t="s">
        <v>8</v>
      </c>
      <c r="H5" s="30" t="s">
        <v>7</v>
      </c>
      <c r="I5" s="31" t="s">
        <v>8</v>
      </c>
    </row>
    <row r="6">
      <c r="A6" s="32" t="s">
        <v>61</v>
      </c>
      <c r="B6" s="33" t="n">
        <v>2133966</v>
      </c>
      <c r="C6" s="2" t="n">
        <v>1.9</v>
      </c>
      <c r="D6" s="3" t="n">
        <v>5.3</v>
      </c>
      <c r="E6" s="3" t="n">
        <v>17.3</v>
      </c>
      <c r="F6" s="4" t="n">
        <v>55424</v>
      </c>
      <c r="G6" s="3" t="n">
        <v>-1.2</v>
      </c>
      <c r="H6" s="4" t="n">
        <v>35397</v>
      </c>
      <c r="I6" s="7" t="n">
        <v>1.9</v>
      </c>
    </row>
    <row r="7">
      <c r="A7" s="9" t="s">
        <v>62</v>
      </c>
      <c r="B7" s="10" t="n">
        <v>2088679</v>
      </c>
      <c r="C7" s="11" t="n">
        <v>1.9</v>
      </c>
      <c r="D7" s="11" t="n">
        <v>5.3</v>
      </c>
      <c r="E7" s="11" t="n">
        <v>17</v>
      </c>
      <c r="F7" s="10" t="n">
        <v>52625</v>
      </c>
      <c r="G7" s="11" t="n">
        <v>-3.1</v>
      </c>
      <c r="H7" s="10" t="n">
        <v>41416</v>
      </c>
      <c r="I7" s="12" t="n">
        <v>0.9</v>
      </c>
    </row>
    <row r="8">
      <c r="A8" s="13" t="s">
        <v>63</v>
      </c>
      <c r="B8" s="10" t="n">
        <v>2093404</v>
      </c>
      <c r="C8" s="11" t="n">
        <v>0.6</v>
      </c>
      <c r="D8" s="11" t="n">
        <v>5.6</v>
      </c>
      <c r="E8" s="11" t="n">
        <v>17.2</v>
      </c>
      <c r="F8" s="10" t="n">
        <v>56094</v>
      </c>
      <c r="G8" s="11" t="n">
        <v>-3.8</v>
      </c>
      <c r="H8" s="10" t="n">
        <v>34747</v>
      </c>
      <c r="I8" s="12" t="n">
        <v>-3.7</v>
      </c>
    </row>
    <row r="9" ht="15.75" customHeight="1">
      <c r="A9" s="14" t="s">
        <v>64</v>
      </c>
      <c r="B9" s="16" t="n">
        <v>10071078</v>
      </c>
      <c r="C9" s="17" t="n">
        <v>-0.9</v>
      </c>
      <c r="D9" s="17" t="n">
        <v>4.9</v>
      </c>
      <c r="E9" s="17" t="n">
        <v>16.8</v>
      </c>
      <c r="F9" s="16" t="n">
        <v>209672</v>
      </c>
      <c r="G9" s="17" t="n">
        <v>-4.1</v>
      </c>
      <c r="H9" s="16" t="n">
        <v>191459</v>
      </c>
      <c r="I9" s="18" t="n">
        <v>1.8</v>
      </c>
    </row>
    <row r="10">
      <c r="A10" s="25" t="s">
        <v>69</v>
      </c>
      <c r="B10" s="24"/>
      <c r="C10" s="24"/>
      <c r="D10" s="27"/>
      <c r="E10" s="24"/>
      <c r="F10" s="24"/>
      <c r="G10" s="24"/>
      <c r="H10" s="24"/>
      <c r="I10" s="24"/>
    </row>
  </sheetData>
  <mergeCells count="4">
    <mergeCell ref="B3:E3"/>
    <mergeCell ref="F3:G3"/>
    <mergeCell ref="H3:I3"/>
    <mergeCell ref="K1:M2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>
      <selection activeCell="A2" sqref="A2"/>
    </sheetView>
  </sheetViews>
  <sheetFormatPr defaultRowHeight="15.0" baseColWidth="10"/>
  <cols>
    <col min="1" max="1" width="16.71" hidden="0" customWidth="1"/>
    <col min="2" max="2" width="7.71" hidden="0" customWidth="1"/>
    <col min="3" max="3" width="7.71" hidden="0" customWidth="1"/>
    <col min="4" max="4" width="7.71" hidden="0" customWidth="1"/>
    <col min="5" max="5" width="7.71" hidden="0" customWidth="1"/>
    <col min="6" max="6" width="7.71" hidden="0" customWidth="1"/>
    <col min="7" max="7" width="7.71" hidden="0" customWidth="1"/>
    <col min="8" max="8" width="7.71" hidden="0" customWidth="1"/>
    <col min="9" max="9" width="7.71" hidden="0" customWidth="1"/>
    <col min="10" max="10" width="7.71" hidden="0" customWidth="1"/>
    <col min="11" max="11" width="7.71" hidden="0" customWidth="1"/>
    <col min="12" max="12" width="7.71" hidden="0" customWidth="1"/>
    <col min="13" max="13" width="7.71" hidden="0" customWidth="1"/>
  </cols>
  <sheetData>
    <row r="1" ht="15.75" customHeight="1">
      <c r="A1" s="34" t="s">
        <v>73</v>
      </c>
      <c r="B1" s="35"/>
      <c r="C1" s="35"/>
      <c r="D1" s="35"/>
      <c r="E1" s="36"/>
      <c r="F1" s="37"/>
      <c r="G1" s="36"/>
      <c r="H1" s="38"/>
      <c r="I1" s="39"/>
      <c r="J1" s="35"/>
      <c r="K1" s="35"/>
      <c r="L1" s="35"/>
      <c r="M1" s="35"/>
      <c r="N1" s="40"/>
      <c r="O1" s="41"/>
      <c r="P1" s="42"/>
      <c r="Q1" s="42"/>
      <c r="R1" s="42"/>
      <c r="S1" s="135" t="str">
        <f>=HYPERLINK("#'sommaire'!A1", "Retour sommaire")</f>
      </c>
      <c r="T1" s="41"/>
      <c r="U1" s="41"/>
    </row>
    <row r="2">
      <c r="A2" s="43"/>
      <c r="B2" s="44"/>
      <c r="C2" s="44"/>
      <c r="D2" s="44"/>
      <c r="E2" s="45"/>
      <c r="F2" s="46"/>
      <c r="G2" s="45"/>
      <c r="H2" s="47"/>
      <c r="I2" s="48"/>
      <c r="J2" s="44"/>
      <c r="K2" s="44"/>
      <c r="L2" s="44"/>
      <c r="M2" s="49" t="s">
        <v>9</v>
      </c>
      <c r="N2" s="40"/>
      <c r="P2" s="42"/>
      <c r="Q2" s="42"/>
      <c r="R2" s="42"/>
      <c r="S2" s="42"/>
    </row>
    <row r="3">
      <c r="A3" s="31"/>
      <c r="B3" s="31" t="s">
        <v>10</v>
      </c>
      <c r="C3" s="31" t="s">
        <v>11</v>
      </c>
      <c r="D3" s="31" t="s">
        <v>12</v>
      </c>
      <c r="E3" s="31" t="s">
        <v>13</v>
      </c>
      <c r="F3" s="31" t="s">
        <v>12</v>
      </c>
      <c r="G3" s="31" t="s">
        <v>10</v>
      </c>
      <c r="H3" s="31" t="s">
        <v>10</v>
      </c>
      <c r="I3" s="31" t="s">
        <v>13</v>
      </c>
      <c r="J3" s="31" t="s">
        <v>14</v>
      </c>
      <c r="K3" s="31" t="s">
        <v>15</v>
      </c>
      <c r="L3" s="31" t="s">
        <v>16</v>
      </c>
      <c r="M3" s="31" t="s">
        <v>17</v>
      </c>
      <c r="N3" s="50"/>
      <c r="O3" s="43" t="s">
        <v>73</v>
      </c>
      <c r="P3" s="51"/>
    </row>
    <row r="4">
      <c r="A4" s="52" t="s">
        <v>70</v>
      </c>
      <c r="B4" s="53" t="n">
        <v>1994</v>
      </c>
      <c r="C4" s="53" t="n">
        <v>1930</v>
      </c>
      <c r="D4" s="53" t="n">
        <v>2092</v>
      </c>
      <c r="E4" s="53" t="n">
        <v>2049</v>
      </c>
      <c r="F4" s="53" t="n">
        <v>2093</v>
      </c>
      <c r="G4" s="53" t="n">
        <v>1934</v>
      </c>
      <c r="H4" s="53" t="n">
        <v>1900</v>
      </c>
      <c r="I4" s="53" t="n">
        <v>1810</v>
      </c>
      <c r="J4" s="53" t="n">
        <v>1753</v>
      </c>
      <c r="K4" s="53" t="n">
        <v>1829</v>
      </c>
      <c r="L4" s="53" t="n">
        <v>1793</v>
      </c>
      <c r="M4" s="53" t="n">
        <v>1902</v>
      </c>
      <c r="N4" s="54"/>
    </row>
    <row r="5">
      <c r="A5" s="52" t="s">
        <v>71</v>
      </c>
      <c r="B5" s="53" t="n">
        <v>1963</v>
      </c>
      <c r="C5" s="53" t="n">
        <v>1820</v>
      </c>
      <c r="D5" s="53" t="n">
        <v>2065</v>
      </c>
      <c r="E5" s="53" t="n">
        <v>2089</v>
      </c>
      <c r="F5" s="53" t="n">
        <v>2134</v>
      </c>
      <c r="G5" s="53"/>
      <c r="H5" s="53"/>
      <c r="I5" s="53"/>
      <c r="J5" s="53"/>
      <c r="K5" s="53"/>
      <c r="L5" s="53"/>
      <c r="M5" s="53"/>
      <c r="N5" s="54"/>
    </row>
    <row r="6">
      <c r="A6" s="55" t="s">
        <v>72</v>
      </c>
      <c r="B6" s="53" t="n">
        <v>2034</v>
      </c>
      <c r="C6" s="53" t="n">
        <v>1909</v>
      </c>
      <c r="D6" s="53" t="n">
        <v>2114</v>
      </c>
      <c r="E6" s="53" t="n">
        <v>2085</v>
      </c>
      <c r="F6" s="53" t="n">
        <v>2120</v>
      </c>
      <c r="G6" s="53" t="n">
        <v>1939</v>
      </c>
      <c r="H6" s="53" t="n">
        <v>1910</v>
      </c>
      <c r="I6" s="53" t="n">
        <v>1829</v>
      </c>
      <c r="J6" s="53" t="n">
        <v>1763</v>
      </c>
      <c r="K6" s="53" t="n">
        <v>1855</v>
      </c>
      <c r="L6" s="53" t="n">
        <v>1820</v>
      </c>
      <c r="M6" s="53" t="n">
        <v>1936</v>
      </c>
      <c r="N6" s="54"/>
      <c r="T6" s="45"/>
    </row>
    <row r="7">
      <c r="A7" s="25" t="s">
        <v>69</v>
      </c>
      <c r="N7" s="54"/>
      <c r="O7" s="56"/>
    </row>
    <row r="8">
      <c r="N8" s="54"/>
      <c r="O8" s="56"/>
    </row>
    <row r="9">
      <c r="A9" s="57"/>
      <c r="N9" s="54"/>
      <c r="O9" s="56"/>
    </row>
    <row r="10">
      <c r="N10" s="54"/>
      <c r="O10" s="56"/>
    </row>
    <row r="11">
      <c r="N11" s="58"/>
    </row>
    <row r="20">
      <c r="O20" s="25" t="s">
        <v>69</v>
      </c>
    </row>
  </sheetData>
  <mergeCells count="1">
    <mergeCell ref="S1:U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>
      <selection activeCell="A2" sqref="A2"/>
    </sheetView>
  </sheetViews>
  <sheetFormatPr defaultRowHeight="15.0" baseColWidth="10"/>
  <cols>
    <col min="1" max="1" width="35.71" hidden="0" customWidth="1"/>
    <col min="2" max="2" width="11.71" hidden="0" customWidth="1"/>
    <col min="3" max="3" width="11.71" hidden="0" customWidth="1"/>
    <col min="4" max="4" width="11.71" hidden="0" customWidth="1"/>
    <col min="5" max="5" width="11.71" hidden="0" customWidth="1"/>
    <col min="6" max="6" width="11.71" hidden="0" customWidth="1"/>
    <col min="7" max="7" width="11.71" hidden="0" customWidth="1"/>
  </cols>
  <sheetData>
    <row r="1" ht="15.75" customHeight="1">
      <c r="A1" s="61" t="s">
        <v>75</v>
      </c>
      <c r="B1" s="62"/>
      <c r="C1" s="62"/>
      <c r="D1" s="62"/>
      <c r="E1" s="62"/>
      <c r="F1" s="62"/>
      <c r="G1" s="62"/>
      <c r="I1" s="135" t="str">
        <f>=HYPERLINK("#'sommaire'!A1", "Retour sommaire")</f>
      </c>
    </row>
    <row r="2" ht="15.75" customHeight="1">
      <c r="A2" s="63"/>
      <c r="B2" s="24"/>
      <c r="C2" s="24"/>
      <c r="D2" s="24"/>
      <c r="E2" s="24"/>
      <c r="F2" s="24"/>
      <c r="G2" s="24"/>
    </row>
    <row r="3">
      <c r="A3" s="64"/>
      <c r="B3" s="59" t="s">
        <v>18</v>
      </c>
      <c r="C3" s="60"/>
      <c r="D3" s="59" t="s">
        <v>19</v>
      </c>
      <c r="E3" s="60"/>
      <c r="F3" s="59" t="s">
        <v>20</v>
      </c>
      <c r="G3" s="60"/>
    </row>
    <row r="4" ht="25.5" customHeight="1">
      <c r="A4" s="65"/>
      <c r="B4" s="66" t="s">
        <v>21</v>
      </c>
      <c r="C4" s="67" t="s">
        <v>67</v>
      </c>
      <c r="D4" s="30" t="s">
        <v>21</v>
      </c>
      <c r="E4" s="68" t="s">
        <v>67</v>
      </c>
      <c r="F4" s="30" t="s">
        <v>21</v>
      </c>
      <c r="G4" s="68" t="s">
        <v>67</v>
      </c>
    </row>
    <row r="5">
      <c r="A5" s="65"/>
      <c r="B5" s="30" t="s">
        <v>76</v>
      </c>
      <c r="C5" s="69" t="s">
        <v>24</v>
      </c>
      <c r="D5" s="30" t="s">
        <v>76</v>
      </c>
      <c r="E5" s="69" t="s">
        <v>24</v>
      </c>
      <c r="F5" s="30" t="s">
        <v>76</v>
      </c>
      <c r="G5" s="69" t="s">
        <v>24</v>
      </c>
    </row>
    <row r="6">
      <c r="A6" s="70" t="s">
        <v>61</v>
      </c>
      <c r="B6" s="71" t="n">
        <v>503.9</v>
      </c>
      <c r="C6" s="72" t="n">
        <v>6.5</v>
      </c>
      <c r="D6" s="71" t="n">
        <v>486.8</v>
      </c>
      <c r="E6" s="72" t="n">
        <v>7.3</v>
      </c>
      <c r="F6" s="71" t="n">
        <v>502.5</v>
      </c>
      <c r="G6" s="72" t="n">
        <v>8.1</v>
      </c>
    </row>
    <row r="7">
      <c r="A7" s="73" t="s">
        <v>62</v>
      </c>
      <c r="B7" s="74" t="n">
        <v>507</v>
      </c>
      <c r="C7" s="75" t="n">
        <v>6.4</v>
      </c>
      <c r="D7" s="74" t="n">
        <v>492.5</v>
      </c>
      <c r="E7" s="75" t="n">
        <v>7.2</v>
      </c>
      <c r="F7" s="74" t="n">
        <v>496.6</v>
      </c>
      <c r="G7" s="75" t="n">
        <v>6</v>
      </c>
    </row>
    <row r="8">
      <c r="A8" s="76" t="s">
        <v>63</v>
      </c>
      <c r="B8" s="77" t="n">
        <v>473</v>
      </c>
      <c r="C8" s="78" t="n">
        <v>0.3</v>
      </c>
      <c r="D8" s="77" t="n">
        <v>453.8</v>
      </c>
      <c r="E8" s="78" t="n">
        <v>-0.4</v>
      </c>
      <c r="F8" s="77" t="n">
        <v>464.9</v>
      </c>
      <c r="G8" s="78" t="n">
        <v>0.2</v>
      </c>
    </row>
    <row r="9" ht="15.75" customHeight="1">
      <c r="A9" s="79" t="s">
        <v>74</v>
      </c>
      <c r="B9" s="80" t="n">
        <v>511.1</v>
      </c>
      <c r="C9" s="81" t="n">
        <v>6.5</v>
      </c>
      <c r="D9" s="80" t="n">
        <v>495.2</v>
      </c>
      <c r="E9" s="81" t="n">
        <v>7.3</v>
      </c>
      <c r="F9" s="80" t="n">
        <v>518.1</v>
      </c>
      <c r="G9" s="81" t="n">
        <v>4.4</v>
      </c>
    </row>
    <row r="10">
      <c r="A10" s="25" t="s">
        <v>69</v>
      </c>
      <c r="B10" s="82"/>
      <c r="C10" s="83"/>
      <c r="D10" s="83"/>
      <c r="E10" s="83"/>
      <c r="F10" s="83"/>
      <c r="G10" s="24"/>
    </row>
    <row r="11">
      <c r="A11" s="25"/>
      <c r="B11" s="24"/>
      <c r="C11" s="24"/>
      <c r="D11" s="24"/>
      <c r="E11" s="24"/>
      <c r="F11" s="24"/>
      <c r="G11" s="24"/>
    </row>
  </sheetData>
  <mergeCells count="4">
    <mergeCell ref="B3:C3"/>
    <mergeCell ref="D3:E3"/>
    <mergeCell ref="F3:G3"/>
    <mergeCell ref="I1:K2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>
      <selection activeCell="A2" sqref="A2"/>
    </sheetView>
  </sheetViews>
  <sheetFormatPr defaultRowHeight="15.0" baseColWidth="10"/>
  <cols>
    <col min="1" max="1" width="10.71" hidden="0" customWidth="1"/>
    <col min="2" max="2" width="16.71" hidden="0" customWidth="1"/>
    <col min="3" max="3" width="16.71" hidden="0" customWidth="1"/>
  </cols>
  <sheetData>
    <row r="1" ht="15.75" customHeight="1">
      <c r="A1" s="86" t="s">
        <v>130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135" t="str">
        <f>=HYPERLINK("#'sommaire'!A1", "Retour sommaire")</f>
      </c>
    </row>
    <row r="2">
      <c r="A2" s="87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</row>
    <row r="3">
      <c r="A3" s="31"/>
      <c r="B3" s="31" t="s">
        <v>25</v>
      </c>
      <c r="C3" s="31" t="s">
        <v>26</v>
      </c>
      <c r="D3" s="46"/>
      <c r="E3" s="88" t="s">
        <v>130</v>
      </c>
      <c r="F3" s="46"/>
      <c r="G3" s="46"/>
      <c r="H3" s="42"/>
      <c r="I3" s="88"/>
      <c r="J3" s="88"/>
      <c r="K3" s="88"/>
      <c r="L3" s="88"/>
      <c r="M3" s="46"/>
      <c r="N3" s="46"/>
      <c r="O3" s="46"/>
      <c r="P3" s="46"/>
      <c r="Q3" s="46"/>
      <c r="R3" s="46"/>
    </row>
    <row r="4">
      <c r="A4" s="31"/>
      <c r="B4" s="84" t="s">
        <v>76</v>
      </c>
      <c r="C4" s="85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</row>
    <row r="5">
      <c r="A5" s="125" t="s">
        <v>77</v>
      </c>
      <c r="B5" s="127" t="n">
        <v>358.258412055387</v>
      </c>
      <c r="C5" s="127" t="n">
        <v>501.545088308807</v>
      </c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</row>
    <row r="6">
      <c r="A6" s="125" t="s">
        <v>78</v>
      </c>
      <c r="B6" s="127" t="n">
        <v>354.265386025621</v>
      </c>
      <c r="C6" s="127" t="n">
        <v>488.147092665867</v>
      </c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</row>
    <row r="7">
      <c r="A7" s="125" t="s">
        <v>79</v>
      </c>
      <c r="B7" s="127" t="n">
        <v>349.354895203496</v>
      </c>
      <c r="C7" s="127" t="n">
        <v>476.025800375477</v>
      </c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</row>
    <row r="8">
      <c r="A8" s="125" t="s">
        <v>80</v>
      </c>
      <c r="B8" s="127" t="n">
        <v>357.334284228225</v>
      </c>
      <c r="C8" s="127" t="n">
        <v>431.877650631075</v>
      </c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</row>
    <row r="9">
      <c r="A9" s="125" t="s">
        <v>81</v>
      </c>
      <c r="B9" s="127" t="n">
        <v>356.133954749816</v>
      </c>
      <c r="C9" s="127" t="n">
        <v>434.102929527626</v>
      </c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</row>
    <row r="10">
      <c r="A10" s="125" t="s">
        <v>82</v>
      </c>
      <c r="B10" s="127" t="n">
        <v>359.08798932293</v>
      </c>
      <c r="C10" s="127" t="n">
        <v>449.028097379598</v>
      </c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40"/>
      <c r="O10" s="40"/>
      <c r="P10" s="40"/>
      <c r="Q10" s="40"/>
      <c r="R10" s="40"/>
    </row>
    <row r="11">
      <c r="A11" s="125" t="s">
        <v>83</v>
      </c>
      <c r="B11" s="127" t="n">
        <v>365.24296747717</v>
      </c>
      <c r="C11" s="127" t="n">
        <v>488.92899429479</v>
      </c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</row>
    <row r="12">
      <c r="A12" s="125" t="s">
        <v>84</v>
      </c>
      <c r="B12" s="127" t="n">
        <v>373.88615318363</v>
      </c>
      <c r="C12" s="127" t="n">
        <v>498.76070856919</v>
      </c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</row>
    <row r="13">
      <c r="A13" s="125" t="s">
        <v>85</v>
      </c>
      <c r="B13" s="127" t="n">
        <v>380.378076970119</v>
      </c>
      <c r="C13" s="127" t="n">
        <v>510.789548727422</v>
      </c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</row>
    <row r="14">
      <c r="A14" s="125" t="s">
        <v>86</v>
      </c>
      <c r="B14" s="127" t="n">
        <v>387.536379118556</v>
      </c>
      <c r="C14" s="127" t="n">
        <v>516.297645892181</v>
      </c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</row>
    <row r="15">
      <c r="A15" s="125" t="s">
        <v>87</v>
      </c>
      <c r="B15" s="127" t="n">
        <v>390.333242091279</v>
      </c>
      <c r="C15" s="127" t="n">
        <v>516.811101320247</v>
      </c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</row>
    <row r="16">
      <c r="A16" s="125" t="s">
        <v>88</v>
      </c>
      <c r="B16" s="127" t="n">
        <v>394.8350646777</v>
      </c>
      <c r="C16" s="127" t="n">
        <v>506.179787472706</v>
      </c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</row>
    <row r="17">
      <c r="A17" s="125" t="s">
        <v>89</v>
      </c>
      <c r="B17" s="127" t="n">
        <v>402.96557398997</v>
      </c>
      <c r="C17" s="127" t="n">
        <v>493.259030712759</v>
      </c>
      <c r="D17" s="91"/>
      <c r="E17" s="91"/>
      <c r="F17" s="91"/>
      <c r="G17" s="91"/>
      <c r="H17" s="91"/>
      <c r="I17" s="91"/>
      <c r="J17" s="91"/>
      <c r="K17" s="91"/>
      <c r="L17" s="91"/>
      <c r="M17" s="89"/>
      <c r="N17" s="89"/>
      <c r="O17" s="89"/>
      <c r="P17" s="89"/>
      <c r="Q17" s="91"/>
      <c r="R17" s="91"/>
    </row>
    <row r="18">
      <c r="A18" s="125" t="s">
        <v>90</v>
      </c>
      <c r="B18" s="127" t="n">
        <v>408.606734563012</v>
      </c>
      <c r="C18" s="127" t="n">
        <v>488.305525825676</v>
      </c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</row>
    <row r="19">
      <c r="A19" s="125" t="s">
        <v>91</v>
      </c>
      <c r="B19" s="127" t="n">
        <v>419.404533062287</v>
      </c>
      <c r="C19" s="127" t="n">
        <v>474.179186918826</v>
      </c>
      <c r="D19" s="42"/>
      <c r="E19" s="92"/>
      <c r="F19" s="42"/>
      <c r="G19" s="42"/>
      <c r="H19" s="93"/>
      <c r="I19" s="42"/>
      <c r="J19" s="42"/>
      <c r="K19" s="42"/>
      <c r="L19" s="42"/>
      <c r="M19" s="42"/>
      <c r="N19" s="42"/>
      <c r="O19" s="42"/>
      <c r="P19" s="42"/>
      <c r="Q19" s="42"/>
      <c r="R19" s="42"/>
    </row>
    <row r="20">
      <c r="A20" s="125" t="s">
        <v>92</v>
      </c>
      <c r="B20" s="127" t="n">
        <v>428.012356186634</v>
      </c>
      <c r="C20" s="127" t="n">
        <v>429.78009102352</v>
      </c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</row>
    <row r="21">
      <c r="A21" s="125" t="s">
        <v>93</v>
      </c>
      <c r="B21" s="127" t="n">
        <v>434.768804311129</v>
      </c>
      <c r="C21" s="127" t="n">
        <v>429.37762374342</v>
      </c>
      <c r="D21" s="42"/>
      <c r="E21" s="42"/>
      <c r="F21" s="42"/>
      <c r="G21" s="42"/>
      <c r="H21" s="42"/>
      <c r="I21" s="42"/>
      <c r="J21" s="42"/>
      <c r="K21" s="42"/>
      <c r="L21" s="42"/>
      <c r="M21" s="89"/>
      <c r="N21" s="89"/>
      <c r="O21" s="89"/>
      <c r="P21" s="89"/>
      <c r="Q21" s="42"/>
      <c r="R21" s="42"/>
    </row>
    <row r="22">
      <c r="A22" s="125" t="s">
        <v>94</v>
      </c>
      <c r="B22" s="127" t="n">
        <v>438.333694783951</v>
      </c>
      <c r="C22" s="127" t="n">
        <v>448.350859921325</v>
      </c>
      <c r="D22" s="42"/>
      <c r="E22" s="42"/>
      <c r="F22" s="42"/>
      <c r="G22" s="42"/>
      <c r="H22" s="42"/>
      <c r="I22" s="42"/>
      <c r="J22" s="42"/>
      <c r="K22" s="42"/>
      <c r="L22" s="42"/>
      <c r="M22" s="89"/>
      <c r="N22" s="89"/>
      <c r="O22" s="89"/>
      <c r="P22" s="89"/>
      <c r="Q22" s="42"/>
      <c r="R22" s="42"/>
    </row>
    <row r="23">
      <c r="A23" s="125" t="s">
        <v>95</v>
      </c>
      <c r="B23" s="127" t="n">
        <v>445.411492820452</v>
      </c>
      <c r="C23" s="127" t="n">
        <v>488.988295278189</v>
      </c>
      <c r="D23" s="42"/>
      <c r="E23" s="25" t="s">
        <v>69</v>
      </c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</row>
    <row r="24">
      <c r="A24" s="125" t="s">
        <v>96</v>
      </c>
      <c r="B24" s="127" t="n">
        <v>446.76279439593</v>
      </c>
      <c r="C24" s="127" t="n">
        <v>505.864471118871</v>
      </c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</row>
    <row r="25">
      <c r="A25" s="125" t="s">
        <v>97</v>
      </c>
      <c r="B25" s="127" t="n">
        <v>464.095802387562</v>
      </c>
      <c r="C25" s="127" t="n">
        <v>526.366801761712</v>
      </c>
      <c r="D25" s="42"/>
      <c r="E25" s="42"/>
      <c r="F25" s="42"/>
      <c r="G25" s="42"/>
      <c r="H25" s="42"/>
      <c r="I25" s="42"/>
      <c r="J25" s="42"/>
      <c r="K25" s="42"/>
      <c r="L25" s="42"/>
      <c r="M25" s="89"/>
      <c r="N25" s="89"/>
      <c r="O25" s="89"/>
      <c r="P25" s="89"/>
      <c r="Q25" s="42"/>
      <c r="R25" s="42"/>
    </row>
    <row r="26">
      <c r="A26" s="125" t="s">
        <v>98</v>
      </c>
      <c r="B26" s="127" t="n">
        <v>484.30280814207</v>
      </c>
      <c r="C26" s="127" t="n">
        <v>532.128539541491</v>
      </c>
      <c r="D26" s="42"/>
      <c r="E26" s="42"/>
      <c r="F26" s="42"/>
      <c r="G26" s="42"/>
      <c r="H26" s="42"/>
      <c r="I26" s="42"/>
      <c r="J26" s="42"/>
      <c r="K26" s="42"/>
      <c r="L26" s="42"/>
      <c r="M26" s="89"/>
      <c r="N26" s="89"/>
      <c r="O26" s="89"/>
      <c r="P26" s="89"/>
      <c r="Q26" s="42"/>
      <c r="R26" s="42"/>
    </row>
    <row r="27">
      <c r="A27" s="125" t="s">
        <v>99</v>
      </c>
      <c r="B27" s="127" t="n">
        <v>488.846775415218</v>
      </c>
      <c r="C27" s="127" t="n">
        <v>533.317306616034</v>
      </c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</row>
    <row r="28">
      <c r="A28" s="125" t="s">
        <v>100</v>
      </c>
      <c r="B28" s="127" t="n">
        <v>497.865530742047</v>
      </c>
      <c r="C28" s="127" t="n">
        <v>532.716998263919</v>
      </c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</row>
    <row r="29">
      <c r="A29" s="126" t="s">
        <v>101</v>
      </c>
      <c r="B29" s="128" t="n">
        <v>500.483661342673</v>
      </c>
      <c r="C29" s="128" t="n">
        <v>529.861198881081</v>
      </c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</row>
    <row r="30">
      <c r="A30" s="126" t="s">
        <v>102</v>
      </c>
      <c r="B30" s="128" t="n">
        <v>498.599727489303</v>
      </c>
      <c r="C30" s="128" t="n">
        <v>525.324911763956</v>
      </c>
      <c r="D30" s="42"/>
      <c r="E30" s="42"/>
      <c r="F30" s="42"/>
      <c r="G30" s="42"/>
      <c r="H30" s="42"/>
      <c r="I30" s="42"/>
      <c r="J30" s="42"/>
      <c r="K30" s="42"/>
      <c r="L30" s="42"/>
      <c r="M30" s="89"/>
      <c r="N30" s="89"/>
      <c r="O30" s="89"/>
      <c r="P30" s="89"/>
      <c r="Q30" s="42"/>
      <c r="R30" s="42"/>
    </row>
    <row r="31">
      <c r="A31" s="126" t="s">
        <v>103</v>
      </c>
      <c r="B31" s="128" t="n">
        <v>487.373839050229</v>
      </c>
      <c r="C31" s="128" t="n">
        <v>506.775360767529</v>
      </c>
    </row>
    <row r="32">
      <c r="A32" s="126" t="s">
        <v>104</v>
      </c>
      <c r="B32" s="128" t="n">
        <v>469.976812399939</v>
      </c>
      <c r="C32" s="128" t="n">
        <v>467.476554303819</v>
      </c>
    </row>
    <row r="33">
      <c r="A33" s="126" t="s">
        <v>105</v>
      </c>
      <c r="B33" s="128" t="n">
        <v>455.574250228175</v>
      </c>
      <c r="C33" s="128" t="n">
        <v>463.921021989947</v>
      </c>
    </row>
    <row r="34">
      <c r="A34" s="126" t="s">
        <v>106</v>
      </c>
      <c r="B34" s="128" t="n">
        <v>448.873320642912</v>
      </c>
      <c r="C34" s="128" t="n">
        <v>479.15516741743</v>
      </c>
    </row>
    <row r="35">
      <c r="A35" s="126" t="s">
        <v>107</v>
      </c>
      <c r="B35" s="128" t="n">
        <v>457.445594592052</v>
      </c>
      <c r="C35" s="128" t="n">
        <v>516.824875272806</v>
      </c>
    </row>
    <row r="36">
      <c r="A36" s="126" t="s">
        <v>108</v>
      </c>
      <c r="B36" s="128" t="n">
        <v>463.019370990635</v>
      </c>
      <c r="C36" s="128" t="n">
        <v>530.395366583802</v>
      </c>
    </row>
    <row r="37">
      <c r="A37" s="126" t="s">
        <v>109</v>
      </c>
      <c r="B37" s="128" t="n">
        <v>466.323399757151</v>
      </c>
      <c r="C37" s="128" t="n">
        <v>537.202550630724</v>
      </c>
    </row>
    <row r="38">
      <c r="A38" s="126" t="s">
        <v>110</v>
      </c>
      <c r="B38" s="128" t="n">
        <v>471.694244036968</v>
      </c>
      <c r="C38" s="128" t="n">
        <v>550.820393927451</v>
      </c>
    </row>
    <row r="39">
      <c r="A39" s="126" t="s">
        <v>111</v>
      </c>
      <c r="B39" s="128" t="n">
        <v>472.322066767054</v>
      </c>
      <c r="C39" s="128" t="n">
        <v>554.260936901082</v>
      </c>
    </row>
    <row r="40">
      <c r="A40" s="126" t="s">
        <v>112</v>
      </c>
      <c r="B40" s="128" t="n">
        <v>468.33845874239</v>
      </c>
      <c r="C40" s="128" t="n">
        <v>548.485489520857</v>
      </c>
    </row>
    <row r="41">
      <c r="A41" s="126" t="s">
        <v>113</v>
      </c>
      <c r="B41" s="128" t="n">
        <v>468.43693996264</v>
      </c>
      <c r="C41" s="128" t="n">
        <v>532.557117215903</v>
      </c>
    </row>
    <row r="42">
      <c r="A42" s="126" t="s">
        <v>114</v>
      </c>
      <c r="B42" s="128" t="n">
        <v>464.15874982023</v>
      </c>
      <c r="C42" s="128" t="n">
        <v>519.870712725441</v>
      </c>
    </row>
    <row r="43">
      <c r="A43" s="126" t="s">
        <v>115</v>
      </c>
      <c r="B43" s="128" t="n">
        <v>462.872252774229</v>
      </c>
      <c r="C43" s="128" t="n">
        <v>504.083077791534</v>
      </c>
    </row>
    <row r="44">
      <c r="A44" s="126" t="s">
        <v>116</v>
      </c>
      <c r="B44" s="128" t="n">
        <v>459.409491169886</v>
      </c>
      <c r="C44" s="128" t="n">
        <v>468.56842570876</v>
      </c>
    </row>
    <row r="45">
      <c r="A45" s="126" t="s">
        <v>117</v>
      </c>
      <c r="B45" s="128" t="n">
        <v>453.761724446567</v>
      </c>
      <c r="C45" s="128" t="n">
        <v>464.920906493918</v>
      </c>
    </row>
    <row r="46">
      <c r="A46" s="126" t="s">
        <v>118</v>
      </c>
      <c r="B46" s="128" t="n">
        <v>450.014643736883</v>
      </c>
      <c r="C46" s="128" t="n">
        <v>482.681130308828</v>
      </c>
    </row>
    <row r="47">
      <c r="A47" s="126" t="s">
        <v>119</v>
      </c>
      <c r="B47" s="128" t="n">
        <v>459.525267949348</v>
      </c>
      <c r="C47" s="128" t="n">
        <v>520.34526401627</v>
      </c>
    </row>
    <row r="48">
      <c r="A48" s="126" t="s">
        <v>120</v>
      </c>
      <c r="B48" s="128" t="n">
        <v>462.702353171865</v>
      </c>
      <c r="C48" s="128" t="n">
        <v>527.117957663486</v>
      </c>
    </row>
    <row r="49">
      <c r="A49" s="126" t="s">
        <v>121</v>
      </c>
      <c r="B49" s="128" t="n">
        <v>477.324096810927</v>
      </c>
      <c r="C49" s="128" t="n">
        <v>549.046592017912</v>
      </c>
    </row>
    <row r="50">
      <c r="A50" s="126" t="s">
        <v>122</v>
      </c>
      <c r="B50" s="128" t="n">
        <v>485.392619807918</v>
      </c>
      <c r="C50" s="128" t="n">
        <v>559.06908432882</v>
      </c>
    </row>
    <row r="51">
      <c r="A51" s="126" t="s">
        <v>123</v>
      </c>
      <c r="B51" s="128" t="n">
        <v>494.33038872356</v>
      </c>
      <c r="C51" s="128" t="n">
        <v>558.86355220458</v>
      </c>
    </row>
    <row r="52">
      <c r="A52" s="126" t="s">
        <v>124</v>
      </c>
      <c r="B52" s="128" t="n">
        <v>495.837716280399</v>
      </c>
      <c r="C52" s="128" t="n">
        <v>553.668966904129</v>
      </c>
    </row>
    <row r="53">
      <c r="A53" s="126" t="s">
        <v>125</v>
      </c>
      <c r="B53" s="128" t="n">
        <v>499.41847971007</v>
      </c>
      <c r="C53" s="128" t="n">
        <v>544.263896281206</v>
      </c>
    </row>
    <row r="54">
      <c r="A54" s="126" t="s">
        <v>126</v>
      </c>
      <c r="B54" s="128" t="n">
        <v>500.183945111821</v>
      </c>
      <c r="C54" s="128" t="n">
        <v>541.46075138048</v>
      </c>
    </row>
    <row r="55">
      <c r="A55" s="126" t="s">
        <v>127</v>
      </c>
      <c r="B55" s="128" t="n">
        <v>498.231969507798</v>
      </c>
      <c r="C55" s="128" t="n">
        <v>516.852535507105</v>
      </c>
    </row>
    <row r="56">
      <c r="A56" s="126" t="s">
        <v>128</v>
      </c>
      <c r="B56" s="128" t="n">
        <v>492.517802735308</v>
      </c>
      <c r="C56" s="128" t="n">
        <v>496.558358955931</v>
      </c>
    </row>
    <row r="57">
      <c r="A57" s="126" t="s">
        <v>129</v>
      </c>
      <c r="B57" s="128" t="n">
        <v>486.778244297598</v>
      </c>
      <c r="C57" s="128" t="n">
        <v>502.546876083379</v>
      </c>
    </row>
    <row r="59">
      <c r="A59" s="124" t="s">
        <v>69</v>
      </c>
    </row>
  </sheetData>
  <mergeCells count="2">
    <mergeCell ref="B4:C4"/>
    <mergeCell ref="R1:T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>
      <selection activeCell="A2" sqref="A2"/>
    </sheetView>
  </sheetViews>
  <sheetFormatPr defaultRowHeight="15.0" baseColWidth="10"/>
  <cols>
    <col min="1" max="1" width="12.71" hidden="0" customWidth="1"/>
    <col min="2" max="2" width="18.71" hidden="0" customWidth="1"/>
    <col min="3" max="3" width="18.71" hidden="0" customWidth="1"/>
  </cols>
  <sheetData>
    <row r="1" ht="15.75" customHeight="1">
      <c r="A1" s="102" t="s">
        <v>139</v>
      </c>
      <c r="B1" s="102"/>
      <c r="C1" s="102"/>
      <c r="D1" s="102"/>
      <c r="E1" s="102"/>
      <c r="F1" s="102"/>
      <c r="G1" s="62"/>
      <c r="H1" s="62"/>
      <c r="I1" s="135" t="str">
        <f>=HYPERLINK("#'sommaire'!A1", "Retour sommaire")</f>
      </c>
      <c r="J1" s="62"/>
      <c r="K1" s="62"/>
      <c r="L1" s="62"/>
      <c r="M1" s="62"/>
    </row>
    <row r="2">
      <c r="A2" s="104"/>
      <c r="B2" s="104"/>
      <c r="C2" s="105"/>
      <c r="D2" s="24"/>
      <c r="E2" s="24"/>
      <c r="F2" s="24"/>
      <c r="G2" s="24"/>
      <c r="H2" s="24"/>
      <c r="I2" s="24"/>
      <c r="J2" s="24"/>
      <c r="K2" s="24"/>
      <c r="L2" s="24"/>
      <c r="M2" s="24"/>
    </row>
    <row r="3">
      <c r="A3" s="94"/>
      <c r="B3" s="95" t="s">
        <v>140</v>
      </c>
      <c r="C3" s="95" t="s">
        <v>141</v>
      </c>
      <c r="D3" s="24"/>
      <c r="E3" s="24"/>
      <c r="F3" s="24"/>
      <c r="G3" s="24"/>
      <c r="H3" s="24"/>
      <c r="I3" s="24"/>
      <c r="J3" s="24"/>
      <c r="K3" s="24"/>
      <c r="L3" s="24"/>
      <c r="M3" s="24"/>
    </row>
    <row r="4">
      <c r="A4" s="94"/>
      <c r="B4" s="96" t="s">
        <v>24</v>
      </c>
      <c r="C4" s="96" t="s">
        <v>24</v>
      </c>
      <c r="D4" s="24"/>
      <c r="E4" s="24"/>
      <c r="F4" s="24"/>
      <c r="G4" s="24"/>
      <c r="H4" s="24"/>
      <c r="I4" s="24"/>
      <c r="J4" s="24"/>
      <c r="K4" s="24"/>
      <c r="L4" s="24"/>
      <c r="M4" s="24"/>
    </row>
    <row r="5">
      <c r="A5" s="97" t="s">
        <v>131</v>
      </c>
      <c r="B5" s="98" t="n">
        <v>0.6</v>
      </c>
      <c r="C5" s="98" t="n">
        <v>-1.8</v>
      </c>
      <c r="D5" s="24"/>
      <c r="E5" s="103" t="s">
        <v>139</v>
      </c>
      <c r="F5" s="103"/>
      <c r="G5" s="103"/>
      <c r="H5" s="103"/>
      <c r="I5" s="103"/>
      <c r="J5" s="103"/>
      <c r="K5" s="24"/>
      <c r="L5" s="24"/>
      <c r="M5" s="24"/>
    </row>
    <row r="6">
      <c r="A6" s="55" t="s">
        <v>132</v>
      </c>
      <c r="B6" s="99" t="n">
        <v>-1.1</v>
      </c>
      <c r="C6" s="99" t="n">
        <v>-2.9</v>
      </c>
      <c r="D6" s="24"/>
      <c r="E6" s="24"/>
      <c r="F6" s="24"/>
      <c r="G6" s="24"/>
      <c r="H6" s="24"/>
      <c r="I6" s="24"/>
      <c r="J6" s="24"/>
      <c r="K6" s="24"/>
      <c r="L6" s="24"/>
      <c r="M6" s="24"/>
    </row>
    <row r="7">
      <c r="A7" s="55" t="s">
        <v>133</v>
      </c>
      <c r="B7" s="99" t="n">
        <v>2.1</v>
      </c>
      <c r="C7" s="99" t="n">
        <v>-2.2</v>
      </c>
      <c r="D7" s="24"/>
      <c r="E7" s="24"/>
      <c r="F7" s="24"/>
      <c r="G7" s="24"/>
      <c r="H7" s="24"/>
      <c r="I7" s="24"/>
      <c r="J7" s="24"/>
      <c r="K7" s="24"/>
      <c r="L7" s="24"/>
      <c r="M7" s="24"/>
    </row>
    <row r="8">
      <c r="A8" s="55" t="s">
        <v>134</v>
      </c>
      <c r="B8" s="99" t="n">
        <v>-0.1</v>
      </c>
      <c r="C8" s="99" t="n">
        <v>-2.3</v>
      </c>
      <c r="D8" s="24"/>
      <c r="E8" s="24"/>
      <c r="F8" s="24"/>
      <c r="G8" s="24"/>
      <c r="H8" s="24"/>
      <c r="I8" s="24"/>
      <c r="J8" s="24"/>
      <c r="K8" s="24"/>
      <c r="L8" s="24"/>
      <c r="M8" s="24"/>
    </row>
    <row r="9">
      <c r="A9" s="55" t="s">
        <v>135</v>
      </c>
      <c r="B9" s="99" t="n">
        <v>-1.9</v>
      </c>
      <c r="C9" s="99" t="n">
        <v>-4</v>
      </c>
      <c r="D9" s="24"/>
      <c r="E9" s="24"/>
      <c r="F9" s="24"/>
      <c r="G9" s="24"/>
      <c r="H9" s="24"/>
      <c r="I9" s="24"/>
      <c r="J9" s="24"/>
      <c r="K9" s="24"/>
      <c r="L9" s="24"/>
      <c r="M9" s="24"/>
    </row>
    <row r="10">
      <c r="A10" s="55" t="s">
        <v>136</v>
      </c>
      <c r="B10" s="99" t="n">
        <v>0.3</v>
      </c>
      <c r="C10" s="99" t="n">
        <v>-0.4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</row>
    <row r="11">
      <c r="A11" s="55" t="s">
        <v>137</v>
      </c>
      <c r="B11" s="99" t="n">
        <v>12.6</v>
      </c>
      <c r="C11" s="99" t="n">
        <v>7.9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</row>
    <row r="12">
      <c r="A12" s="55" t="s">
        <v>138</v>
      </c>
      <c r="B12" s="99" t="n">
        <v>-1.4</v>
      </c>
      <c r="C12" s="99" t="n">
        <v>-2.3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</row>
    <row r="13">
      <c r="A13" s="100" t="s">
        <v>59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4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</row>
    <row r="15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</row>
    <row r="16">
      <c r="A16" s="101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</row>
    <row r="17">
      <c r="A17" s="101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</row>
    <row r="18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</row>
    <row r="19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</row>
    <row r="21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</row>
    <row r="22">
      <c r="A22" s="24"/>
      <c r="B22" s="24"/>
      <c r="C22" s="24"/>
      <c r="D22" s="24"/>
      <c r="E22" s="100" t="s">
        <v>59</v>
      </c>
      <c r="F22" s="24"/>
      <c r="G22" s="24"/>
      <c r="H22" s="24"/>
      <c r="I22" s="24"/>
      <c r="J22" s="24"/>
      <c r="K22" s="24"/>
      <c r="L22" s="24"/>
      <c r="M22" s="24"/>
    </row>
    <row r="23">
      <c r="A23" s="24"/>
      <c r="B23" s="24"/>
      <c r="C23" s="24"/>
      <c r="D23" s="24"/>
      <c r="E23" s="101"/>
      <c r="F23" s="24"/>
      <c r="G23" s="24"/>
      <c r="H23" s="24"/>
      <c r="I23" s="24"/>
      <c r="J23" s="24"/>
      <c r="K23" s="24"/>
      <c r="L23" s="24"/>
      <c r="M23" s="24"/>
    </row>
    <row r="24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</row>
  </sheetData>
  <mergeCells count="3">
    <mergeCell ref="A1:F1"/>
    <mergeCell ref="E5:J5"/>
    <mergeCell ref="I1:K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>
      <selection activeCell="A2" sqref="A2"/>
    </sheetView>
  </sheetViews>
  <sheetFormatPr defaultRowHeight="15.0" baseColWidth="10"/>
  <cols>
    <col min="1" max="1" width="60.71" hidden="0" customWidth="1"/>
    <col min="2" max="2" width="14.71" hidden="0" customWidth="1"/>
    <col min="3" max="3" width="14.71" hidden="0" customWidth="1"/>
    <col min="4" max="4" width="14.71" hidden="0" customWidth="1"/>
    <col min="5" max="5" width="14.71" hidden="0" customWidth="1"/>
  </cols>
  <sheetData>
    <row r="1" ht="15.75" customHeight="1">
      <c r="A1" s="106" t="s">
        <v>166</v>
      </c>
      <c r="B1" s="62"/>
      <c r="C1" s="62"/>
      <c r="D1" s="62"/>
      <c r="E1" s="62"/>
      <c r="F1" s="62"/>
      <c r="G1" s="135" t="str">
        <f>=HYPERLINK("#'sommaire'!A1", "Retour sommaire")</f>
      </c>
    </row>
    <row r="2">
      <c r="A2" s="107"/>
      <c r="B2" s="24"/>
      <c r="C2" s="108"/>
      <c r="D2" s="109"/>
      <c r="E2" s="105" t="s">
        <v>167</v>
      </c>
      <c r="F2" s="24"/>
    </row>
    <row r="3">
      <c r="A3" s="110"/>
      <c r="B3" s="111" t="s">
        <v>61</v>
      </c>
      <c r="C3" s="112" t="s">
        <v>67</v>
      </c>
      <c r="D3" s="112" t="s">
        <v>64</v>
      </c>
      <c r="E3" s="112" t="s">
        <v>168</v>
      </c>
      <c r="F3" s="24"/>
    </row>
    <row r="4">
      <c r="A4" s="113" t="s">
        <v>60</v>
      </c>
      <c r="B4" s="96" t="s">
        <v>66</v>
      </c>
      <c r="C4" s="96" t="s">
        <v>8</v>
      </c>
      <c r="D4" s="96" t="s">
        <v>66</v>
      </c>
      <c r="E4" s="96" t="s">
        <v>8</v>
      </c>
      <c r="F4" s="114"/>
    </row>
    <row r="5">
      <c r="A5" s="115" t="s">
        <v>142</v>
      </c>
      <c r="B5" s="116" t="n">
        <v>216566</v>
      </c>
      <c r="C5" s="117" t="n">
        <v>-7.2</v>
      </c>
      <c r="D5" s="116" t="n">
        <v>1137910</v>
      </c>
      <c r="E5" s="117" t="n">
        <v>-7.3</v>
      </c>
      <c r="F5" s="24"/>
    </row>
    <row r="6">
      <c r="A6" s="118" t="s">
        <v>143</v>
      </c>
      <c r="B6" s="119" t="n">
        <v>198752</v>
      </c>
      <c r="C6" s="120" t="n">
        <v>-6.3</v>
      </c>
      <c r="D6" s="119" t="n">
        <v>1039776</v>
      </c>
      <c r="E6" s="120" t="n">
        <v>-7.4</v>
      </c>
      <c r="F6" s="24"/>
    </row>
    <row r="7">
      <c r="A7" s="115" t="s">
        <v>144</v>
      </c>
      <c r="B7" s="116" t="n">
        <v>168388</v>
      </c>
      <c r="C7" s="117" t="n">
        <v>-0.9</v>
      </c>
      <c r="D7" s="116" t="n">
        <v>843278</v>
      </c>
      <c r="E7" s="117" t="n">
        <v>-1.1</v>
      </c>
      <c r="F7" s="24"/>
    </row>
    <row r="8">
      <c r="A8" s="121" t="s">
        <v>145</v>
      </c>
      <c r="B8" s="119" t="n">
        <v>118048</v>
      </c>
      <c r="C8" s="120" t="n">
        <v>0.6</v>
      </c>
      <c r="D8" s="119" t="n">
        <v>581646</v>
      </c>
      <c r="E8" s="120" t="n">
        <v>0.3</v>
      </c>
      <c r="F8" s="24"/>
    </row>
    <row r="9">
      <c r="A9" s="121" t="s">
        <v>146</v>
      </c>
      <c r="B9" s="119" t="n">
        <v>50340</v>
      </c>
      <c r="C9" s="120" t="n">
        <v>-4.1</v>
      </c>
      <c r="D9" s="119" t="n">
        <v>261633</v>
      </c>
      <c r="E9" s="120" t="n">
        <v>-4</v>
      </c>
      <c r="F9" s="24"/>
    </row>
    <row r="10">
      <c r="A10" s="115" t="s">
        <v>147</v>
      </c>
      <c r="B10" s="116" t="n">
        <v>45873</v>
      </c>
      <c r="C10" s="117" t="n">
        <v>0.6</v>
      </c>
      <c r="D10" s="116" t="n">
        <v>231918</v>
      </c>
      <c r="E10" s="117" t="n">
        <v>1.7</v>
      </c>
      <c r="F10" s="24"/>
    </row>
    <row r="11">
      <c r="A11" s="115" t="s">
        <v>148</v>
      </c>
      <c r="B11" s="116" t="n">
        <v>37004</v>
      </c>
      <c r="C11" s="117" t="n">
        <v>5.6</v>
      </c>
      <c r="D11" s="116" t="n">
        <v>182590</v>
      </c>
      <c r="E11" s="117" t="n">
        <v>0.3</v>
      </c>
      <c r="F11" s="24"/>
    </row>
    <row r="12">
      <c r="A12" s="118" t="s">
        <v>149</v>
      </c>
      <c r="B12" s="119" t="n">
        <v>32867</v>
      </c>
      <c r="C12" s="120" t="n">
        <v>6.5</v>
      </c>
      <c r="D12" s="119" t="n">
        <v>162629</v>
      </c>
      <c r="E12" s="120" t="n">
        <v>1.7</v>
      </c>
      <c r="F12" s="24"/>
    </row>
    <row r="13">
      <c r="A13" s="115" t="s">
        <v>150</v>
      </c>
      <c r="B13" s="116" t="n">
        <v>46544</v>
      </c>
      <c r="C13" s="117" t="n">
        <v>1.5</v>
      </c>
      <c r="D13" s="116" t="n">
        <v>218920</v>
      </c>
      <c r="E13" s="117" t="n">
        <v>-2</v>
      </c>
      <c r="F13" s="24"/>
    </row>
    <row r="14">
      <c r="A14" s="118" t="s">
        <v>151</v>
      </c>
      <c r="B14" s="119" t="n">
        <v>37055</v>
      </c>
      <c r="C14" s="120" t="n">
        <v>4.4</v>
      </c>
      <c r="D14" s="119" t="n">
        <v>171226</v>
      </c>
      <c r="E14" s="120" t="n">
        <v>-0.9</v>
      </c>
      <c r="F14" s="24"/>
    </row>
    <row r="15">
      <c r="A15" s="118" t="s">
        <v>152</v>
      </c>
      <c r="B15" s="119" t="n">
        <v>9490</v>
      </c>
      <c r="C15" s="120" t="n">
        <v>-8.6</v>
      </c>
      <c r="D15" s="119" t="n">
        <v>47693</v>
      </c>
      <c r="E15" s="120" t="n">
        <v>-5.7</v>
      </c>
      <c r="F15" s="24"/>
    </row>
    <row r="16">
      <c r="A16" s="115" t="s">
        <v>153</v>
      </c>
      <c r="B16" s="116" t="n">
        <v>14884</v>
      </c>
      <c r="C16" s="117" t="n">
        <v>6.6</v>
      </c>
      <c r="D16" s="116" t="n">
        <v>73631</v>
      </c>
      <c r="E16" s="117" t="n">
        <v>7.2</v>
      </c>
      <c r="F16" s="24"/>
    </row>
    <row r="17">
      <c r="A17" s="115" t="s">
        <v>154</v>
      </c>
      <c r="B17" s="116" t="n">
        <v>840</v>
      </c>
      <c r="C17" s="117" t="n">
        <v>-27.6</v>
      </c>
      <c r="D17" s="116" t="n">
        <v>4993</v>
      </c>
      <c r="E17" s="117" t="n">
        <v>-13.6</v>
      </c>
      <c r="F17" s="24"/>
    </row>
    <row r="18">
      <c r="A18" s="115" t="s">
        <v>155</v>
      </c>
      <c r="B18" s="116" t="n">
        <v>155647</v>
      </c>
      <c r="C18" s="117" t="n">
        <v>-0.4</v>
      </c>
      <c r="D18" s="116" t="n">
        <v>755674</v>
      </c>
      <c r="E18" s="117" t="n">
        <v>0.1</v>
      </c>
      <c r="F18" s="101"/>
    </row>
    <row r="19">
      <c r="A19" s="118" t="s">
        <v>156</v>
      </c>
      <c r="B19" s="119" t="n">
        <v>59851</v>
      </c>
      <c r="C19" s="120" t="n">
        <v>2.7</v>
      </c>
      <c r="D19" s="119" t="n">
        <v>286320</v>
      </c>
      <c r="E19" s="120" t="n">
        <v>2.7</v>
      </c>
      <c r="F19" s="24"/>
    </row>
    <row r="20">
      <c r="A20" s="118" t="s">
        <v>157</v>
      </c>
      <c r="B20" s="119" t="n">
        <v>30394</v>
      </c>
      <c r="C20" s="120" t="n">
        <v>-5.1</v>
      </c>
      <c r="D20" s="119" t="n">
        <v>159131</v>
      </c>
      <c r="E20" s="120" t="n">
        <v>-1.4</v>
      </c>
      <c r="F20" s="101"/>
    </row>
    <row r="21">
      <c r="A21" s="118" t="s">
        <v>158</v>
      </c>
      <c r="B21" s="119" t="n">
        <v>3039</v>
      </c>
      <c r="C21" s="120" t="n">
        <v>5.7</v>
      </c>
      <c r="D21" s="119" t="n">
        <v>15873</v>
      </c>
      <c r="E21" s="120" t="n">
        <v>5.9</v>
      </c>
      <c r="F21" s="24"/>
    </row>
    <row r="22">
      <c r="A22" s="118" t="s">
        <v>159</v>
      </c>
      <c r="B22" s="119" t="n">
        <v>21174</v>
      </c>
      <c r="C22" s="120" t="n">
        <v>-2.7</v>
      </c>
      <c r="D22" s="119" t="n">
        <v>104447</v>
      </c>
      <c r="E22" s="120" t="n">
        <v>0.6</v>
      </c>
      <c r="F22" s="114"/>
    </row>
    <row r="23">
      <c r="A23" s="118" t="s">
        <v>160</v>
      </c>
      <c r="B23" s="119" t="n">
        <v>33677</v>
      </c>
      <c r="C23" s="120" t="n">
        <v>0.6</v>
      </c>
      <c r="D23" s="119" t="n">
        <v>153660</v>
      </c>
      <c r="E23" s="120" t="n">
        <v>-2.9</v>
      </c>
      <c r="F23" s="24"/>
    </row>
    <row r="24">
      <c r="A24" s="118" t="s">
        <v>161</v>
      </c>
      <c r="B24" s="119" t="n">
        <v>7511</v>
      </c>
      <c r="C24" s="120" t="n">
        <v>-3.4</v>
      </c>
      <c r="D24" s="119" t="n">
        <v>36244</v>
      </c>
      <c r="E24" s="120" t="n">
        <v>-3</v>
      </c>
      <c r="F24" s="24"/>
    </row>
    <row r="25">
      <c r="A25" s="115" t="s">
        <v>162</v>
      </c>
      <c r="B25" s="116" t="n">
        <v>8715</v>
      </c>
      <c r="C25" s="117" t="n">
        <v>-6.2</v>
      </c>
      <c r="D25" s="116" t="n">
        <v>47559</v>
      </c>
      <c r="E25" s="117" t="n">
        <v>-0.1</v>
      </c>
      <c r="F25" s="24"/>
    </row>
    <row r="26">
      <c r="A26" s="115" t="s">
        <v>163</v>
      </c>
      <c r="B26" s="116" t="n">
        <v>5401</v>
      </c>
      <c r="C26" s="117" t="n">
        <v>1.8</v>
      </c>
      <c r="D26" s="116" t="n">
        <v>25420</v>
      </c>
      <c r="E26" s="117" t="n">
        <v>1.6</v>
      </c>
      <c r="F26" s="109"/>
    </row>
    <row r="27">
      <c r="A27" s="115" t="s">
        <v>164</v>
      </c>
      <c r="B27" s="116" t="n">
        <v>3169</v>
      </c>
      <c r="C27" s="117" t="n">
        <v>2.8</v>
      </c>
      <c r="D27" s="116" t="n">
        <v>15697</v>
      </c>
      <c r="E27" s="117" t="n">
        <v>5</v>
      </c>
      <c r="F27" s="109"/>
    </row>
    <row r="28">
      <c r="A28" s="115" t="s">
        <v>165</v>
      </c>
      <c r="B28" s="116" t="n">
        <v>37981</v>
      </c>
      <c r="C28" s="117" t="n">
        <v>-4.6</v>
      </c>
      <c r="D28" s="116" t="n">
        <v>182376</v>
      </c>
      <c r="E28" s="117" t="n">
        <v>-5.7</v>
      </c>
      <c r="F28" s="24"/>
    </row>
    <row r="29">
      <c r="A29" s="100"/>
      <c r="B29" s="122"/>
      <c r="C29" s="123"/>
      <c r="D29" s="122"/>
      <c r="E29" s="123"/>
      <c r="F29" s="24"/>
    </row>
    <row r="30">
      <c r="A30" s="25" t="s">
        <v>69</v>
      </c>
    </row>
  </sheetData>
  <mergeCells count="1">
    <mergeCell ref="G1:I2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20.71" hidden="0" customWidth="1"/>
  </cols>
  <sheetData>
    <row r="1">
      <c r="A1" s="129" t="s">
        <v>169</v>
      </c>
    </row>
    <row r="2">
      <c r="A2" s="130" t="s">
        <v>170</v>
      </c>
    </row>
    <row r="3">
      <c r="A3" s="131" t="s">
        <v>171</v>
      </c>
    </row>
    <row r="5">
      <c r="A5" s="132" t="s">
        <v>172</v>
      </c>
    </row>
    <row r="6">
      <c r="A6" s="134" t="str">
        <f>=HYPERLINK("#'Figure 1 Collecte'!A1", "Figure 1")</f>
      </c>
    </row>
    <row r="8">
      <c r="A8" s="132" t="s">
        <v>173</v>
      </c>
    </row>
    <row r="9">
      <c r="A9" s="134" t="str">
        <f>=HYPERLINK("#'Figure 2 graphe collecte vache'!A1", "Figure 2")</f>
      </c>
    </row>
    <row r="11">
      <c r="A11" s="132" t="s">
        <v>174</v>
      </c>
    </row>
    <row r="12">
      <c r="A12" s="134" t="str">
        <f>=HYPERLINK("#'Figure 3 prix lait de vache'!A1", "Figure 3")</f>
      </c>
    </row>
    <row r="14">
      <c r="A14" s="132" t="s">
        <v>175</v>
      </c>
    </row>
    <row r="15">
      <c r="A15" s="134" t="str">
        <f>=HYPERLINK("#'Figure 4 prix bio et conv.'!A1", "Figure 4")</f>
      </c>
    </row>
    <row r="17">
      <c r="A17" s="132" t="s">
        <v>176</v>
      </c>
    </row>
    <row r="18">
      <c r="A18" s="134" t="str">
        <f>=HYPERLINK("#' Figure 5 collecte UE'!A1", "Figure 5")</f>
      </c>
    </row>
    <row r="20">
      <c r="A20" s="132" t="s">
        <v>177</v>
      </c>
    </row>
    <row r="21">
      <c r="A21" s="134" t="str">
        <f>=HYPERLINK("#'Figure 6 fabrications'!A1", "Figure 6")</f>
      </c>
    </row>
  </sheetData>
  <pageMargins left="0.6" right="0.79" top="0.79" bottom="1.06" header="0.3" footer="0.3"/>
  <pageSetup paperSize="9" orientation="portrait" scale="100" fitToWidth="0" fitToHeight="0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Maud LAMARQUE</dc:creator>
  <cp:lastModifiedBy>Maud LAMARQUE</cp:lastModifiedBy>
  <dcterms:created xsi:type="dcterms:W3CDTF">2024-10-31T13:15:56Z</dcterms:created>
  <dcterms:modified xsi:type="dcterms:W3CDTF">2024-11-05T08:26:54Z</dcterms:modified>
</cp:coreProperties>
</file>