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carotte\CAR 10\"/>
    </mc:Choice>
  </mc:AlternateContent>
  <xr:revisionPtr revIDLastSave="0" documentId="13_ncr:1_{D677B772-52B0-4295-AA57-D7F354A3E2A1}" xr6:coauthVersionLast="47" xr6:coauthVersionMax="47" xr10:uidLastSave="{00000000-0000-0000-0000-000000000000}"/>
  <bookViews>
    <workbookView xWindow="-28920" yWindow="-735" windowWidth="29040" windowHeight="15720" tabRatio="674" xr2:uid="{00000000-000D-0000-FFFF-FFFF00000000}"/>
  </bookViews>
  <sheets>
    <sheet name="Infos Rapides" sheetId="9" r:id="rId1"/>
    <sheet name="Figure 1" sheetId="7" r:id="rId2"/>
    <sheet name="Figure 2" sheetId="13" r:id="rId3"/>
    <sheet name="Figure 3" sheetId="5" r:id="rId4"/>
    <sheet name="DONNÉES COMPLÉMENTAIRES" sheetId="10" r:id="rId5"/>
    <sheet name="commerce ext" sheetId="12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1" l="1"/>
  <c r="C9" i="11"/>
  <c r="D9" i="11"/>
  <c r="E9" i="11"/>
  <c r="F9" i="11"/>
  <c r="G9" i="11"/>
  <c r="H9" i="11"/>
  <c r="I9" i="11"/>
  <c r="J9" i="11"/>
  <c r="K9" i="11"/>
  <c r="L9" i="11"/>
  <c r="M9" i="11"/>
  <c r="E8" i="11" l="1"/>
  <c r="F8" i="11"/>
  <c r="G8" i="11"/>
  <c r="H8" i="11"/>
  <c r="I8" i="11"/>
  <c r="J8" i="11"/>
  <c r="K8" i="11"/>
  <c r="L8" i="11"/>
  <c r="M8" i="11"/>
  <c r="B8" i="11"/>
  <c r="C8" i="11"/>
  <c r="D8" i="11"/>
</calcChain>
</file>

<file path=xl/sharedStrings.xml><?xml version="1.0" encoding="utf-8"?>
<sst xmlns="http://schemas.openxmlformats.org/spreadsheetml/2006/main" count="102" uniqueCount="58">
  <si>
    <t>Source : Agreste</t>
  </si>
  <si>
    <t>Mars</t>
  </si>
  <si>
    <t>Avril</t>
  </si>
  <si>
    <t>Mai</t>
  </si>
  <si>
    <t>Juin</t>
  </si>
  <si>
    <t>Août</t>
  </si>
  <si>
    <t>Juil</t>
  </si>
  <si>
    <t>Sept</t>
  </si>
  <si>
    <t>Oct</t>
  </si>
  <si>
    <t>Nov</t>
  </si>
  <si>
    <t>Déc</t>
  </si>
  <si>
    <t>Janv</t>
  </si>
  <si>
    <t>Fév</t>
  </si>
  <si>
    <t>Ouest</t>
  </si>
  <si>
    <t>Autres bassins</t>
  </si>
  <si>
    <t xml:space="preserve"> Surface en production</t>
  </si>
  <si>
    <t>Production</t>
  </si>
  <si>
    <t>Total production (milliers de tonnes)</t>
  </si>
  <si>
    <t>Moyenne 5 ans*</t>
  </si>
  <si>
    <t>Source : Agreste, Insee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</si>
  <si>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</si>
  <si>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</si>
  <si>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</si>
  <si>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</si>
  <si>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</si>
  <si>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Sud-Ouest</t>
  </si>
  <si>
    <t>Carotte</t>
  </si>
  <si>
    <t>Figure 3 : prix agricoles à la production de la carotte</t>
  </si>
  <si>
    <t>Production de carotte par bassin (calendrier)</t>
  </si>
  <si>
    <t>Total surfaces (hectares)</t>
  </si>
  <si>
    <t>Carotte et navet</t>
  </si>
  <si>
    <t>France y c. DOM</t>
  </si>
  <si>
    <t>Comex_Monde</t>
  </si>
  <si>
    <t>Janvier</t>
  </si>
  <si>
    <t>Février</t>
  </si>
  <si>
    <t>Juillet</t>
  </si>
  <si>
    <t>Septembre</t>
  </si>
  <si>
    <t>Octobre</t>
  </si>
  <si>
    <t>Novembre</t>
  </si>
  <si>
    <t>Décembre</t>
  </si>
  <si>
    <t>Importations en quantité (t)</t>
  </si>
  <si>
    <t>Exportations en quantité (t)</t>
  </si>
  <si>
    <t>Carotte 2025-26</t>
  </si>
  <si>
    <t>///</t>
  </si>
  <si>
    <t>France
hors DROM</t>
  </si>
  <si>
    <t>Production (milliers de tonnes)</t>
  </si>
  <si>
    <t>Figure 2 : production de carottes (calendrier)</t>
  </si>
  <si>
    <t>France hors DROM</t>
  </si>
  <si>
    <t>2025-2026</t>
  </si>
  <si>
    <t>Source : Douanes</t>
  </si>
  <si>
    <t>Figure  1 : surface et production de carottes en 2026-2027 (mai 2026 à avril 2027)</t>
  </si>
  <si>
    <t>Estimations au 01-octobre-2026</t>
  </si>
  <si>
    <t>** évolution par rapport à la moyenne 2021-2022 à 2025-2026 (statistique agricole annuelle)</t>
  </si>
  <si>
    <t>2026-2027</t>
  </si>
  <si>
    <t>* moyenne 2021-2022 à 2025-2026</t>
  </si>
  <si>
    <t>Carotte 2026-27</t>
  </si>
  <si>
    <t>Légumes frais 2026-27</t>
  </si>
  <si>
    <t>Production de la campagne 2026-2027 (milliers de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</si>
</sst>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  <font>
      <b/>
      <sz val="10"/>
      <name val="Marianne"/>
      <family val="3"/>
    </font>
    <font>
      <sz val="9"/>
      <color rgb="FFFF000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4" fillId="3" borderId="0" xfId="0" applyFont="1" applyFill="1"/>
    <xf numFmtId="165" fontId="5" fillId="3" borderId="0" xfId="0" applyNumberFormat="1" applyFont="1" applyFill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49" fontId="6" fillId="3" borderId="0" xfId="0" applyNumberFormat="1" applyFont="1" applyFill="1" applyProtection="1">
      <protection locked="0"/>
    </xf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readingOrder="1"/>
    </xf>
    <xf numFmtId="0" fontId="14" fillId="3" borderId="0" xfId="0" applyFont="1" applyFill="1"/>
    <xf numFmtId="164" fontId="14" fillId="3" borderId="0" xfId="1" applyNumberFormat="1" applyFont="1" applyFill="1"/>
    <xf numFmtId="0" fontId="15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6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17" fillId="3" borderId="0" xfId="0" applyFont="1" applyFill="1"/>
    <xf numFmtId="0" fontId="3" fillId="3" borderId="3" xfId="0" applyFont="1" applyFill="1" applyBorder="1" applyAlignment="1">
      <alignment horizontal="center"/>
    </xf>
    <xf numFmtId="169" fontId="2" fillId="3" borderId="1" xfId="0" applyNumberFormat="1" applyFont="1" applyFill="1" applyBorder="1" applyProtection="1">
      <protection locked="0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169" fontId="2" fillId="3" borderId="0" xfId="0" applyNumberFormat="1" applyFont="1" applyFill="1"/>
    <xf numFmtId="168" fontId="2" fillId="3" borderId="0" xfId="0" applyNumberFormat="1" applyFont="1" applyFill="1" applyAlignment="1">
      <alignment horizontal="center"/>
    </xf>
    <xf numFmtId="165" fontId="18" fillId="3" borderId="0" xfId="0" applyNumberFormat="1" applyFont="1" applyFill="1" applyAlignment="1">
      <alignment horizontal="right"/>
    </xf>
    <xf numFmtId="1" fontId="3" fillId="3" borderId="1" xfId="0" applyNumberFormat="1" applyFont="1" applyFill="1" applyBorder="1" applyProtection="1">
      <protection locked="0"/>
    </xf>
    <xf numFmtId="3" fontId="3" fillId="3" borderId="12" xfId="0" applyNumberFormat="1" applyFont="1" applyFill="1" applyBorder="1" applyAlignment="1" applyProtection="1">
      <alignment horizontal="left" vertical="top"/>
      <protection locked="0"/>
    </xf>
    <xf numFmtId="3" fontId="3" fillId="3" borderId="13" xfId="0" applyNumberFormat="1" applyFont="1" applyFill="1" applyBorder="1" applyAlignment="1" applyProtection="1">
      <alignment horizontal="left" vertical="top"/>
      <protection locked="0"/>
    </xf>
    <xf numFmtId="3" fontId="3" fillId="3" borderId="14" xfId="0" applyNumberFormat="1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10.192956861417358</c:v>
                </c:pt>
                <c:pt idx="1">
                  <c:v>28.428879683433141</c:v>
                </c:pt>
                <c:pt idx="2">
                  <c:v>27.954881689485159</c:v>
                </c:pt>
                <c:pt idx="3">
                  <c:v>37.571840988636609</c:v>
                </c:pt>
                <c:pt idx="4">
                  <c:v>39.053834716549929</c:v>
                </c:pt>
                <c:pt idx="5">
                  <c:v>43.218817089531711</c:v>
                </c:pt>
                <c:pt idx="6">
                  <c:v>45.269808409336186</c:v>
                </c:pt>
                <c:pt idx="7">
                  <c:v>33.550858006221297</c:v>
                </c:pt>
                <c:pt idx="8">
                  <c:v>48.71079384641429</c:v>
                </c:pt>
                <c:pt idx="9">
                  <c:v>31.410867063080605</c:v>
                </c:pt>
                <c:pt idx="10">
                  <c:v>26.859886323719238</c:v>
                </c:pt>
                <c:pt idx="11">
                  <c:v>5.8309753221744929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71-4F02-A35A-2DA622A0B0EB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2026-2027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C71-4F02-A35A-2DA622A0B0EB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7C71-4F02-A35A-2DA622A0B0EB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C71-4F02-A35A-2DA622A0B0EB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7C71-4F02-A35A-2DA622A0B0EB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C71-4F02-A35A-2DA622A0B0EB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7C71-4F02-A35A-2DA622A0B0EB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7C71-4F02-A35A-2DA622A0B0EB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11.0337606331532</c:v>
                </c:pt>
                <c:pt idx="1">
                  <c:v>34.460809082667801</c:v>
                </c:pt>
                <c:pt idx="2">
                  <c:v>31.356488020027101</c:v>
                </c:pt>
                <c:pt idx="3">
                  <c:v>29.802798538746302</c:v>
                </c:pt>
                <c:pt idx="4">
                  <c:v>29.8497661867574</c:v>
                </c:pt>
                <c:pt idx="5">
                  <c:v>34.634883270341597</c:v>
                </c:pt>
                <c:pt idx="6">
                  <c:v>36.639747042195097</c:v>
                </c:pt>
                <c:pt idx="7">
                  <c:v>28.301672919266199</c:v>
                </c:pt>
                <c:pt idx="8">
                  <c:v>39.511899622848304</c:v>
                </c:pt>
                <c:pt idx="9">
                  <c:v>30.135546323596802</c:v>
                </c:pt>
                <c:pt idx="10">
                  <c:v>23.421436517472401</c:v>
                </c:pt>
                <c:pt idx="11">
                  <c:v>5.9072980588164903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71-4F02-A35A-2DA622A0B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1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rgbClr val="FF0000"/>
              </a:solidFill>
            </a:ln>
          </c:spPr>
          <c:marker>
            <c:symbol val="diamond"/>
            <c:size val="3"/>
            <c:spPr>
              <a:ln>
                <a:solidFill>
                  <a:srgbClr val="FF0000"/>
                </a:solidFill>
              </a:ln>
            </c:spPr>
          </c:marker>
          <c:val>
            <c:numRef>
              <c:f>'Figure 2'!$B$9:$M$9</c:f>
              <c:numCache>
                <c:formatCode>#\ ##0.0"   "</c:formatCode>
                <c:ptCount val="12"/>
                <c:pt idx="0">
                  <c:v>6.8698752691248259</c:v>
                </c:pt>
                <c:pt idx="1">
                  <c:v>27.653470521018665</c:v>
                </c:pt>
                <c:pt idx="2">
                  <c:v>22.277090280001268</c:v>
                </c:pt>
                <c:pt idx="3">
                  <c:v>29.49973943332304</c:v>
                </c:pt>
                <c:pt idx="4">
                  <c:v>39.836224370122402</c:v>
                </c:pt>
                <c:pt idx="5">
                  <c:v>44.211925233862338</c:v>
                </c:pt>
                <c:pt idx="6">
                  <c:v>47.837575573563953</c:v>
                </c:pt>
                <c:pt idx="7">
                  <c:v>43.829716943594207</c:v>
                </c:pt>
                <c:pt idx="8">
                  <c:v>35.929058831922312</c:v>
                </c:pt>
                <c:pt idx="9">
                  <c:v>26.067263142997014</c:v>
                </c:pt>
                <c:pt idx="10">
                  <c:v>22.188119815177675</c:v>
                </c:pt>
                <c:pt idx="11">
                  <c:v>6.2062405852923206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71-4F02-A35A-2DA622A0B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7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Carotte 2026-27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175.87941761240799</c:v>
                </c:pt>
                <c:pt idx="1">
                  <c:v>157.92506039780801</c:v>
                </c:pt>
                <c:pt idx="2">
                  <c:v>145.83335043695499</c:v>
                </c:pt>
                <c:pt idx="3">
                  <c:v>142.48630705049601</c:v>
                </c:pt>
                <c:pt idx="4">
                  <c:v>146.664461417496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Carotte 2025-26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136.30654864961701</c:v>
                </c:pt>
                <c:pt idx="1">
                  <c:v>128.97823958243299</c:v>
                </c:pt>
                <c:pt idx="2">
                  <c:v>124.141555598092</c:v>
                </c:pt>
                <c:pt idx="3">
                  <c:v>121.235341148168</c:v>
                </c:pt>
                <c:pt idx="4">
                  <c:v>116.45585750417101</c:v>
                </c:pt>
                <c:pt idx="5">
                  <c:v>103.086023517949</c:v>
                </c:pt>
                <c:pt idx="6">
                  <c:v>104.28545629555801</c:v>
                </c:pt>
                <c:pt idx="7">
                  <c:v>102.185321297671</c:v>
                </c:pt>
                <c:pt idx="8">
                  <c:v>103.365010921414</c:v>
                </c:pt>
                <c:pt idx="9">
                  <c:v>113.32846313277599</c:v>
                </c:pt>
                <c:pt idx="10">
                  <c:v>126.113783713025</c:v>
                </c:pt>
                <c:pt idx="11">
                  <c:v>154.088273006462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148.04649977524477</c:v>
                </c:pt>
                <c:pt idx="1">
                  <c:v>137.77514178668019</c:v>
                </c:pt>
                <c:pt idx="2">
                  <c:v>128.61182412907368</c:v>
                </c:pt>
                <c:pt idx="3">
                  <c:v>121.33714777329155</c:v>
                </c:pt>
                <c:pt idx="4">
                  <c:v>116.28977924470186</c:v>
                </c:pt>
                <c:pt idx="5">
                  <c:v>106.92812219045331</c:v>
                </c:pt>
                <c:pt idx="6">
                  <c:v>105.63968156634841</c:v>
                </c:pt>
                <c:pt idx="7">
                  <c:v>104.54733249647458</c:v>
                </c:pt>
                <c:pt idx="8">
                  <c:v>107.69954824171126</c:v>
                </c:pt>
                <c:pt idx="9">
                  <c:v>111.91361181819377</c:v>
                </c:pt>
                <c:pt idx="10">
                  <c:v>119.41069842062795</c:v>
                </c:pt>
                <c:pt idx="11">
                  <c:v>135.36985742445785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2026-27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115.960809031338</c:v>
                </c:pt>
                <c:pt idx="1">
                  <c:v>127.209509269767</c:v>
                </c:pt>
                <c:pt idx="2">
                  <c:v>123.04346804731399</c:v>
                </c:pt>
                <c:pt idx="3">
                  <c:v>141.584622079339</c:v>
                </c:pt>
                <c:pt idx="4">
                  <c:v>152.54941373983499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Ouest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bassins'!$A$6:$M$6</c15:sqref>
                  </c15:fullRef>
                </c:ext>
              </c:extLst>
              <c:f>'production par mois et bassins'!$B$6:$M$6</c:f>
              <c:numCache>
                <c:formatCode>#\ ##0.0</c:formatCode>
                <c:ptCount val="12"/>
                <c:pt idx="0">
                  <c:v>0.23</c:v>
                </c:pt>
                <c:pt idx="1">
                  <c:v>0.2</c:v>
                </c:pt>
                <c:pt idx="2">
                  <c:v>6.7320000000000002</c:v>
                </c:pt>
                <c:pt idx="3">
                  <c:v>7.4870000000000001</c:v>
                </c:pt>
                <c:pt idx="4">
                  <c:v>9.9369999999999994</c:v>
                </c:pt>
                <c:pt idx="5">
                  <c:v>10.442</c:v>
                </c:pt>
                <c:pt idx="6">
                  <c:v>14.335000000000001</c:v>
                </c:pt>
                <c:pt idx="7">
                  <c:v>8.9489999999999998</c:v>
                </c:pt>
                <c:pt idx="8">
                  <c:v>9.25</c:v>
                </c:pt>
                <c:pt idx="9">
                  <c:v>6.8</c:v>
                </c:pt>
                <c:pt idx="10">
                  <c:v>4.9820000000000002</c:v>
                </c:pt>
                <c:pt idx="11">
                  <c:v>2.8080000000000003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FB-4AF4-9EEA-A07D7625F0A0}"/>
            </c:ext>
          </c:extLst>
        </c:ser>
        <c:ser>
          <c:idx val="2"/>
          <c:order val="1"/>
          <c:tx>
            <c:v> </c:v>
          </c:tx>
          <c:spPr>
            <a:noFill/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bassins'!$A$8:$M$8</c15:sqref>
                  </c15:fullRef>
                </c:ext>
              </c:extLst>
              <c:f>'production par mois et bassins'!$B$8:$M$8</c:f>
              <c:numCache>
                <c:formatCode>0.0;;"-"</c:formatCode>
                <c:ptCount val="12"/>
                <c:pt idx="0">
                  <c:v>14.605</c:v>
                </c:pt>
                <c:pt idx="1">
                  <c:v>14.635000000000002</c:v>
                </c:pt>
                <c:pt idx="2">
                  <c:v>8.1030000000000015</c:v>
                </c:pt>
                <c:pt idx="3">
                  <c:v>7.3480000000000008</c:v>
                </c:pt>
                <c:pt idx="4">
                  <c:v>4.8980000000000015</c:v>
                </c:pt>
                <c:pt idx="5">
                  <c:v>4.3930000000000007</c:v>
                </c:pt>
                <c:pt idx="6">
                  <c:v>0.5</c:v>
                </c:pt>
                <c:pt idx="7">
                  <c:v>5.886000000000001</c:v>
                </c:pt>
                <c:pt idx="8">
                  <c:v>5.5850000000000009</c:v>
                </c:pt>
                <c:pt idx="9">
                  <c:v>8.0350000000000001</c:v>
                </c:pt>
                <c:pt idx="10">
                  <c:v>9.8530000000000015</c:v>
                </c:pt>
                <c:pt idx="11">
                  <c:v>12.027000000000001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FB-4AF4-9EEA-A07D7625F0A0}"/>
            </c:ext>
          </c:extLst>
        </c:ser>
        <c:ser>
          <c:idx val="1"/>
          <c:order val="2"/>
          <c:tx>
            <c:v>Sud-Ouest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bassins'!$A$7:$M$7</c15:sqref>
                  </c15:fullRef>
                </c:ext>
              </c:extLst>
              <c:f>'production par mois et bassins'!$B$7:$M$7</c:f>
              <c:numCache>
                <c:formatCode>#\ ##0.0</c:formatCode>
                <c:ptCount val="12"/>
                <c:pt idx="0">
                  <c:v>7.0646285951250407</c:v>
                </c:pt>
                <c:pt idx="1">
                  <c:v>22.583239436699699</c:v>
                </c:pt>
                <c:pt idx="2">
                  <c:v>14.001408687468199</c:v>
                </c:pt>
                <c:pt idx="3">
                  <c:v>12.219520179946199</c:v>
                </c:pt>
                <c:pt idx="4">
                  <c:v>9.8013856077989612</c:v>
                </c:pt>
                <c:pt idx="5">
                  <c:v>12.460234939090201</c:v>
                </c:pt>
                <c:pt idx="6">
                  <c:v>9.8942755356013894</c:v>
                </c:pt>
                <c:pt idx="7">
                  <c:v>9.7654282163915589</c:v>
                </c:pt>
                <c:pt idx="8">
                  <c:v>16.8760023672038</c:v>
                </c:pt>
                <c:pt idx="9">
                  <c:v>13.126445496555</c:v>
                </c:pt>
                <c:pt idx="10">
                  <c:v>10.5045523730991</c:v>
                </c:pt>
                <c:pt idx="11">
                  <c:v>1.0986980707815002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FB-4AF4-9EEA-A07D7625F0A0}"/>
            </c:ext>
          </c:extLst>
        </c:ser>
        <c:ser>
          <c:idx val="3"/>
          <c:order val="3"/>
          <c:tx>
            <c:v> </c:v>
          </c:tx>
          <c:spPr>
            <a:noFill/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bassins'!$A$9:$M$9</c15:sqref>
                  </c15:fullRef>
                </c:ext>
              </c:extLst>
              <c:f>'production par mois et bassins'!$B$9:$M$9</c:f>
              <c:numCache>
                <c:formatCode>0.0;;"-"</c:formatCode>
                <c:ptCount val="12"/>
                <c:pt idx="0">
                  <c:v>16.01861084157466</c:v>
                </c:pt>
                <c:pt idx="1">
                  <c:v>0.5</c:v>
                </c:pt>
                <c:pt idx="2">
                  <c:v>9.0818307492315</c:v>
                </c:pt>
                <c:pt idx="3">
                  <c:v>10.8637192567535</c:v>
                </c:pt>
                <c:pt idx="4">
                  <c:v>13.281853828900738</c:v>
                </c:pt>
                <c:pt idx="5">
                  <c:v>10.623004497609498</c:v>
                </c:pt>
                <c:pt idx="6">
                  <c:v>13.18896390109831</c:v>
                </c:pt>
                <c:pt idx="7">
                  <c:v>13.31781122030814</c:v>
                </c:pt>
                <c:pt idx="8">
                  <c:v>6.2072370694958998</c:v>
                </c:pt>
                <c:pt idx="9">
                  <c:v>9.9567939401446992</c:v>
                </c:pt>
                <c:pt idx="10">
                  <c:v>12.578687063600599</c:v>
                </c:pt>
                <c:pt idx="11">
                  <c:v>21.984541365918201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FB-4AF4-9EEA-A07D7625F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14912"/>
        <c:axId val="1669707008"/>
      </c:barChart>
      <c:catAx>
        <c:axId val="166971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9707008"/>
        <c:crosses val="autoZero"/>
        <c:auto val="1"/>
        <c:lblAlgn val="ctr"/>
        <c:lblOffset val="100"/>
        <c:noMultiLvlLbl val="0"/>
      </c:catAx>
      <c:valAx>
        <c:axId val="166970700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66971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629F7F75-FA67-4AF8-BA84-DA5794992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2021-2022 à 2025-2026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14</xdr:row>
      <xdr:rowOff>38103</xdr:rowOff>
    </xdr:from>
    <xdr:to>
      <xdr:col>9</xdr:col>
      <xdr:colOff>684068</xdr:colOff>
      <xdr:row>27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2021-2022 à 2025-2026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1019174</xdr:colOff>
      <xdr:row>13</xdr:row>
      <xdr:rowOff>76199</xdr:rowOff>
    </xdr:from>
    <xdr:to>
      <xdr:col>9</xdr:col>
      <xdr:colOff>714374</xdr:colOff>
      <xdr:row>32</xdr:row>
      <xdr:rowOff>76199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F1DB895-7767-42DB-84F9-5C0D865472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5"/>
  <sheetViews>
    <sheetView zoomScale="120" zoomScaleNormal="120" workbookViewId="0">
      <selection activeCell="C15" sqref="C15"/>
    </sheetView>
  </sheetViews>
  <sheetFormatPr baseColWidth="10" defaultColWidth="11.42578125" defaultRowHeight="15.75" x14ac:dyDescent="0.3"/>
  <cols>
    <col min="1" max="1" width="1.7109375" style="19" customWidth="1"/>
    <col min="2" max="2" width="10.7109375" style="1" customWidth="1"/>
    <col min="3" max="3" width="28.7109375" style="2" customWidth="1"/>
    <col min="4" max="7" width="12.7109375" style="2" customWidth="1"/>
    <col min="8" max="8" width="1.7109375" style="19" customWidth="1"/>
    <col min="9" max="16384" width="11.42578125" style="19"/>
  </cols>
  <sheetData>
    <row r="1" spans="2:8" x14ac:dyDescent="0.3">
      <c r="B1" s="19"/>
      <c r="C1" s="1"/>
      <c r="H1" s="2"/>
    </row>
    <row r="2" spans="2:8" ht="18" x14ac:dyDescent="0.35">
      <c r="B2" s="50" t="s">
        <v>50</v>
      </c>
      <c r="C2" s="50"/>
      <c r="D2" s="50"/>
      <c r="E2" s="50"/>
      <c r="F2" s="50"/>
      <c r="G2" s="50"/>
    </row>
    <row r="4" spans="2:8" s="20" customFormat="1" ht="25.5" x14ac:dyDescent="0.3">
      <c r="B4" s="48" t="s">
        <v>51</v>
      </c>
      <c r="C4" s="49"/>
      <c r="D4" s="13" t="s">
        <v>13</v>
      </c>
      <c r="E4" s="13" t="s">
        <v>25</v>
      </c>
      <c r="F4" s="13" t="s">
        <v>14</v>
      </c>
      <c r="G4" s="13" t="s">
        <v>44</v>
      </c>
      <c r="H4" s="10"/>
    </row>
    <row r="5" spans="2:8" ht="15.75" customHeight="1" x14ac:dyDescent="0.3">
      <c r="B5" s="51" t="s">
        <v>15</v>
      </c>
      <c r="C5" s="30" t="s">
        <v>29</v>
      </c>
      <c r="D5" s="8">
        <v>2316</v>
      </c>
      <c r="E5" s="8">
        <v>4565</v>
      </c>
      <c r="F5" s="8">
        <v>3528</v>
      </c>
      <c r="G5" s="8">
        <v>10409</v>
      </c>
      <c r="H5" s="2"/>
    </row>
    <row r="6" spans="2:8" ht="15.75" customHeight="1" x14ac:dyDescent="0.3">
      <c r="B6" s="52"/>
      <c r="C6" s="11" t="s">
        <v>21</v>
      </c>
      <c r="D6" s="12">
        <v>-0.55817947617002872</v>
      </c>
      <c r="E6" s="12">
        <v>-0.19676432006996425</v>
      </c>
      <c r="F6" s="12" t="s">
        <v>43</v>
      </c>
      <c r="G6" s="12">
        <v>-0.21090978813153027</v>
      </c>
      <c r="H6" s="2"/>
    </row>
    <row r="7" spans="2:8" x14ac:dyDescent="0.3">
      <c r="B7" s="53"/>
      <c r="C7" s="11" t="s">
        <v>23</v>
      </c>
      <c r="D7" s="12">
        <v>0.36401456058243742</v>
      </c>
      <c r="E7" s="12">
        <v>-0.55332868595328044</v>
      </c>
      <c r="F7" s="12" t="s">
        <v>43</v>
      </c>
      <c r="G7" s="12">
        <v>-1.1641156139617914</v>
      </c>
      <c r="H7" s="2"/>
    </row>
    <row r="8" spans="2:8" x14ac:dyDescent="0.3">
      <c r="B8" s="4"/>
      <c r="C8" s="5"/>
      <c r="D8" s="5"/>
      <c r="E8" s="5"/>
      <c r="F8" s="5"/>
      <c r="G8" s="5"/>
      <c r="H8" s="2"/>
    </row>
    <row r="9" spans="2:8" x14ac:dyDescent="0.3">
      <c r="B9" s="45" t="s">
        <v>16</v>
      </c>
      <c r="C9" s="3" t="s">
        <v>17</v>
      </c>
      <c r="D9" s="29">
        <v>82.152000000000001</v>
      </c>
      <c r="E9" s="29">
        <v>139.39581950576101</v>
      </c>
      <c r="F9" s="29">
        <v>113.508286710128</v>
      </c>
      <c r="G9" s="29">
        <v>335.05610621588897</v>
      </c>
      <c r="H9" s="2"/>
    </row>
    <row r="10" spans="2:8" x14ac:dyDescent="0.3">
      <c r="B10" s="46"/>
      <c r="C10" s="11" t="s">
        <v>21</v>
      </c>
      <c r="D10" s="12">
        <v>-20.653379127565785</v>
      </c>
      <c r="E10" s="12">
        <v>-5.0098131037502487</v>
      </c>
      <c r="F10" s="12" t="s">
        <v>43</v>
      </c>
      <c r="G10" s="12">
        <v>-11.373573164103112</v>
      </c>
      <c r="H10" s="2"/>
    </row>
    <row r="11" spans="2:8" x14ac:dyDescent="0.3">
      <c r="B11" s="47"/>
      <c r="C11" s="11" t="s">
        <v>23</v>
      </c>
      <c r="D11" s="12">
        <v>-12.423437667899851</v>
      </c>
      <c r="E11" s="12">
        <v>4.4875052775725566</v>
      </c>
      <c r="F11" s="12" t="s">
        <v>43</v>
      </c>
      <c r="G11" s="12">
        <v>-4.2847686587768159</v>
      </c>
      <c r="H11" s="2"/>
    </row>
    <row r="12" spans="2:8" x14ac:dyDescent="0.3">
      <c r="B12" s="2" t="s">
        <v>0</v>
      </c>
      <c r="C12" s="6"/>
      <c r="D12" s="7"/>
      <c r="E12" s="7"/>
      <c r="F12" s="7"/>
      <c r="G12" s="40"/>
    </row>
    <row r="13" spans="2:8" x14ac:dyDescent="0.3">
      <c r="B13" s="2" t="s">
        <v>22</v>
      </c>
    </row>
    <row r="14" spans="2:8" x14ac:dyDescent="0.3">
      <c r="B14" s="9" t="s">
        <v>52</v>
      </c>
    </row>
    <row r="15" spans="2:8" x14ac:dyDescent="0.3">
      <c r="D15" s="37"/>
      <c r="E15" s="37"/>
      <c r="F15" s="37"/>
      <c r="G15" s="37"/>
    </row>
  </sheetData>
  <mergeCells count="4">
    <mergeCell ref="B9:B11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CB28-F1B7-46A3-91A5-E961AF565F5B}">
  <dimension ref="A1:O29"/>
  <sheetViews>
    <sheetView workbookViewId="0"/>
  </sheetViews>
  <sheetFormatPr baseColWidth="10" defaultColWidth="11.42578125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5" ht="18.75" x14ac:dyDescent="0.35">
      <c r="A1" s="18" t="s">
        <v>26</v>
      </c>
    </row>
    <row r="2" spans="1:15" ht="15.75" x14ac:dyDescent="0.3">
      <c r="A2" s="19" t="s">
        <v>45</v>
      </c>
    </row>
    <row r="3" spans="1:15" ht="15.75" x14ac:dyDescent="0.3">
      <c r="A3" s="19" t="s">
        <v>47</v>
      </c>
    </row>
    <row r="4" spans="1:15" ht="15.75" x14ac:dyDescent="0.3">
      <c r="A4" s="33" t="s">
        <v>51</v>
      </c>
    </row>
    <row r="6" spans="1:15" x14ac:dyDescent="0.25">
      <c r="B6" s="13" t="s">
        <v>3</v>
      </c>
      <c r="C6" s="13" t="s">
        <v>4</v>
      </c>
      <c r="D6" s="13" t="s">
        <v>6</v>
      </c>
      <c r="E6" s="13" t="s">
        <v>5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</v>
      </c>
      <c r="M6" s="13" t="s">
        <v>2</v>
      </c>
    </row>
    <row r="7" spans="1:15" x14ac:dyDescent="0.25">
      <c r="A7" s="34" t="s">
        <v>53</v>
      </c>
      <c r="B7" s="35">
        <v>11.0337606331532</v>
      </c>
      <c r="C7" s="35">
        <v>34.460809082667801</v>
      </c>
      <c r="D7" s="35">
        <v>31.356488020027101</v>
      </c>
      <c r="E7" s="35">
        <v>29.802798538746302</v>
      </c>
      <c r="F7" s="35">
        <v>29.8497661867574</v>
      </c>
      <c r="G7" s="35">
        <v>34.634883270341597</v>
      </c>
      <c r="H7" s="35">
        <v>36.639747042195097</v>
      </c>
      <c r="I7" s="35">
        <v>28.301672919266199</v>
      </c>
      <c r="J7" s="35">
        <v>39.511899622848304</v>
      </c>
      <c r="K7" s="35">
        <v>30.135546323596802</v>
      </c>
      <c r="L7" s="35">
        <v>23.421436517472401</v>
      </c>
      <c r="M7" s="35">
        <v>5.9072980588164903</v>
      </c>
      <c r="O7" s="38"/>
    </row>
    <row r="8" spans="1:15" x14ac:dyDescent="0.25">
      <c r="A8" s="34" t="s">
        <v>48</v>
      </c>
      <c r="B8" s="35">
        <v>10.192956861417358</v>
      </c>
      <c r="C8" s="35">
        <v>28.428879683433141</v>
      </c>
      <c r="D8" s="35">
        <v>27.954881689485159</v>
      </c>
      <c r="E8" s="35">
        <v>37.571840988636609</v>
      </c>
      <c r="F8" s="35">
        <v>39.053834716549929</v>
      </c>
      <c r="G8" s="35">
        <v>43.218817089531711</v>
      </c>
      <c r="H8" s="35">
        <v>45.269808409336186</v>
      </c>
      <c r="I8" s="35">
        <v>33.550858006221297</v>
      </c>
      <c r="J8" s="35">
        <v>48.71079384641429</v>
      </c>
      <c r="K8" s="35">
        <v>31.410867063080605</v>
      </c>
      <c r="L8" s="35">
        <v>26.859886323719238</v>
      </c>
      <c r="M8" s="35">
        <v>5.8309753221744929</v>
      </c>
      <c r="O8" s="38"/>
    </row>
    <row r="9" spans="1:15" x14ac:dyDescent="0.25">
      <c r="A9" s="36" t="s">
        <v>18</v>
      </c>
      <c r="B9" s="35">
        <v>6.8698752691248259</v>
      </c>
      <c r="C9" s="35">
        <v>27.653470521018665</v>
      </c>
      <c r="D9" s="35">
        <v>22.277090280001268</v>
      </c>
      <c r="E9" s="35">
        <v>29.49973943332304</v>
      </c>
      <c r="F9" s="35">
        <v>39.836224370122402</v>
      </c>
      <c r="G9" s="35">
        <v>44.211925233862338</v>
      </c>
      <c r="H9" s="35">
        <v>47.837575573563953</v>
      </c>
      <c r="I9" s="35">
        <v>43.829716943594207</v>
      </c>
      <c r="J9" s="35">
        <v>35.929058831922312</v>
      </c>
      <c r="K9" s="35">
        <v>26.067263142997014</v>
      </c>
      <c r="L9" s="35">
        <v>22.188119815177675</v>
      </c>
      <c r="M9" s="35">
        <v>6.2062405852923206</v>
      </c>
      <c r="O9" s="38"/>
    </row>
    <row r="10" spans="1:15" x14ac:dyDescent="0.25">
      <c r="A10" s="2" t="s">
        <v>54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2" spans="1:15" x14ac:dyDescent="0.25">
      <c r="A12" s="2"/>
      <c r="B12" s="1"/>
    </row>
    <row r="13" spans="1:15" ht="18" x14ac:dyDescent="0.25">
      <c r="A13" s="2"/>
      <c r="B13" s="15" t="s">
        <v>46</v>
      </c>
    </row>
    <row r="14" spans="1:15" x14ac:dyDescent="0.25">
      <c r="A14" s="2"/>
      <c r="B14" s="1"/>
    </row>
    <row r="15" spans="1:15" x14ac:dyDescent="0.25">
      <c r="A15" s="2"/>
      <c r="B15" s="1"/>
    </row>
    <row r="16" spans="1:15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"/>
  <sheetViews>
    <sheetView zoomScale="120" zoomScaleNormal="120" workbookViewId="0">
      <selection activeCell="N18" sqref="N18"/>
    </sheetView>
  </sheetViews>
  <sheetFormatPr baseColWidth="10" defaultColWidth="11.42578125" defaultRowHeight="15.75" x14ac:dyDescent="0.3"/>
  <cols>
    <col min="1" max="1" width="19.140625" style="19" customWidth="1"/>
    <col min="2" max="2" width="10.85546875" style="19" customWidth="1"/>
    <col min="3" max="14" width="10.7109375" style="19" customWidth="1"/>
    <col min="15" max="37" width="11.42578125" style="19" customWidth="1"/>
    <col min="38" max="16384" width="11.42578125" style="19"/>
  </cols>
  <sheetData>
    <row r="1" spans="1:13" ht="18.75" x14ac:dyDescent="0.35">
      <c r="A1" s="18" t="s">
        <v>26</v>
      </c>
    </row>
    <row r="2" spans="1:13" s="2" customFormat="1" ht="12.75" x14ac:dyDescent="0.25">
      <c r="A2" s="2" t="s">
        <v>24</v>
      </c>
    </row>
    <row r="3" spans="1:13" s="2" customFormat="1" ht="12.75" x14ac:dyDescent="0.25">
      <c r="A3" s="2" t="s">
        <v>47</v>
      </c>
    </row>
    <row r="4" spans="1:13" s="2" customFormat="1" ht="12.75" x14ac:dyDescent="0.25"/>
    <row r="5" spans="1:13" s="2" customFormat="1" ht="12.75" x14ac:dyDescent="0.25">
      <c r="B5" s="13" t="s">
        <v>3</v>
      </c>
      <c r="C5" s="13" t="s">
        <v>4</v>
      </c>
      <c r="D5" s="13" t="s">
        <v>6</v>
      </c>
      <c r="E5" s="13" t="s">
        <v>5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</v>
      </c>
      <c r="M5" s="13" t="s">
        <v>2</v>
      </c>
    </row>
    <row r="6" spans="1:13" s="2" customFormat="1" ht="12.75" x14ac:dyDescent="0.25">
      <c r="A6" s="25" t="s">
        <v>55</v>
      </c>
      <c r="B6" s="16">
        <v>175.87941761240799</v>
      </c>
      <c r="C6" s="16">
        <v>157.92506039780801</v>
      </c>
      <c r="D6" s="16">
        <v>145.83335043695499</v>
      </c>
      <c r="E6" s="16">
        <v>142.48630705049601</v>
      </c>
      <c r="F6" s="16">
        <v>146.664461417496</v>
      </c>
      <c r="G6" s="16"/>
      <c r="H6" s="16"/>
      <c r="I6" s="16"/>
      <c r="J6" s="16"/>
      <c r="K6" s="16"/>
      <c r="L6" s="16"/>
      <c r="M6" s="16"/>
    </row>
    <row r="7" spans="1:13" s="2" customFormat="1" ht="12.75" x14ac:dyDescent="0.25">
      <c r="A7" s="25" t="s">
        <v>42</v>
      </c>
      <c r="B7" s="16">
        <v>136.30654864961701</v>
      </c>
      <c r="C7" s="16">
        <v>128.97823958243299</v>
      </c>
      <c r="D7" s="16">
        <v>124.141555598092</v>
      </c>
      <c r="E7" s="16">
        <v>121.235341148168</v>
      </c>
      <c r="F7" s="16">
        <v>116.45585750417101</v>
      </c>
      <c r="G7" s="16">
        <v>103.086023517949</v>
      </c>
      <c r="H7" s="16">
        <v>104.28545629555801</v>
      </c>
      <c r="I7" s="16">
        <v>102.185321297671</v>
      </c>
      <c r="J7" s="16">
        <v>103.365010921414</v>
      </c>
      <c r="K7" s="16">
        <v>113.32846313277599</v>
      </c>
      <c r="L7" s="16">
        <v>126.113783713025</v>
      </c>
      <c r="M7" s="16">
        <v>154.088273006462</v>
      </c>
    </row>
    <row r="8" spans="1:13" s="2" customFormat="1" ht="12.75" x14ac:dyDescent="0.25">
      <c r="A8" s="25" t="s">
        <v>18</v>
      </c>
      <c r="B8" s="16">
        <v>148.04649977524477</v>
      </c>
      <c r="C8" s="16">
        <v>137.77514178668019</v>
      </c>
      <c r="D8" s="16">
        <v>128.61182412907368</v>
      </c>
      <c r="E8" s="16">
        <v>121.33714777329155</v>
      </c>
      <c r="F8" s="16">
        <v>116.28977924470186</v>
      </c>
      <c r="G8" s="16">
        <v>106.92812219045331</v>
      </c>
      <c r="H8" s="16">
        <v>105.63968156634841</v>
      </c>
      <c r="I8" s="16">
        <v>104.54733249647458</v>
      </c>
      <c r="J8" s="16">
        <v>107.69954824171126</v>
      </c>
      <c r="K8" s="16">
        <v>111.91361181819377</v>
      </c>
      <c r="L8" s="16">
        <v>119.41069842062795</v>
      </c>
      <c r="M8" s="16">
        <v>135.36985742445785</v>
      </c>
    </row>
    <row r="9" spans="1:13" s="2" customFormat="1" ht="12.75" x14ac:dyDescent="0.25">
      <c r="A9" s="25" t="s">
        <v>56</v>
      </c>
      <c r="B9" s="16">
        <v>115.960809031338</v>
      </c>
      <c r="C9" s="16">
        <v>127.209509269767</v>
      </c>
      <c r="D9" s="16">
        <v>123.04346804731399</v>
      </c>
      <c r="E9" s="16">
        <v>141.584622079339</v>
      </c>
      <c r="F9" s="16">
        <v>152.54941373983499</v>
      </c>
      <c r="G9" s="16"/>
      <c r="H9" s="16"/>
      <c r="I9" s="16"/>
      <c r="J9" s="16"/>
      <c r="K9" s="16"/>
      <c r="L9" s="16"/>
      <c r="M9" s="16"/>
    </row>
    <row r="10" spans="1:13" s="2" customFormat="1" ht="12.75" x14ac:dyDescent="0.25"/>
    <row r="11" spans="1:13" s="2" customFormat="1" ht="12.75" x14ac:dyDescent="0.25">
      <c r="A11" s="2" t="s">
        <v>19</v>
      </c>
    </row>
    <row r="12" spans="1:13" s="2" customFormat="1" ht="12.75" x14ac:dyDescent="0.25">
      <c r="A12" s="2" t="s">
        <v>54</v>
      </c>
    </row>
    <row r="13" spans="1:13" s="2" customFormat="1" ht="12.75" x14ac:dyDescent="0.25"/>
    <row r="14" spans="1:13" ht="18" x14ac:dyDescent="0.3">
      <c r="B14" s="15" t="s">
        <v>27</v>
      </c>
      <c r="C14" s="21"/>
    </row>
    <row r="15" spans="1:13" x14ac:dyDescent="0.3">
      <c r="B15" s="22"/>
    </row>
    <row r="16" spans="1:13" x14ac:dyDescent="0.3">
      <c r="B16" s="22"/>
    </row>
    <row r="17" spans="1:6" x14ac:dyDescent="0.3">
      <c r="B17" s="22"/>
    </row>
    <row r="18" spans="1:6" x14ac:dyDescent="0.3">
      <c r="B18" s="22"/>
    </row>
    <row r="19" spans="1:6" x14ac:dyDescent="0.3">
      <c r="B19" s="22"/>
    </row>
    <row r="20" spans="1:6" x14ac:dyDescent="0.3">
      <c r="B20" s="23"/>
    </row>
    <row r="21" spans="1:6" x14ac:dyDescent="0.3">
      <c r="B21" s="23"/>
    </row>
    <row r="22" spans="1:6" x14ac:dyDescent="0.3">
      <c r="B22" s="24"/>
      <c r="C22" s="24"/>
      <c r="D22" s="24"/>
      <c r="E22" s="24"/>
      <c r="F22" s="24"/>
    </row>
    <row r="23" spans="1:6" x14ac:dyDescent="0.3">
      <c r="B23" s="22"/>
    </row>
    <row r="24" spans="1:6" x14ac:dyDescent="0.3">
      <c r="B24" s="22"/>
    </row>
    <row r="25" spans="1:6" x14ac:dyDescent="0.3">
      <c r="B25" s="22"/>
    </row>
    <row r="26" spans="1:6" x14ac:dyDescent="0.3">
      <c r="B26" s="22"/>
    </row>
    <row r="27" spans="1:6" x14ac:dyDescent="0.3">
      <c r="B27" s="22"/>
    </row>
    <row r="29" spans="1:6" x14ac:dyDescent="0.3">
      <c r="A29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55CE-CCB3-4C79-A144-13D2A951C3FC}">
  <dimension ref="A1:N12"/>
  <sheetViews>
    <sheetView workbookViewId="0">
      <selection activeCell="F29" sqref="F29"/>
    </sheetView>
  </sheetViews>
  <sheetFormatPr baseColWidth="10" defaultColWidth="11.42578125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14" ht="18" x14ac:dyDescent="0.35">
      <c r="A1" s="31" t="s">
        <v>30</v>
      </c>
    </row>
    <row r="2" spans="1:14" x14ac:dyDescent="0.25">
      <c r="A2" s="32" t="s">
        <v>31</v>
      </c>
    </row>
    <row r="3" spans="1:14" x14ac:dyDescent="0.25">
      <c r="A3" s="32" t="s">
        <v>32</v>
      </c>
    </row>
    <row r="4" spans="1:14" x14ac:dyDescent="0.25">
      <c r="C4" s="13" t="s">
        <v>33</v>
      </c>
      <c r="D4" s="13" t="s">
        <v>34</v>
      </c>
      <c r="E4" s="13" t="s">
        <v>1</v>
      </c>
      <c r="F4" s="13" t="s">
        <v>2</v>
      </c>
      <c r="G4" s="13" t="s">
        <v>3</v>
      </c>
      <c r="H4" s="13" t="s">
        <v>4</v>
      </c>
      <c r="I4" s="13" t="s">
        <v>35</v>
      </c>
      <c r="J4" s="13" t="s">
        <v>5</v>
      </c>
      <c r="K4" s="13" t="s">
        <v>36</v>
      </c>
      <c r="L4" s="13" t="s">
        <v>37</v>
      </c>
      <c r="M4" s="13" t="s">
        <v>38</v>
      </c>
      <c r="N4" s="13" t="s">
        <v>39</v>
      </c>
    </row>
    <row r="5" spans="1:14" x14ac:dyDescent="0.25">
      <c r="A5" s="42" t="s">
        <v>40</v>
      </c>
      <c r="B5" s="41">
        <v>2027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43"/>
      <c r="B6" s="41">
        <v>2026</v>
      </c>
      <c r="C6" s="16">
        <v>9832.4120000000003</v>
      </c>
      <c r="D6" s="16">
        <v>10095.624</v>
      </c>
      <c r="E6" s="16">
        <v>16051.759</v>
      </c>
      <c r="F6" s="16">
        <v>16505.216</v>
      </c>
      <c r="G6" s="16">
        <v>16933.559000000001</v>
      </c>
      <c r="H6" s="16">
        <v>11481.683999999999</v>
      </c>
      <c r="I6" s="16">
        <v>11721.698</v>
      </c>
      <c r="J6" s="16">
        <v>8968.3449999999993</v>
      </c>
      <c r="K6" s="16"/>
      <c r="L6" s="16"/>
      <c r="M6" s="16"/>
      <c r="N6" s="16"/>
    </row>
    <row r="7" spans="1:14" x14ac:dyDescent="0.25">
      <c r="A7" s="44"/>
      <c r="B7" s="41">
        <v>2025</v>
      </c>
      <c r="C7" s="16">
        <v>8936.3790000000008</v>
      </c>
      <c r="D7" s="16">
        <v>11415.661</v>
      </c>
      <c r="E7" s="16">
        <v>13812.921</v>
      </c>
      <c r="F7" s="16">
        <v>17034.519</v>
      </c>
      <c r="G7" s="16">
        <v>19884.106</v>
      </c>
      <c r="H7" s="16">
        <v>10260.828</v>
      </c>
      <c r="I7" s="16">
        <v>8390.0560000000005</v>
      </c>
      <c r="J7" s="16">
        <v>7715.4639999999999</v>
      </c>
      <c r="K7" s="16">
        <v>9004.3690000000006</v>
      </c>
      <c r="L7" s="16">
        <v>10271.030000000001</v>
      </c>
      <c r="M7" s="16">
        <v>11168.946</v>
      </c>
      <c r="N7" s="16">
        <v>11261.864</v>
      </c>
    </row>
    <row r="8" spans="1:14" x14ac:dyDescent="0.25">
      <c r="A8" s="42" t="s">
        <v>41</v>
      </c>
      <c r="B8" s="41">
        <v>2027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43"/>
      <c r="B9" s="41">
        <v>2026</v>
      </c>
      <c r="C9" s="16">
        <v>5083.2070000000003</v>
      </c>
      <c r="D9" s="16">
        <v>2675.819</v>
      </c>
      <c r="E9" s="16">
        <v>10367.857</v>
      </c>
      <c r="F9" s="16">
        <v>858.28899999999999</v>
      </c>
      <c r="G9" s="16">
        <v>1771.623</v>
      </c>
      <c r="H9" s="16">
        <v>12209.633</v>
      </c>
      <c r="I9" s="16">
        <v>4167.6390000000001</v>
      </c>
      <c r="J9" s="16">
        <v>5641.0640000000003</v>
      </c>
      <c r="K9" s="16"/>
      <c r="L9" s="16"/>
      <c r="M9" s="16"/>
      <c r="N9" s="16"/>
    </row>
    <row r="10" spans="1:14" x14ac:dyDescent="0.25">
      <c r="A10" s="44"/>
      <c r="B10" s="41">
        <v>2025</v>
      </c>
      <c r="C10" s="16">
        <v>6943.2240000000002</v>
      </c>
      <c r="D10" s="16">
        <v>3685.9609999999998</v>
      </c>
      <c r="E10" s="16">
        <v>8002.2470000000003</v>
      </c>
      <c r="F10" s="16">
        <v>819.53099999999995</v>
      </c>
      <c r="G10" s="16">
        <v>1844.252</v>
      </c>
      <c r="H10" s="16">
        <v>7640.8670000000002</v>
      </c>
      <c r="I10" s="16">
        <v>5731.76</v>
      </c>
      <c r="J10" s="16">
        <v>9484.5820000000003</v>
      </c>
      <c r="K10" s="16">
        <v>6181.857</v>
      </c>
      <c r="L10" s="16">
        <v>3795.0639999999999</v>
      </c>
      <c r="M10" s="16">
        <v>6979.9989999999998</v>
      </c>
      <c r="N10" s="16">
        <v>3398.616</v>
      </c>
    </row>
    <row r="12" spans="1:14" x14ac:dyDescent="0.25">
      <c r="A12" s="2" t="s">
        <v>49</v>
      </c>
    </row>
  </sheetData>
  <mergeCells count="2">
    <mergeCell ref="A5:A7"/>
    <mergeCell ref="A8:A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"/>
  <sheetViews>
    <sheetView zoomScaleNormal="100" workbookViewId="0">
      <selection activeCell="Q23" sqref="Q23"/>
    </sheetView>
  </sheetViews>
  <sheetFormatPr baseColWidth="10" defaultColWidth="11.42578125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28" t="s">
        <v>26</v>
      </c>
    </row>
    <row r="2" spans="1:13" x14ac:dyDescent="0.25">
      <c r="A2" s="2" t="s">
        <v>57</v>
      </c>
    </row>
    <row r="3" spans="1:13" x14ac:dyDescent="0.25">
      <c r="A3" s="14" t="s">
        <v>51</v>
      </c>
      <c r="B3" s="2"/>
    </row>
    <row r="4" spans="1:13" x14ac:dyDescent="0.25">
      <c r="A4" s="1"/>
      <c r="B4" s="2"/>
    </row>
    <row r="5" spans="1:13" x14ac:dyDescent="0.25">
      <c r="A5" s="13" t="s">
        <v>20</v>
      </c>
      <c r="B5" s="13" t="s">
        <v>3</v>
      </c>
      <c r="C5" s="13" t="s">
        <v>4</v>
      </c>
      <c r="D5" s="13" t="s">
        <v>6</v>
      </c>
      <c r="E5" s="13" t="s">
        <v>5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</v>
      </c>
      <c r="M5" s="13" t="s">
        <v>2</v>
      </c>
    </row>
    <row r="6" spans="1:13" x14ac:dyDescent="0.25">
      <c r="A6" s="25" t="s">
        <v>13</v>
      </c>
      <c r="B6" s="27">
        <v>0.23</v>
      </c>
      <c r="C6" s="27">
        <v>0.2</v>
      </c>
      <c r="D6" s="27">
        <v>6.7320000000000002</v>
      </c>
      <c r="E6" s="27">
        <v>7.4870000000000001</v>
      </c>
      <c r="F6" s="27">
        <v>9.9369999999999994</v>
      </c>
      <c r="G6" s="27">
        <v>10.442</v>
      </c>
      <c r="H6" s="27">
        <v>14.335000000000001</v>
      </c>
      <c r="I6" s="27">
        <v>8.9489999999999998</v>
      </c>
      <c r="J6" s="27">
        <v>9.25</v>
      </c>
      <c r="K6" s="27">
        <v>6.8</v>
      </c>
      <c r="L6" s="27">
        <v>4.9820000000000002</v>
      </c>
      <c r="M6" s="27">
        <v>2.8080000000000003</v>
      </c>
    </row>
    <row r="7" spans="1:13" x14ac:dyDescent="0.25">
      <c r="A7" s="25" t="s">
        <v>25</v>
      </c>
      <c r="B7" s="27">
        <v>7.0646285951250407</v>
      </c>
      <c r="C7" s="27">
        <v>22.583239436699699</v>
      </c>
      <c r="D7" s="27">
        <v>14.001408687468199</v>
      </c>
      <c r="E7" s="27">
        <v>12.219520179946199</v>
      </c>
      <c r="F7" s="27">
        <v>9.8013856077989612</v>
      </c>
      <c r="G7" s="27">
        <v>12.460234939090201</v>
      </c>
      <c r="H7" s="27">
        <v>9.8942755356013894</v>
      </c>
      <c r="I7" s="27">
        <v>9.7654282163915589</v>
      </c>
      <c r="J7" s="27">
        <v>16.8760023672038</v>
      </c>
      <c r="K7" s="27">
        <v>13.126445496555</v>
      </c>
      <c r="L7" s="27">
        <v>10.5045523730991</v>
      </c>
      <c r="M7" s="27">
        <v>1.0986980707815002</v>
      </c>
    </row>
    <row r="8" spans="1:13" ht="0.75" customHeight="1" x14ac:dyDescent="0.25">
      <c r="B8" s="26">
        <f t="shared" ref="B8:M8" si="0">0.5+MAX($B$6:$M$6)-B6</f>
        <v>14.605</v>
      </c>
      <c r="C8" s="26">
        <f t="shared" si="0"/>
        <v>14.635000000000002</v>
      </c>
      <c r="D8" s="26">
        <f t="shared" si="0"/>
        <v>8.1030000000000015</v>
      </c>
      <c r="E8" s="26">
        <f t="shared" si="0"/>
        <v>7.3480000000000008</v>
      </c>
      <c r="F8" s="26">
        <f t="shared" si="0"/>
        <v>4.8980000000000015</v>
      </c>
      <c r="G8" s="26">
        <f t="shared" si="0"/>
        <v>4.3930000000000007</v>
      </c>
      <c r="H8" s="26">
        <f t="shared" si="0"/>
        <v>0.5</v>
      </c>
      <c r="I8" s="26">
        <f t="shared" si="0"/>
        <v>5.886000000000001</v>
      </c>
      <c r="J8" s="26">
        <f t="shared" si="0"/>
        <v>5.5850000000000009</v>
      </c>
      <c r="K8" s="26">
        <f t="shared" si="0"/>
        <v>8.0350000000000001</v>
      </c>
      <c r="L8" s="26">
        <f t="shared" si="0"/>
        <v>9.8530000000000015</v>
      </c>
      <c r="M8" s="26">
        <f t="shared" si="0"/>
        <v>12.027000000000001</v>
      </c>
    </row>
    <row r="9" spans="1:13" ht="0.75" customHeight="1" x14ac:dyDescent="0.25">
      <c r="B9" s="26">
        <f>0.5+MAX($B$7:$M$7)-B7</f>
        <v>16.01861084157466</v>
      </c>
      <c r="C9" s="26">
        <f t="shared" ref="C9:M9" si="1">0.5+MAX($B$7:$M$7)-C7</f>
        <v>0.5</v>
      </c>
      <c r="D9" s="26">
        <f t="shared" si="1"/>
        <v>9.0818307492315</v>
      </c>
      <c r="E9" s="26">
        <f t="shared" si="1"/>
        <v>10.8637192567535</v>
      </c>
      <c r="F9" s="26">
        <f t="shared" si="1"/>
        <v>13.281853828900738</v>
      </c>
      <c r="G9" s="26">
        <f t="shared" si="1"/>
        <v>10.623004497609498</v>
      </c>
      <c r="H9" s="26">
        <f t="shared" si="1"/>
        <v>13.18896390109831</v>
      </c>
      <c r="I9" s="26">
        <f t="shared" si="1"/>
        <v>13.31781122030814</v>
      </c>
      <c r="J9" s="26">
        <f t="shared" si="1"/>
        <v>6.2072370694958998</v>
      </c>
      <c r="K9" s="26">
        <f t="shared" si="1"/>
        <v>9.9567939401446992</v>
      </c>
      <c r="L9" s="26">
        <f t="shared" si="1"/>
        <v>12.578687063600599</v>
      </c>
      <c r="M9" s="26">
        <f t="shared" si="1"/>
        <v>21.984541365918201</v>
      </c>
    </row>
    <row r="10" spans="1:13" x14ac:dyDescent="0.25">
      <c r="A10" s="2" t="s">
        <v>0</v>
      </c>
    </row>
    <row r="11" spans="1:13" x14ac:dyDescent="0.25"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</row>
    <row r="13" spans="1:13" x14ac:dyDescent="0.25">
      <c r="B13" s="17" t="s">
        <v>28</v>
      </c>
    </row>
    <row r="14" spans="1:13" x14ac:dyDescent="0.25">
      <c r="B14" s="2"/>
    </row>
    <row r="15" spans="1:13" x14ac:dyDescent="0.25">
      <c r="B15" s="2"/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2026-10-20T12:59:19Z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