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U:\temp\"/>
    </mc:Choice>
  </mc:AlternateContent>
  <xr:revisionPtr revIDLastSave="0" documentId="8_{3C7D5405-0B7D-409A-8DE0-3FE44A378871}" xr6:coauthVersionLast="47" xr6:coauthVersionMax="47" xr10:uidLastSave="{00000000-0000-0000-0000-000000000000}"/>
  <bookViews>
    <workbookView xWindow="-120" yWindow="-120" windowWidth="29040" windowHeight="15720" tabRatio="709" firstSheet="2" activeTab="2" xr2:uid="{00000000-000D-0000-FFFF-FFFF00000000}"/>
  </bookViews>
  <sheets>
    <sheet name="Graphique1" sheetId="8" state="hidden" r:id="rId1"/>
    <sheet name="données graphique 1" sheetId="7" state="hidden" r:id="rId2"/>
    <sheet name="Données Graph 1" sheetId="9" r:id="rId3"/>
    <sheet name="Graph 1" sheetId="12" r:id="rId4"/>
    <sheet name="Données Graph complémentaire" sheetId="23" r:id="rId5"/>
    <sheet name="Graph complémentaire" sheetId="24" r:id="rId6"/>
    <sheet name="Données Graph 2" sheetId="19" r:id="rId7"/>
    <sheet name="hodgfoùsdui" sheetId="14" state="hidden" r:id="rId8"/>
    <sheet name="Graph 2" sheetId="22" r:id="rId9"/>
    <sheet name="Données Graph 3" sheetId="20" r:id="rId10"/>
    <sheet name="Graph 3" sheetId="21" r:id="rId11"/>
    <sheet name="Tableaux 1 et 2" sheetId="13" r:id="rId12"/>
    <sheet name="Tableau 3" sheetId="15" r:id="rId13"/>
  </sheets>
  <externalReferences>
    <externalReference r:id="rId14"/>
    <externalReference r:id="rId15"/>
  </externalReferences>
  <definedNames>
    <definedName name="_xlnm.Print_Area" localSheetId="12">'Tableau 3'!$B$4:$H$24</definedName>
    <definedName name="_xlnm.Print_Area" localSheetId="11">'Tableaux 1 et 2'!$H$4:$K$23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7" l="1"/>
  <c r="I3" i="7" s="1"/>
  <c r="N21" i="7" s="1"/>
  <c r="B21" i="7" s="1"/>
  <c r="J3" i="7"/>
  <c r="H4" i="7"/>
  <c r="M22" i="7" s="1"/>
  <c r="J4" i="7"/>
  <c r="H5" i="7"/>
  <c r="I5" i="7" s="1"/>
  <c r="N23" i="7" s="1"/>
  <c r="B23" i="7" s="1"/>
  <c r="J5" i="7"/>
  <c r="H6" i="7"/>
  <c r="M24" i="7" s="1"/>
  <c r="J6" i="7"/>
  <c r="H7" i="7"/>
  <c r="I7" i="7" s="1"/>
  <c r="N25" i="7" s="1"/>
  <c r="B25" i="7" s="1"/>
  <c r="J7" i="7"/>
  <c r="H8" i="7"/>
  <c r="M26" i="7" s="1"/>
  <c r="J8" i="7"/>
  <c r="H9" i="7"/>
  <c r="I9" i="7" s="1"/>
  <c r="N27" i="7" s="1"/>
  <c r="B27" i="7" s="1"/>
  <c r="J9" i="7"/>
  <c r="H10" i="7"/>
  <c r="M28" i="7" s="1"/>
  <c r="J10" i="7"/>
  <c r="H11" i="7"/>
  <c r="I11" i="7" s="1"/>
  <c r="N29" i="7" s="1"/>
  <c r="B29" i="7" s="1"/>
  <c r="J11" i="7"/>
  <c r="H12" i="7"/>
  <c r="I12" i="7"/>
  <c r="N30" i="7" s="1"/>
  <c r="B30" i="7" s="1"/>
  <c r="J12" i="7"/>
  <c r="H13" i="7"/>
  <c r="I13" i="7" s="1"/>
  <c r="N31" i="7" s="1"/>
  <c r="B31" i="7" s="1"/>
  <c r="J13" i="7"/>
  <c r="H14" i="7"/>
  <c r="I14" i="7" s="1"/>
  <c r="N32" i="7" s="1"/>
  <c r="B32" i="7" s="1"/>
  <c r="J14" i="7"/>
  <c r="H15" i="7"/>
  <c r="I15" i="7" s="1"/>
  <c r="N33" i="7" s="1"/>
  <c r="B33" i="7" s="1"/>
  <c r="J15" i="7"/>
  <c r="K15" i="7"/>
  <c r="L15" i="7"/>
  <c r="H16" i="7"/>
  <c r="H19" i="7" s="1"/>
  <c r="J16" i="7"/>
  <c r="J19" i="7" s="1"/>
  <c r="B19" i="7"/>
  <c r="C19" i="7"/>
  <c r="D19" i="7"/>
  <c r="G19" i="7"/>
  <c r="C21" i="7"/>
  <c r="D21" i="7"/>
  <c r="E21" i="7"/>
  <c r="H21" i="7"/>
  <c r="I21" i="7"/>
  <c r="J21" i="7"/>
  <c r="K21" i="7"/>
  <c r="L21" i="7"/>
  <c r="C22" i="7"/>
  <c r="D22" i="7"/>
  <c r="E22" i="7"/>
  <c r="H22" i="7"/>
  <c r="I22" i="7"/>
  <c r="J22" i="7"/>
  <c r="K22" i="7"/>
  <c r="L22" i="7"/>
  <c r="C23" i="7"/>
  <c r="D23" i="7"/>
  <c r="E23" i="7"/>
  <c r="H23" i="7"/>
  <c r="I23" i="7"/>
  <c r="J23" i="7"/>
  <c r="K23" i="7"/>
  <c r="L23" i="7"/>
  <c r="C24" i="7"/>
  <c r="D24" i="7"/>
  <c r="E24" i="7"/>
  <c r="H24" i="7"/>
  <c r="I24" i="7"/>
  <c r="J24" i="7"/>
  <c r="K24" i="7"/>
  <c r="L24" i="7"/>
  <c r="C25" i="7"/>
  <c r="D25" i="7"/>
  <c r="E25" i="7"/>
  <c r="H25" i="7"/>
  <c r="I25" i="7"/>
  <c r="J25" i="7"/>
  <c r="K25" i="7"/>
  <c r="L25" i="7"/>
  <c r="C26" i="7"/>
  <c r="D26" i="7"/>
  <c r="E26" i="7"/>
  <c r="H26" i="7"/>
  <c r="I26" i="7"/>
  <c r="J26" i="7"/>
  <c r="K26" i="7"/>
  <c r="L26" i="7"/>
  <c r="C27" i="7"/>
  <c r="D27" i="7"/>
  <c r="E27" i="7"/>
  <c r="H27" i="7"/>
  <c r="I27" i="7"/>
  <c r="J27" i="7"/>
  <c r="K27" i="7"/>
  <c r="L27" i="7"/>
  <c r="C28" i="7"/>
  <c r="D28" i="7"/>
  <c r="E28" i="7"/>
  <c r="H28" i="7"/>
  <c r="I28" i="7"/>
  <c r="J28" i="7"/>
  <c r="K28" i="7"/>
  <c r="L28" i="7"/>
  <c r="C29" i="7"/>
  <c r="D29" i="7"/>
  <c r="E29" i="7"/>
  <c r="H29" i="7"/>
  <c r="I29" i="7"/>
  <c r="J29" i="7"/>
  <c r="K29" i="7"/>
  <c r="L29" i="7"/>
  <c r="C30" i="7"/>
  <c r="D30" i="7"/>
  <c r="E30" i="7"/>
  <c r="H30" i="7"/>
  <c r="I30" i="7"/>
  <c r="J30" i="7"/>
  <c r="K30" i="7"/>
  <c r="L30" i="7"/>
  <c r="M30" i="7"/>
  <c r="C31" i="7"/>
  <c r="D31" i="7"/>
  <c r="E31" i="7"/>
  <c r="H31" i="7"/>
  <c r="I31" i="7"/>
  <c r="J31" i="7"/>
  <c r="K31" i="7"/>
  <c r="L31" i="7"/>
  <c r="C32" i="7"/>
  <c r="D32" i="7"/>
  <c r="E32" i="7"/>
  <c r="H32" i="7"/>
  <c r="I32" i="7"/>
  <c r="J32" i="7"/>
  <c r="K32" i="7"/>
  <c r="L32" i="7"/>
  <c r="C33" i="7"/>
  <c r="D33" i="7"/>
  <c r="E33" i="7"/>
  <c r="H33" i="7"/>
  <c r="I33" i="7"/>
  <c r="J33" i="7"/>
  <c r="K33" i="7"/>
  <c r="L33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H49" i="7" s="1"/>
  <c r="F50" i="7"/>
  <c r="E66" i="7"/>
  <c r="I8" i="7" l="1"/>
  <c r="N26" i="7" s="1"/>
  <c r="B26" i="7" s="1"/>
  <c r="M27" i="7"/>
  <c r="M33" i="7"/>
  <c r="M21" i="7"/>
  <c r="M23" i="7"/>
  <c r="M25" i="7"/>
  <c r="I6" i="7"/>
  <c r="N24" i="7" s="1"/>
  <c r="B24" i="7" s="1"/>
  <c r="I10" i="7"/>
  <c r="N28" i="7" s="1"/>
  <c r="B28" i="7" s="1"/>
  <c r="M31" i="7"/>
  <c r="M32" i="7"/>
  <c r="E19" i="7"/>
  <c r="I4" i="7"/>
  <c r="N22" i="7" s="1"/>
  <c r="B22" i="7" s="1"/>
  <c r="M29" i="7"/>
  <c r="I16" i="7"/>
  <c r="I19" i="7" s="1"/>
</calcChain>
</file>

<file path=xl/sharedStrings.xml><?xml version="1.0" encoding="utf-8"?>
<sst xmlns="http://schemas.openxmlformats.org/spreadsheetml/2006/main" count="224" uniqueCount="71">
  <si>
    <t>Valeur ajoutée brute</t>
  </si>
  <si>
    <t>Bourgogne-Franche-Comté</t>
  </si>
  <si>
    <t>Normandie</t>
  </si>
  <si>
    <t>Grand Est</t>
  </si>
  <si>
    <t>Pays de la Loire</t>
  </si>
  <si>
    <t>Bretagne</t>
  </si>
  <si>
    <t>Occitanie</t>
  </si>
  <si>
    <t>Auvergne-Rhône-Alpes</t>
  </si>
  <si>
    <t>Corse</t>
  </si>
  <si>
    <t>Centre-Val de Loire</t>
  </si>
  <si>
    <t>Île-de-France</t>
  </si>
  <si>
    <t>Hauts-de-France</t>
  </si>
  <si>
    <t>Nouvelle-Aquitaine</t>
  </si>
  <si>
    <t>Provence-Alpes-Côte d'Azur</t>
  </si>
  <si>
    <t>France Métropolitaine</t>
  </si>
  <si>
    <t>Montants en M€</t>
  </si>
  <si>
    <t>Production végétale</t>
  </si>
  <si>
    <t>Production animale</t>
  </si>
  <si>
    <t>Production de service</t>
  </si>
  <si>
    <t>Évolution de la production</t>
  </si>
  <si>
    <t>France</t>
  </si>
  <si>
    <t xml:space="preserve">Valeur ajoutée brute au coût des facteurs </t>
  </si>
  <si>
    <t>Évolutions en termes réels (en %)</t>
  </si>
  <si>
    <t>Valeur ajoutée brute au coût des facteurs par actif</t>
  </si>
  <si>
    <t>anim</t>
  </si>
  <si>
    <t>veg</t>
  </si>
  <si>
    <t>tot</t>
  </si>
  <si>
    <t xml:space="preserve">France </t>
  </si>
  <si>
    <t xml:space="preserve">Tableau 1 : Évolution de la production végétale en valeur, volume et prix </t>
  </si>
  <si>
    <t>Tableau 2 : Évolution des consommations intermédiaires en valeur, volume et prix</t>
  </si>
  <si>
    <t>R11</t>
  </si>
  <si>
    <t>R24</t>
  </si>
  <si>
    <t>R27</t>
  </si>
  <si>
    <t>R28</t>
  </si>
  <si>
    <t>R32</t>
  </si>
  <si>
    <t>R44</t>
  </si>
  <si>
    <t>R52</t>
  </si>
  <si>
    <t>R53</t>
  </si>
  <si>
    <t>R75</t>
  </si>
  <si>
    <t>R76</t>
  </si>
  <si>
    <t>R84</t>
  </si>
  <si>
    <t>R93</t>
  </si>
  <si>
    <t>R94</t>
  </si>
  <si>
    <t>MET</t>
  </si>
  <si>
    <t>Métropole</t>
  </si>
  <si>
    <t>FRA</t>
  </si>
  <si>
    <t>Ensemble des subventions (M€)</t>
  </si>
  <si>
    <t>Valeur 2024
(en M€)</t>
  </si>
  <si>
    <t>Évolution 2024/2023
(en %)</t>
  </si>
  <si>
    <t>Valeur 2024
(en K€/actif)</t>
  </si>
  <si>
    <t>Poids de la production animale dans la production totale</t>
  </si>
  <si>
    <t>Ratio Consommations intermédiaires/Production totale</t>
  </si>
  <si>
    <t>Comptes régionaux de l'agriculture 2024</t>
  </si>
  <si>
    <t>Évolution de la production agricole entre 2023 et 2024 selon les régions</t>
  </si>
  <si>
    <t>Source : Agreste - Comptes régionaux de l'agriculture 2024 provisoires</t>
  </si>
  <si>
    <t xml:space="preserve">Poids des consommations intermédiaires dans la production totale </t>
  </si>
  <si>
    <t>en fonction du poids de la production animale dans la région</t>
  </si>
  <si>
    <t>Ensemble des subventions par région 2022-2023-2024</t>
  </si>
  <si>
    <t>Source : Agreste, comptes régionaux de l'agriculture 2024 provisoires</t>
  </si>
  <si>
    <t>Tableau 3 : Valeur ajoutée et évolution entre 2023 et 2024</t>
  </si>
  <si>
    <r>
      <t>Î</t>
    </r>
    <r>
      <rPr>
        <sz val="10"/>
        <rFont val="Arial"/>
        <family val="2"/>
      </rPr>
      <t>le-de-France</t>
    </r>
  </si>
  <si>
    <t>Évolution 2024/2023 en valeur
en %</t>
  </si>
  <si>
    <t>Évolution 2024/2023 en volume
en %</t>
  </si>
  <si>
    <t>Évolution 2024/2023 liée à la variation des prix
en %</t>
  </si>
  <si>
    <t>Contribution de l'effet prix</t>
  </si>
  <si>
    <t>Contribution de l'effet volume</t>
  </si>
  <si>
    <t>Contribution de l'évolution de la production animale</t>
  </si>
  <si>
    <t>Contribution de l'évolution de la production végétale</t>
  </si>
  <si>
    <t>Lecture : de 2023 à 2024, la valeur de la production végétale hors subventions diminue de 15,7 % en Normandie. Cette baisse résulte d'une baisse des prix à la production de 21,2 % qui n'est que partiellement compensée par une hausse de 7,0 % en volume.</t>
  </si>
  <si>
    <t>Lecture : de 2023 à 2024, la valeur des consommations intermédiaires diminue de 3,5 % en Occitanie. Cette évolution résulte d'une baisse des prix de 6,7 % tandis que le volume n'augmente que de 3,4 %.</t>
  </si>
  <si>
    <t>Lecture : en Normandie, la valeur ajoutée brute s'élève à 2 120 M€ en 2024 en baisse de 4,8 % sur un an. La valeur ajoutée brute au coût des facteurs (VABCF), obtenue en ajoutant à la valeur ajoutée brute les subventions d'exploitation et en retranchant les impôts à la production, s'élève à 2 548 M€, en baisse de 3,4 % sur un an. Rapportée au nombre d'actifs, la VABCF s'élève à 64 200 € par actif, en baisse de 5,1 % sur un an mesurée en termes réels, c'est-à-dire une fois déduite la hausse des prix du PIB de 2023 à 2024 (+ 2,1 %).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</si>
</sst>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"/>
    <numFmt numFmtId="166" formatCode="#,##0.0"/>
    <numFmt numFmtId="167" formatCode="_-* #,##0\ _€_-;\-* #,##0\ _€_-;_-* &quot;-&quot;??\ _€_-;_-@_-"/>
    <numFmt numFmtId="168" formatCode="0.0%"/>
    <numFmt numFmtId="169" formatCode="0.00000000000"/>
    <numFmt numFmtId="170" formatCode="0.0000000"/>
  </numFmts>
  <fonts count="28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Calibri"/>
      <family val="2"/>
    </font>
    <font>
      <sz val="10"/>
      <name val="Arial"/>
      <family val="2"/>
    </font>
    <font>
      <b/>
      <sz val="12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5"/>
      <name val="Arial"/>
      <family val="2"/>
    </font>
    <font>
      <b/>
      <sz val="10"/>
      <color theme="9" tint="-0.249977111117893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7.5"/>
      <name val="Arial"/>
      <family val="2"/>
    </font>
    <font>
      <sz val="7"/>
      <name val="Arial"/>
      <family val="2"/>
    </font>
    <font>
      <b/>
      <sz val="8"/>
      <color rgb="FF0070C0"/>
      <name val="Arial"/>
      <family val="2"/>
    </font>
    <font>
      <b/>
      <sz val="8"/>
      <color theme="5"/>
      <name val="Arial"/>
      <family val="2"/>
    </font>
    <font>
      <b/>
      <sz val="8"/>
      <color theme="0" tint="-0.499984740745262"/>
      <name val="Arial"/>
      <family val="2"/>
    </font>
    <font>
      <b/>
      <sz val="11"/>
      <color theme="9" tint="-0.249977111117893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167" fontId="0" fillId="0" borderId="0" xfId="1" applyNumberFormat="1" applyFont="1"/>
    <xf numFmtId="9" fontId="0" fillId="0" borderId="0" xfId="2" applyFont="1"/>
    <xf numFmtId="168" fontId="0" fillId="0" borderId="0" xfId="2" applyNumberFormat="1" applyFont="1"/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0" fontId="0" fillId="2" borderId="0" xfId="0" applyFill="1"/>
    <xf numFmtId="0" fontId="4" fillId="2" borderId="0" xfId="0" applyFont="1" applyFill="1"/>
    <xf numFmtId="165" fontId="0" fillId="2" borderId="3" xfId="0" applyNumberFormat="1" applyFill="1" applyBorder="1"/>
    <xf numFmtId="0" fontId="0" fillId="2" borderId="0" xfId="0" applyFill="1" applyBorder="1"/>
    <xf numFmtId="165" fontId="0" fillId="2" borderId="0" xfId="0" applyNumberFormat="1" applyFill="1" applyBorder="1"/>
    <xf numFmtId="167" fontId="5" fillId="2" borderId="6" xfId="1" applyNumberFormat="1" applyFont="1" applyFill="1" applyBorder="1"/>
    <xf numFmtId="165" fontId="0" fillId="2" borderId="6" xfId="0" applyNumberFormat="1" applyFill="1" applyBorder="1"/>
    <xf numFmtId="167" fontId="5" fillId="2" borderId="5" xfId="1" applyNumberFormat="1" applyFont="1" applyFill="1" applyBorder="1"/>
    <xf numFmtId="165" fontId="0" fillId="2" borderId="5" xfId="0" applyNumberFormat="1" applyFill="1" applyBorder="1"/>
    <xf numFmtId="0" fontId="0" fillId="3" borderId="0" xfId="0" applyFill="1"/>
    <xf numFmtId="0" fontId="8" fillId="0" borderId="7" xfId="0" applyFont="1" applyBorder="1" applyAlignment="1">
      <alignment horizontal="center" wrapText="1"/>
    </xf>
    <xf numFmtId="166" fontId="9" fillId="0" borderId="8" xfId="0" applyNumberFormat="1" applyFont="1" applyBorder="1"/>
    <xf numFmtId="166" fontId="9" fillId="0" borderId="9" xfId="0" applyNumberFormat="1" applyFont="1" applyBorder="1"/>
    <xf numFmtId="166" fontId="9" fillId="0" borderId="10" xfId="0" applyNumberFormat="1" applyFont="1" applyBorder="1"/>
    <xf numFmtId="166" fontId="0" fillId="0" borderId="11" xfId="0" applyNumberFormat="1" applyBorder="1"/>
    <xf numFmtId="0" fontId="2" fillId="0" borderId="7" xfId="0" applyFont="1" applyFill="1" applyBorder="1" applyAlignment="1">
      <alignment horizontal="center" wrapText="1"/>
    </xf>
    <xf numFmtId="166" fontId="0" fillId="0" borderId="8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0" fontId="10" fillId="2" borderId="2" xfId="0" applyFont="1" applyFill="1" applyBorder="1"/>
    <xf numFmtId="166" fontId="9" fillId="2" borderId="12" xfId="0" applyNumberFormat="1" applyFont="1" applyFill="1" applyBorder="1"/>
    <xf numFmtId="0" fontId="10" fillId="2" borderId="1" xfId="0" applyFont="1" applyFill="1" applyBorder="1"/>
    <xf numFmtId="166" fontId="9" fillId="2" borderId="13" xfId="0" applyNumberFormat="1" applyFont="1" applyFill="1" applyBorder="1"/>
    <xf numFmtId="0" fontId="10" fillId="2" borderId="14" xfId="0" applyFont="1" applyFill="1" applyBorder="1"/>
    <xf numFmtId="166" fontId="9" fillId="2" borderId="15" xfId="0" applyNumberFormat="1" applyFont="1" applyFill="1" applyBorder="1"/>
    <xf numFmtId="0" fontId="10" fillId="2" borderId="16" xfId="0" applyFont="1" applyFill="1" applyBorder="1"/>
    <xf numFmtId="166" fontId="9" fillId="2" borderId="17" xfId="0" applyNumberFormat="1" applyFont="1" applyFill="1" applyBorder="1"/>
    <xf numFmtId="10" fontId="0" fillId="0" borderId="0" xfId="0" applyNumberFormat="1"/>
    <xf numFmtId="0" fontId="7" fillId="2" borderId="0" xfId="0" applyFont="1" applyFill="1"/>
    <xf numFmtId="0" fontId="4" fillId="0" borderId="0" xfId="0" applyFont="1"/>
    <xf numFmtId="0" fontId="1" fillId="0" borderId="0" xfId="0" applyFont="1"/>
    <xf numFmtId="49" fontId="0" fillId="0" borderId="0" xfId="0" applyNumberFormat="1"/>
    <xf numFmtId="168" fontId="4" fillId="0" borderId="0" xfId="0" applyNumberFormat="1" applyFont="1"/>
    <xf numFmtId="0" fontId="0" fillId="0" borderId="0" xfId="0" applyFill="1"/>
    <xf numFmtId="169" fontId="0" fillId="0" borderId="0" xfId="0" applyNumberFormat="1"/>
    <xf numFmtId="170" fontId="0" fillId="0" borderId="0" xfId="0" applyNumberFormat="1"/>
    <xf numFmtId="0" fontId="1" fillId="2" borderId="0" xfId="0" applyFont="1" applyFill="1"/>
    <xf numFmtId="0" fontId="12" fillId="0" borderId="0" xfId="0" applyFont="1"/>
    <xf numFmtId="168" fontId="0" fillId="0" borderId="5" xfId="0" applyNumberFormat="1" applyBorder="1"/>
    <xf numFmtId="168" fontId="0" fillId="0" borderId="21" xfId="0" applyNumberFormat="1" applyBorder="1"/>
    <xf numFmtId="0" fontId="0" fillId="0" borderId="24" xfId="0" applyBorder="1"/>
    <xf numFmtId="0" fontId="0" fillId="0" borderId="4" xfId="0" applyBorder="1"/>
    <xf numFmtId="168" fontId="0" fillId="0" borderId="26" xfId="0" applyNumberFormat="1" applyBorder="1"/>
    <xf numFmtId="168" fontId="0" fillId="0" borderId="27" xfId="0" applyNumberFormat="1" applyBorder="1"/>
    <xf numFmtId="0" fontId="0" fillId="0" borderId="5" xfId="0" applyBorder="1" applyAlignment="1">
      <alignment horizontal="center"/>
    </xf>
    <xf numFmtId="0" fontId="0" fillId="0" borderId="0" xfId="0" applyBorder="1"/>
    <xf numFmtId="49" fontId="0" fillId="0" borderId="5" xfId="0" applyNumberFormat="1" applyBorder="1" applyAlignment="1">
      <alignment horizontal="center"/>
    </xf>
    <xf numFmtId="49" fontId="0" fillId="0" borderId="21" xfId="0" applyNumberFormat="1" applyFont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0" fillId="0" borderId="5" xfId="0" applyBorder="1"/>
    <xf numFmtId="170" fontId="0" fillId="0" borderId="26" xfId="0" applyNumberFormat="1" applyBorder="1"/>
    <xf numFmtId="0" fontId="4" fillId="4" borderId="24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 vertical="top"/>
    </xf>
    <xf numFmtId="0" fontId="4" fillId="5" borderId="0" xfId="0" applyFont="1" applyFill="1" applyBorder="1"/>
    <xf numFmtId="0" fontId="4" fillId="5" borderId="5" xfId="0" applyFont="1" applyFill="1" applyBorder="1"/>
    <xf numFmtId="170" fontId="4" fillId="5" borderId="26" xfId="0" applyNumberFormat="1" applyFont="1" applyFill="1" applyBorder="1"/>
    <xf numFmtId="0" fontId="16" fillId="6" borderId="22" xfId="0" applyFont="1" applyFill="1" applyBorder="1"/>
    <xf numFmtId="0" fontId="16" fillId="6" borderId="21" xfId="0" applyFont="1" applyFill="1" applyBorder="1"/>
    <xf numFmtId="0" fontId="16" fillId="6" borderId="27" xfId="0" applyFont="1" applyFill="1" applyBorder="1"/>
    <xf numFmtId="168" fontId="4" fillId="7" borderId="5" xfId="0" applyNumberFormat="1" applyFont="1" applyFill="1" applyBorder="1"/>
    <xf numFmtId="168" fontId="4" fillId="7" borderId="26" xfId="0" applyNumberFormat="1" applyFont="1" applyFill="1" applyBorder="1"/>
    <xf numFmtId="0" fontId="18" fillId="0" borderId="0" xfId="0" applyFont="1"/>
    <xf numFmtId="0" fontId="17" fillId="0" borderId="6" xfId="0" applyFont="1" applyBorder="1"/>
    <xf numFmtId="0" fontId="17" fillId="0" borderId="3" xfId="0" applyFont="1" applyBorder="1"/>
    <xf numFmtId="0" fontId="17" fillId="0" borderId="22" xfId="0" applyFont="1" applyBorder="1"/>
    <xf numFmtId="0" fontId="17" fillId="0" borderId="21" xfId="0" applyFont="1" applyBorder="1"/>
    <xf numFmtId="0" fontId="15" fillId="0" borderId="0" xfId="0" applyFont="1"/>
    <xf numFmtId="0" fontId="20" fillId="0" borderId="5" xfId="0" applyFont="1" applyBorder="1" applyAlignment="1">
      <alignment horizontal="center"/>
    </xf>
    <xf numFmtId="0" fontId="20" fillId="0" borderId="0" xfId="0" applyFont="1" applyBorder="1"/>
    <xf numFmtId="0" fontId="20" fillId="2" borderId="5" xfId="0" applyFont="1" applyFill="1" applyBorder="1"/>
    <xf numFmtId="49" fontId="20" fillId="2" borderId="0" xfId="0" applyNumberFormat="1" applyFont="1" applyFill="1" applyBorder="1" applyAlignment="1">
      <alignment horizontal="right"/>
    </xf>
    <xf numFmtId="0" fontId="20" fillId="2" borderId="20" xfId="0" applyFont="1" applyFill="1" applyBorder="1" applyAlignment="1">
      <alignment horizontal="right"/>
    </xf>
    <xf numFmtId="49" fontId="20" fillId="0" borderId="5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  <xf numFmtId="0" fontId="20" fillId="0" borderId="22" xfId="0" applyFont="1" applyBorder="1"/>
    <xf numFmtId="0" fontId="20" fillId="2" borderId="21" xfId="0" applyFont="1" applyFill="1" applyBorder="1"/>
    <xf numFmtId="49" fontId="20" fillId="2" borderId="22" xfId="0" applyNumberFormat="1" applyFont="1" applyFill="1" applyBorder="1" applyAlignment="1">
      <alignment horizontal="right"/>
    </xf>
    <xf numFmtId="0" fontId="20" fillId="2" borderId="23" xfId="0" applyFont="1" applyFill="1" applyBorder="1" applyAlignment="1">
      <alignment horizontal="right"/>
    </xf>
    <xf numFmtId="0" fontId="21" fillId="0" borderId="0" xfId="0" applyFont="1"/>
    <xf numFmtId="0" fontId="22" fillId="5" borderId="21" xfId="0" applyFont="1" applyFill="1" applyBorder="1" applyAlignment="1">
      <alignment horizontal="right"/>
    </xf>
    <xf numFmtId="0" fontId="23" fillId="5" borderId="22" xfId="0" applyFont="1" applyFill="1" applyBorder="1" applyAlignment="1">
      <alignment horizontal="right"/>
    </xf>
    <xf numFmtId="0" fontId="24" fillId="5" borderId="23" xfId="0" applyFont="1" applyFill="1" applyBorder="1" applyAlignment="1">
      <alignment horizontal="right"/>
    </xf>
    <xf numFmtId="0" fontId="25" fillId="0" borderId="0" xfId="0" applyFont="1"/>
    <xf numFmtId="0" fontId="0" fillId="2" borderId="6" xfId="0" applyFill="1" applyBorder="1"/>
    <xf numFmtId="165" fontId="0" fillId="2" borderId="19" xfId="0" applyNumberFormat="1" applyFill="1" applyBorder="1"/>
    <xf numFmtId="0" fontId="0" fillId="2" borderId="5" xfId="0" applyFill="1" applyBorder="1"/>
    <xf numFmtId="165" fontId="0" fillId="2" borderId="28" xfId="0" applyNumberFormat="1" applyFill="1" applyBorder="1"/>
    <xf numFmtId="0" fontId="16" fillId="6" borderId="6" xfId="0" applyFont="1" applyFill="1" applyBorder="1"/>
    <xf numFmtId="0" fontId="26" fillId="6" borderId="28" xfId="0" applyFont="1" applyFill="1" applyBorder="1" applyAlignment="1">
      <alignment horizontal="center" wrapText="1"/>
    </xf>
    <xf numFmtId="0" fontId="16" fillId="6" borderId="6" xfId="0" applyFont="1" applyFill="1" applyBorder="1" applyAlignment="1">
      <alignment wrapText="1"/>
    </xf>
    <xf numFmtId="0" fontId="16" fillId="6" borderId="6" xfId="0" applyFont="1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165" fontId="0" fillId="2" borderId="0" xfId="0" applyNumberForma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5" fontId="0" fillId="2" borderId="20" xfId="0" applyNumberFormat="1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167" fontId="5" fillId="2" borderId="0" xfId="1" applyNumberFormat="1" applyFont="1" applyFill="1" applyBorder="1"/>
    <xf numFmtId="0" fontId="4" fillId="7" borderId="24" xfId="0" applyFont="1" applyFill="1" applyBorder="1" applyAlignment="1">
      <alignment vertical="center"/>
    </xf>
    <xf numFmtId="165" fontId="4" fillId="7" borderId="24" xfId="0" applyNumberFormat="1" applyFont="1" applyFill="1" applyBorder="1" applyAlignment="1">
      <alignment vertical="center"/>
    </xf>
    <xf numFmtId="165" fontId="4" fillId="7" borderId="18" xfId="0" applyNumberFormat="1" applyFont="1" applyFill="1" applyBorder="1" applyAlignment="1">
      <alignment vertical="center"/>
    </xf>
    <xf numFmtId="167" fontId="4" fillId="7" borderId="24" xfId="1" applyNumberFormat="1" applyFont="1" applyFill="1" applyBorder="1" applyAlignment="1">
      <alignment vertical="center"/>
    </xf>
    <xf numFmtId="165" fontId="4" fillId="7" borderId="4" xfId="0" applyNumberFormat="1" applyFont="1" applyFill="1" applyBorder="1" applyAlignment="1">
      <alignment vertical="center"/>
    </xf>
    <xf numFmtId="165" fontId="4" fillId="7" borderId="25" xfId="0" applyNumberFormat="1" applyFont="1" applyFill="1" applyBorder="1" applyAlignment="1">
      <alignment vertical="center"/>
    </xf>
    <xf numFmtId="0" fontId="1" fillId="0" borderId="0" xfId="0" applyFont="1" applyBorder="1"/>
    <xf numFmtId="0" fontId="13" fillId="0" borderId="0" xfId="0" applyFont="1"/>
    <xf numFmtId="0" fontId="27" fillId="0" borderId="0" xfId="0" applyFont="1"/>
    <xf numFmtId="0" fontId="26" fillId="6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26" fillId="6" borderId="6" xfId="0" applyFont="1" applyFill="1" applyBorder="1" applyAlignment="1">
      <alignment horizontal="center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6" fillId="6" borderId="19" xfId="0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5" xr:uid="{10A4ADA9-357A-43B6-8B06-409DADCCEA65}"/>
    <cellStyle name="Pourcentage" xfId="2" builtinId="5"/>
    <cellStyle name="Pourcentage 2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worksheet" Target="worksheets/sheet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9.xml"/><Relationship Id="rId17" Type="http://schemas.openxmlformats.org/officeDocument/2006/relationships/styles" Target="styles.xml"/><Relationship Id="rId2" Type="http://schemas.openxmlformats.org/officeDocument/2006/relationships/worksheet" Target="worksheets/sheet1.xml"/><Relationship Id="rId16" Type="http://schemas.openxmlformats.org/officeDocument/2006/relationships/theme" Target="theme/theme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3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7.xml"/><Relationship Id="rId19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Figure 1 : Production agricole des régions métropolitaines en 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93124341779668"/>
          <c:y val="7.7306354182753598E-2"/>
          <c:w val="0.75735880939012701"/>
          <c:h val="0.6724257651850857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'données graphique 1'!$C$18</c:f>
              <c:strCache>
                <c:ptCount val="1"/>
                <c:pt idx="0">
                  <c:v>Production végétale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graphique 1'!$B$19:$B$33</c:f>
              <c:strCache>
                <c:ptCount val="15"/>
                <c:pt idx="0">
                  <c:v>France Métropolitaine</c:v>
                </c:pt>
                <c:pt idx="2">
                  <c:v>Corse (291 M€)</c:v>
                </c:pt>
                <c:pt idx="3">
                  <c:v>Île-de-France (1032 M€)</c:v>
                </c:pt>
                <c:pt idx="4">
                  <c:v>Provence-Alpes-Côte d'Azur (3477 M€)</c:v>
                </c:pt>
                <c:pt idx="5">
                  <c:v>Centre-Val de Loire (4450 M€)</c:v>
                </c:pt>
                <c:pt idx="6">
                  <c:v>Bourgogne-Franche-Comté (5277 M€)</c:v>
                </c:pt>
                <c:pt idx="7">
                  <c:v>Normandie (5397 M€)</c:v>
                </c:pt>
                <c:pt idx="8">
                  <c:v>Auvergne-Rhône-Alpes (6040 M€)</c:v>
                </c:pt>
                <c:pt idx="9">
                  <c:v>Hauts-de-France (6477 M€)</c:v>
                </c:pt>
                <c:pt idx="10">
                  <c:v>Occitanie (6865 M€)</c:v>
                </c:pt>
                <c:pt idx="11">
                  <c:v>Pays de la Loire (7031 M€)</c:v>
                </c:pt>
                <c:pt idx="12">
                  <c:v>Grand Est (7992 M€)</c:v>
                </c:pt>
                <c:pt idx="13">
                  <c:v>Bretagne (8904 M€)</c:v>
                </c:pt>
                <c:pt idx="14">
                  <c:v>Nouvelle-Aquitaine (10674 M€)</c:v>
                </c:pt>
              </c:strCache>
            </c:strRef>
          </c:cat>
          <c:val>
            <c:numRef>
              <c:f>'données graphique 1'!$C$19:$C$33</c:f>
              <c:numCache>
                <c:formatCode>General</c:formatCode>
                <c:ptCount val="15"/>
                <c:pt idx="0">
                  <c:v>42669.775402302563</c:v>
                </c:pt>
                <c:pt idx="2">
                  <c:v>227.84228976753701</c:v>
                </c:pt>
                <c:pt idx="3">
                  <c:v>895.80550556459104</c:v>
                </c:pt>
                <c:pt idx="4">
                  <c:v>3221.7425369665398</c:v>
                </c:pt>
                <c:pt idx="5">
                  <c:v>3324.8595422143098</c:v>
                </c:pt>
                <c:pt idx="6">
                  <c:v>3187.0609334575502</c:v>
                </c:pt>
                <c:pt idx="7">
                  <c:v>2391.5907638712802</c:v>
                </c:pt>
                <c:pt idx="8">
                  <c:v>2689.18287737641</c:v>
                </c:pt>
                <c:pt idx="9">
                  <c:v>4430.0709871611198</c:v>
                </c:pt>
                <c:pt idx="10">
                  <c:v>4486.6708527485098</c:v>
                </c:pt>
                <c:pt idx="11">
                  <c:v>2504.7951857057201</c:v>
                </c:pt>
                <c:pt idx="12">
                  <c:v>5908.4578007290402</c:v>
                </c:pt>
                <c:pt idx="13">
                  <c:v>2289.2744234708898</c:v>
                </c:pt>
                <c:pt idx="14">
                  <c:v>7112.4217032690603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C-4A23-93BA-7AF1F6CEE0B5}"/>
            </c:ext>
          </c:extLst>
        </c:ser>
        <c:ser>
          <c:idx val="1"/>
          <c:order val="1"/>
          <c:tx>
            <c:strRef>
              <c:f>'données graphique 1'!$D$18</c:f>
              <c:strCache>
                <c:ptCount val="1"/>
                <c:pt idx="0">
                  <c:v>Production animale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graphique 1'!$B$19:$B$33</c:f>
              <c:strCache>
                <c:ptCount val="15"/>
                <c:pt idx="0">
                  <c:v>France Métropolitaine</c:v>
                </c:pt>
                <c:pt idx="2">
                  <c:v>Corse (291 M€)</c:v>
                </c:pt>
                <c:pt idx="3">
                  <c:v>Île-de-France (1032 M€)</c:v>
                </c:pt>
                <c:pt idx="4">
                  <c:v>Provence-Alpes-Côte d'Azur (3477 M€)</c:v>
                </c:pt>
                <c:pt idx="5">
                  <c:v>Centre-Val de Loire (4450 M€)</c:v>
                </c:pt>
                <c:pt idx="6">
                  <c:v>Bourgogne-Franche-Comté (5277 M€)</c:v>
                </c:pt>
                <c:pt idx="7">
                  <c:v>Normandie (5397 M€)</c:v>
                </c:pt>
                <c:pt idx="8">
                  <c:v>Auvergne-Rhône-Alpes (6040 M€)</c:v>
                </c:pt>
                <c:pt idx="9">
                  <c:v>Hauts-de-France (6477 M€)</c:v>
                </c:pt>
                <c:pt idx="10">
                  <c:v>Occitanie (6865 M€)</c:v>
                </c:pt>
                <c:pt idx="11">
                  <c:v>Pays de la Loire (7031 M€)</c:v>
                </c:pt>
                <c:pt idx="12">
                  <c:v>Grand Est (7992 M€)</c:v>
                </c:pt>
                <c:pt idx="13">
                  <c:v>Bretagne (8904 M€)</c:v>
                </c:pt>
                <c:pt idx="14">
                  <c:v>Nouvelle-Aquitaine (10674 M€)</c:v>
                </c:pt>
              </c:strCache>
            </c:strRef>
          </c:cat>
          <c:val>
            <c:numRef>
              <c:f>'données graphique 1'!$D$19:$D$33</c:f>
              <c:numCache>
                <c:formatCode>General</c:formatCode>
                <c:ptCount val="15"/>
                <c:pt idx="0">
                  <c:v>26743.866820776599</c:v>
                </c:pt>
                <c:pt idx="2">
                  <c:v>54.7684415872247</c:v>
                </c:pt>
                <c:pt idx="3">
                  <c:v>66.0601433018347</c:v>
                </c:pt>
                <c:pt idx="4">
                  <c:v>154.17712252204899</c:v>
                </c:pt>
                <c:pt idx="5">
                  <c:v>914.65873804486205</c:v>
                </c:pt>
                <c:pt idx="6">
                  <c:v>1888.75129092575</c:v>
                </c:pt>
                <c:pt idx="7">
                  <c:v>2536.02331509843</c:v>
                </c:pt>
                <c:pt idx="8">
                  <c:v>2974.4070552036701</c:v>
                </c:pt>
                <c:pt idx="9">
                  <c:v>1630.74687680843</c:v>
                </c:pt>
                <c:pt idx="10">
                  <c:v>1953.64264757669</c:v>
                </c:pt>
                <c:pt idx="11">
                  <c:v>3980.2329032340399</c:v>
                </c:pt>
                <c:pt idx="12">
                  <c:v>1655.3358830058801</c:v>
                </c:pt>
                <c:pt idx="13">
                  <c:v>5893.4076165556098</c:v>
                </c:pt>
                <c:pt idx="14">
                  <c:v>2808.5066040820702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CC-4A23-93BA-7AF1F6CEE0B5}"/>
            </c:ext>
          </c:extLst>
        </c:ser>
        <c:ser>
          <c:idx val="2"/>
          <c:order val="2"/>
          <c:tx>
            <c:strRef>
              <c:f>'données graphique 1'!$E$18</c:f>
              <c:strCache>
                <c:ptCount val="1"/>
                <c:pt idx="0">
                  <c:v>Production de service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'données graphique 1'!$E$19:$E$33</c:f>
              <c:numCache>
                <c:formatCode>General</c:formatCode>
                <c:ptCount val="15"/>
                <c:pt idx="0">
                  <c:v>4496.2422801586945</c:v>
                </c:pt>
                <c:pt idx="2">
                  <c:v>8.4306371351183316</c:v>
                </c:pt>
                <c:pt idx="3">
                  <c:v>70.171207294394208</c:v>
                </c:pt>
                <c:pt idx="4">
                  <c:v>100.58372673231133</c:v>
                </c:pt>
                <c:pt idx="5">
                  <c:v>210.94085063430794</c:v>
                </c:pt>
                <c:pt idx="6">
                  <c:v>201.62108868820997</c:v>
                </c:pt>
                <c:pt idx="7">
                  <c:v>469.72044407451995</c:v>
                </c:pt>
                <c:pt idx="8">
                  <c:v>376.77227346918971</c:v>
                </c:pt>
                <c:pt idx="9">
                  <c:v>416.5453547565703</c:v>
                </c:pt>
                <c:pt idx="10">
                  <c:v>424.85089241209971</c:v>
                </c:pt>
                <c:pt idx="11">
                  <c:v>546.31531665194962</c:v>
                </c:pt>
                <c:pt idx="12">
                  <c:v>428.70345725273</c:v>
                </c:pt>
                <c:pt idx="13">
                  <c:v>721.80340120178971</c:v>
                </c:pt>
                <c:pt idx="14">
                  <c:v>752.93181268556873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CC-4A23-93BA-7AF1F6CEE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536927"/>
        <c:axId val="1"/>
      </c:barChart>
      <c:catAx>
        <c:axId val="6185369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6185369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335917625681403"/>
          <c:y val="0.78766256098865384"/>
          <c:w val="0.71006371895820708"/>
          <c:h val="4.976262763392824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 </a:t>
            </a:r>
            <a:r>
              <a:rPr lang="fr-FR" b="1"/>
              <a:t>Graphique 1 : Évolution de la production agricole entre 2023 et 202</a:t>
            </a:r>
            <a:r>
              <a:rPr lang="fr-FR" b="1" baseline="0"/>
              <a:t>4 </a:t>
            </a:r>
            <a:r>
              <a:rPr lang="fr-FR" b="1"/>
              <a:t>selon les régions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5337974041477817E-2"/>
          <c:y val="8.1487606543754115E-2"/>
          <c:w val="0.95431789481515472"/>
          <c:h val="0.66219145980901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'Données Graph 1'!$C$5</c:f>
              <c:strCache>
                <c:ptCount val="1"/>
                <c:pt idx="0">
                  <c:v>Évolution de la production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1'!$C$6:$C$19</c:f>
              <c:numCache>
                <c:formatCode>0.0%</c:formatCode>
                <c:ptCount val="14"/>
                <c:pt idx="0">
                  <c:v>-8.7619335401842968E-2</c:v>
                </c:pt>
                <c:pt idx="1">
                  <c:v>2.7549239348904742E-2</c:v>
                </c:pt>
                <c:pt idx="2">
                  <c:v>3.2691468144601776E-2</c:v>
                </c:pt>
                <c:pt idx="3">
                  <c:v>-5.7725876606613435E-2</c:v>
                </c:pt>
                <c:pt idx="4">
                  <c:v>-2.4050754908925498E-2</c:v>
                </c:pt>
                <c:pt idx="5">
                  <c:v>-0.12190154242577722</c:v>
                </c:pt>
                <c:pt idx="6">
                  <c:v>-4.5006203153476809E-2</c:v>
                </c:pt>
                <c:pt idx="7">
                  <c:v>-5.9397637411043314E-2</c:v>
                </c:pt>
                <c:pt idx="8">
                  <c:v>-0.20710782660817517</c:v>
                </c:pt>
                <c:pt idx="9">
                  <c:v>-4.31905670945536E-2</c:v>
                </c:pt>
                <c:pt idx="10">
                  <c:v>-5.4170457955046047E-2</c:v>
                </c:pt>
                <c:pt idx="11">
                  <c:v>-0.12650094289677272</c:v>
                </c:pt>
                <c:pt idx="12">
                  <c:v>-0.14991908411840238</c:v>
                </c:pt>
                <c:pt idx="13">
                  <c:v>-0.15023973759914377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46-4C69-B379-C65DC001F2EA}"/>
            </c:ext>
          </c:extLst>
        </c:ser>
        <c:ser>
          <c:idx val="1"/>
          <c:order val="1"/>
          <c:tx>
            <c:strRef>
              <c:f>'Données Graph 1'!$D$5</c:f>
              <c:strCache>
                <c:ptCount val="1"/>
                <c:pt idx="0">
                  <c:v>Contribution de l'effet prix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1'!$D$6:$D$19</c:f>
              <c:numCache>
                <c:formatCode>0.0%</c:formatCode>
                <c:ptCount val="14"/>
                <c:pt idx="0">
                  <c:v>-3.561205315763985E-2</c:v>
                </c:pt>
                <c:pt idx="1">
                  <c:v>4.6364333845766523E-3</c:v>
                </c:pt>
                <c:pt idx="2">
                  <c:v>6.3274467279676007E-3</c:v>
                </c:pt>
                <c:pt idx="3">
                  <c:v>-5.2784078665933057E-2</c:v>
                </c:pt>
                <c:pt idx="4">
                  <c:v>-1.8356462183718496E-2</c:v>
                </c:pt>
                <c:pt idx="5">
                  <c:v>-3.598663977764581E-2</c:v>
                </c:pt>
                <c:pt idx="6">
                  <c:v>-5.2245317182365587E-2</c:v>
                </c:pt>
                <c:pt idx="7">
                  <c:v>-4.3529164512759323E-2</c:v>
                </c:pt>
                <c:pt idx="8">
                  <c:v>-2.267644707316227E-2</c:v>
                </c:pt>
                <c:pt idx="9">
                  <c:v>1.2936744036136721E-3</c:v>
                </c:pt>
                <c:pt idx="10">
                  <c:v>-8.7398097251004142E-2</c:v>
                </c:pt>
                <c:pt idx="11">
                  <c:v>-3.0748420602383406E-2</c:v>
                </c:pt>
                <c:pt idx="12">
                  <c:v>-4.3208467407157274E-2</c:v>
                </c:pt>
                <c:pt idx="13">
                  <c:v>-8.3053671835856893E-2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5B-47E8-BF92-36E7F57173D9}"/>
            </c:ext>
          </c:extLst>
        </c:ser>
        <c:ser>
          <c:idx val="2"/>
          <c:order val="2"/>
          <c:tx>
            <c:strRef>
              <c:f>'Données Graph 1'!$E$5</c:f>
              <c:strCache>
                <c:ptCount val="1"/>
                <c:pt idx="0">
                  <c:v>Contribution de l'effet volume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1'!$E$6:$E$19</c:f>
              <c:numCache>
                <c:formatCode>0.0%</c:formatCode>
                <c:ptCount val="14"/>
                <c:pt idx="0">
                  <c:v>-5.2007282244203069E-2</c:v>
                </c:pt>
                <c:pt idx="1">
                  <c:v>2.2912805964328199E-2</c:v>
                </c:pt>
                <c:pt idx="2">
                  <c:v>2.6364021416634187E-2</c:v>
                </c:pt>
                <c:pt idx="3">
                  <c:v>-4.9417979406803734E-3</c:v>
                </c:pt>
                <c:pt idx="4">
                  <c:v>-5.6942927252069987E-3</c:v>
                </c:pt>
                <c:pt idx="5">
                  <c:v>-8.5914902648131425E-2</c:v>
                </c:pt>
                <c:pt idx="6">
                  <c:v>7.2391140288887304E-3</c:v>
                </c:pt>
                <c:pt idx="7">
                  <c:v>-1.5868472898284022E-2</c:v>
                </c:pt>
                <c:pt idx="8">
                  <c:v>-0.18443137953501296</c:v>
                </c:pt>
                <c:pt idx="9">
                  <c:v>-4.4484241498167286E-2</c:v>
                </c:pt>
                <c:pt idx="10">
                  <c:v>3.3227639295958032E-2</c:v>
                </c:pt>
                <c:pt idx="11">
                  <c:v>-9.5752522294389311E-2</c:v>
                </c:pt>
                <c:pt idx="12">
                  <c:v>-0.10671061671124508</c:v>
                </c:pt>
                <c:pt idx="13">
                  <c:v>-6.7186065763286923E-2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5B-47E8-BF92-36E7F57173D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12372479"/>
        <c:axId val="1"/>
      </c:barChart>
      <c:catAx>
        <c:axId val="812372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237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27099513707612"/>
          <c:y val="0.80405194518318102"/>
          <c:w val="0.83960573563494867"/>
          <c:h val="3.5223887171272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 </a:t>
            </a:r>
            <a:r>
              <a:rPr lang="fr-FR" b="1"/>
              <a:t>Graphique 1 : Évolution de la production agricole entre 2023 et 202</a:t>
            </a:r>
            <a:r>
              <a:rPr lang="fr-FR" b="1" baseline="0"/>
              <a:t>4 </a:t>
            </a:r>
            <a:r>
              <a:rPr lang="fr-FR" b="1"/>
              <a:t>selon les régions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5337974041477817E-2"/>
          <c:y val="8.1487606543754115E-2"/>
          <c:w val="0.95431789481515472"/>
          <c:h val="0.66219145980901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'[1]Données Graph 1'!$C$5</c:f>
              <c:strCache>
                <c:ptCount val="1"/>
                <c:pt idx="0">
                  <c:v>Évolution de la production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'[1]Données Graph 1'!$C$6:$C$19</c:f>
              <c:numCache>
                <c:formatCode>General</c:formatCode>
                <c:ptCount val="14"/>
                <c:pt idx="0">
                  <c:v>-8.7619335401842968E-2</c:v>
                </c:pt>
                <c:pt idx="1">
                  <c:v>2.7549239348904742E-2</c:v>
                </c:pt>
                <c:pt idx="2">
                  <c:v>3.2691468144601776E-2</c:v>
                </c:pt>
                <c:pt idx="3">
                  <c:v>-5.7725876606613435E-2</c:v>
                </c:pt>
                <c:pt idx="4">
                  <c:v>-2.4050754908925498E-2</c:v>
                </c:pt>
                <c:pt idx="5">
                  <c:v>-0.12190154242577722</c:v>
                </c:pt>
                <c:pt idx="6">
                  <c:v>-4.5006203153476809E-2</c:v>
                </c:pt>
                <c:pt idx="7">
                  <c:v>-5.9397637411043314E-2</c:v>
                </c:pt>
                <c:pt idx="8">
                  <c:v>-0.20710782660817517</c:v>
                </c:pt>
                <c:pt idx="9">
                  <c:v>-4.31905670945536E-2</c:v>
                </c:pt>
                <c:pt idx="10">
                  <c:v>-5.4170457955046047E-2</c:v>
                </c:pt>
                <c:pt idx="11">
                  <c:v>-0.12650094289677272</c:v>
                </c:pt>
                <c:pt idx="12">
                  <c:v>-0.14991908411840238</c:v>
                </c:pt>
                <c:pt idx="13">
                  <c:v>-0.15023973759914377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B-4A86-89E6-EF950B546086}"/>
            </c:ext>
          </c:extLst>
        </c:ser>
        <c:ser>
          <c:idx val="1"/>
          <c:order val="1"/>
          <c:tx>
            <c:strRef>
              <c:f>'[1]Données Graph 1'!$D$5</c:f>
              <c:strCache>
                <c:ptCount val="1"/>
                <c:pt idx="0">
                  <c:v>Contribution de l'évolution de la production animale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'[1]Données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'[1]Données Graph 1'!$D$6:$D$19</c:f>
              <c:numCache>
                <c:formatCode>General</c:formatCode>
                <c:ptCount val="14"/>
                <c:pt idx="0">
                  <c:v>-3.3714366754026104E-3</c:v>
                </c:pt>
                <c:pt idx="1">
                  <c:v>4.7572318486318269E-3</c:v>
                </c:pt>
                <c:pt idx="2">
                  <c:v>1.6698702835028255E-3</c:v>
                </c:pt>
                <c:pt idx="3">
                  <c:v>-1.0585085081410928E-2</c:v>
                </c:pt>
                <c:pt idx="4">
                  <c:v>1.6388698521676908E-3</c:v>
                </c:pt>
                <c:pt idx="5">
                  <c:v>1.2077154585999933E-3</c:v>
                </c:pt>
                <c:pt idx="6">
                  <c:v>-2.8212606703934766E-2</c:v>
                </c:pt>
                <c:pt idx="7">
                  <c:v>1.4644248177206479E-3</c:v>
                </c:pt>
                <c:pt idx="8">
                  <c:v>-7.7488996839294555E-4</c:v>
                </c:pt>
                <c:pt idx="9">
                  <c:v>-7.150066631808887E-4</c:v>
                </c:pt>
                <c:pt idx="10">
                  <c:v>8.0449968221614782E-3</c:v>
                </c:pt>
                <c:pt idx="11">
                  <c:v>7.1826376200532366E-4</c:v>
                </c:pt>
                <c:pt idx="12">
                  <c:v>-3.7756328651261401E-3</c:v>
                </c:pt>
                <c:pt idx="13">
                  <c:v>-3.0000000000000001E-3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9B-4A86-89E6-EF950B546086}"/>
            </c:ext>
          </c:extLst>
        </c:ser>
        <c:ser>
          <c:idx val="2"/>
          <c:order val="2"/>
          <c:tx>
            <c:strRef>
              <c:f>'[1]Données Graph 1'!$E$5</c:f>
              <c:strCache>
                <c:ptCount val="1"/>
                <c:pt idx="0">
                  <c:v>Contribution de l'évolution de la production végétale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'[1]Données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'[1]Données Graph 1'!$E$6:$E$19</c:f>
              <c:numCache>
                <c:formatCode>General</c:formatCode>
                <c:ptCount val="14"/>
                <c:pt idx="0">
                  <c:v>-8.6803885058962096E-2</c:v>
                </c:pt>
                <c:pt idx="1">
                  <c:v>2.1561850354547284E-2</c:v>
                </c:pt>
                <c:pt idx="2">
                  <c:v>2.8811896037136867E-2</c:v>
                </c:pt>
                <c:pt idx="3">
                  <c:v>-5.0062406648088295E-2</c:v>
                </c:pt>
                <c:pt idx="4">
                  <c:v>-2.8523113650023069E-2</c:v>
                </c:pt>
                <c:pt idx="5">
                  <c:v>-0.12612629139521131</c:v>
                </c:pt>
                <c:pt idx="6">
                  <c:v>-1.968429465794428E-2</c:v>
                </c:pt>
                <c:pt idx="7">
                  <c:v>-6.3523948037920622E-2</c:v>
                </c:pt>
                <c:pt idx="8">
                  <c:v>-0.20840863646422386</c:v>
                </c:pt>
                <c:pt idx="9">
                  <c:v>-4.4601536448665983E-2</c:v>
                </c:pt>
                <c:pt idx="10">
                  <c:v>-6.5008089662999285E-2</c:v>
                </c:pt>
                <c:pt idx="11">
                  <c:v>-0.12898055163098832</c:v>
                </c:pt>
                <c:pt idx="12">
                  <c:v>-0.14869680764754137</c:v>
                </c:pt>
                <c:pt idx="13">
                  <c:v>-0.14928117439900832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9B-4A86-89E6-EF950B54608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12372479"/>
        <c:axId val="1"/>
      </c:barChart>
      <c:catAx>
        <c:axId val="812372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237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27099513707612"/>
          <c:y val="0.80405194518318102"/>
          <c:w val="0.83960573563494867"/>
          <c:h val="3.5223887171272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Graphique 2 : Poids des consommations intermédiaires dans la production totale en fonction du poids de la production animale dans la région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58737658787229E-2"/>
          <c:y val="0.20860704718085921"/>
          <c:w val="0.93529714253201057"/>
          <c:h val="0.57211950569807413"/>
        </c:manualLayout>
      </c:layout>
      <c:scatterChart>
        <c:scatterStyle val="lineMarker"/>
        <c:varyColors val="0"/>
        <c:ser>
          <c:idx val="0"/>
          <c:order val="0"/>
          <c:tx>
            <c:strRef>
              <c:f>'Données Graph 2'!$D$6</c:f>
              <c:strCache>
                <c:ptCount val="1"/>
                <c:pt idx="0">
                  <c:v>Poids de la production animale dans la production totale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791166472168994E-2"/>
                  <c:y val="-3.1192659949574323E-2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{FCCA8274-8B52-4BDC-A1A2-7669356A87EE}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C04F-40B2-9947-B50E5D89E250}"/>
                </c:ext>
              </c:extLst>
            </c:dLbl>
            <c:dLbl>
              <c:idx val="1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{5E00E769-1FE2-463E-8393-D5C1F3CACC7D}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C04F-40B2-9947-B50E5D89E250}"/>
                </c:ext>
              </c:extLst>
            </c:dLbl>
            <c:dLbl>
              <c:idx val="2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{E468BDE2-1DC7-4588-BCD5-11E2681AE847}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C04F-40B2-9947-B50E5D89E250}"/>
                </c:ext>
              </c:extLst>
            </c:dLbl>
            <c:dLbl>
              <c:idx val="3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{C68116C2-1442-40A8-A357-A80FF697B5B9}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C04F-40B2-9947-B50E5D89E250}"/>
                </c:ext>
              </c:extLst>
            </c:dLbl>
            <c:dLbl>
              <c:idx val="4"/>
              <c:layout>
                <c:manualLayout>
                  <c:x val="5.3150873218259873E-3"/>
                  <c:y val="4.3722121048478686E-3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{F0E26F00-BF4C-4C64-A16F-E2DB834D9973}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C04F-40B2-9947-B50E5D89E250}"/>
                </c:ext>
              </c:extLst>
            </c:dLbl>
            <c:dLbl>
              <c:idx val="5"/>
              <c:layout>
                <c:manualLayout>
                  <c:x val="-7.9178297284064031E-2"/>
                  <c:y val="7.3236435777669856E-3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{17C7285C-EFE0-46BB-A783-2CB1F15BACA7}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C04F-40B2-9947-B50E5D89E250}"/>
                </c:ext>
              </c:extLst>
            </c:dLbl>
            <c:dLbl>
              <c:idx val="6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{2C240C67-9174-496E-85F6-3447EEDB03AD}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C04F-40B2-9947-B50E5D89E250}"/>
                </c:ext>
              </c:extLst>
            </c:dLbl>
            <c:dLbl>
              <c:idx val="7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{54DBC1F5-7370-4161-9CA4-CD8EDFA4D8E5}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C04F-40B2-9947-B50E5D89E250}"/>
                </c:ext>
              </c:extLst>
            </c:dLbl>
            <c:dLbl>
              <c:idx val="8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{3C31C0E9-A8C3-4013-966C-BA93EF0989D0}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C04F-40B2-9947-B50E5D89E250}"/>
                </c:ext>
              </c:extLst>
            </c:dLbl>
            <c:dLbl>
              <c:idx val="9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{E7E3A97F-6883-409D-AB2A-758C1043D327}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C04F-40B2-9947-B50E5D89E250}"/>
                </c:ext>
              </c:extLst>
            </c:dLbl>
            <c:dLbl>
              <c:idx val="10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{C679116F-D544-470E-B8DC-15D34BB52638}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C04F-40B2-9947-B50E5D89E250}"/>
                </c:ext>
              </c:extLst>
            </c:dLbl>
            <c:dLbl>
              <c:idx val="11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{D5F941FA-80C5-4DD5-9723-5477D40A0D16}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C04F-40B2-9947-B50E5D89E250}"/>
                </c:ext>
              </c:extLst>
            </c:dLbl>
            <c:dLbl>
              <c:idx val="12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{EBC5415E-388E-4F7B-8414-EB264F17565B}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C04F-40B2-9947-B50E5D89E250}"/>
                </c:ext>
              </c:extLst>
            </c:dLbl>
            <c:dLbl>
              <c:idx val="13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{61E253A7-E779-48F2-B61C-B0D5D6DBC797}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C04F-40B2-9947-B50E5D89E25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'Données Graph 2'!$C$7:$C$20</c:f>
              <c:strCache>
                <c:ptCount val="14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  <c:pt idx="13">
                  <c:v>Métropole</c:v>
                </c:pt>
              </c:strCache>
            </c:strRef>
          </c:xVal>
          <c:yVal>
            <c:numRef>
              <c:f>'Données Graph 2'!$D$7:$D$20</c:f>
              <c:numCache>
                <c:formatCode>General</c:formatCode>
                <c:ptCount val="14"/>
                <c:pt idx="0">
                  <c:v>7.1634800816029687E-2</c:v>
                </c:pt>
                <c:pt idx="1">
                  <c:v>0.19354038502517976</c:v>
                </c:pt>
                <c:pt idx="2">
                  <c:v>0.40350119426281755</c:v>
                </c:pt>
                <c:pt idx="3">
                  <c:v>0.51309723507880667</c:v>
                </c:pt>
                <c:pt idx="4">
                  <c:v>0.27086687743671345</c:v>
                </c:pt>
                <c:pt idx="5">
                  <c:v>0.25042250845063219</c:v>
                </c:pt>
                <c:pt idx="6">
                  <c:v>0.59782050720776336</c:v>
                </c:pt>
                <c:pt idx="7">
                  <c:v>0.69023277966633989</c:v>
                </c:pt>
                <c:pt idx="8">
                  <c:v>0.30387378194268111</c:v>
                </c:pt>
                <c:pt idx="9">
                  <c:v>0.29578835631052042</c:v>
                </c:pt>
                <c:pt idx="10">
                  <c:v>0.46162984106612892</c:v>
                </c:pt>
                <c:pt idx="11">
                  <c:v>5.0312024581424572E-2</c:v>
                </c:pt>
                <c:pt idx="12">
                  <c:v>0.18412330621743328</c:v>
                </c:pt>
                <c:pt idx="13">
                  <c:v>0.38840997041162179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04F-40B2-9947-B50E5D89E250}"/>
            </c:ext>
          </c:extLst>
        </c:ser>
        <c:ser>
          <c:idx val="1"/>
          <c:order val="1"/>
          <c:tx>
            <c:strRef>
              <c:f>'Données Graph 2'!$E$6</c:f>
              <c:strCache>
                <c:ptCount val="1"/>
                <c:pt idx="0">
                  <c:v>Ratio Consommations intermédiaires/Production totale</c:v>
                </c:pt>
              </c:strCache>
            </c:strRef>
          </c:tx>
          <c:spPr>
            <a:ln w="19050">
              <a:noFill/>
            </a:ln>
          </c:spPr>
          <c:xVal>
            <c:strRef>
              <c:f>'Données Graph 2'!$C$7:$C$20</c:f>
              <c:strCache>
                <c:ptCount val="14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  <c:pt idx="13">
                  <c:v>Métropole</c:v>
                </c:pt>
              </c:strCache>
            </c:strRef>
          </c:xVal>
          <c:yVal>
            <c:numRef>
              <c:f>'Données Graph 2'!$E$7:$E$20</c:f>
              <c:numCache>
                <c:formatCode>0.0000000</c:formatCode>
                <c:ptCount val="14"/>
                <c:pt idx="0">
                  <c:v>0.77578034464276757</c:v>
                </c:pt>
                <c:pt idx="1">
                  <c:v>0.73171224423355474</c:v>
                </c:pt>
                <c:pt idx="2">
                  <c:v>0.64247572298960853</c:v>
                </c:pt>
                <c:pt idx="3">
                  <c:v>0.69816622005339724</c:v>
                </c:pt>
                <c:pt idx="4">
                  <c:v>0.55950801184611365</c:v>
                </c:pt>
                <c:pt idx="5">
                  <c:v>0.57123651481540505</c:v>
                </c:pt>
                <c:pt idx="6">
                  <c:v>0.66717472737995853</c:v>
                </c:pt>
                <c:pt idx="7">
                  <c:v>0.65047467983713048</c:v>
                </c:pt>
                <c:pt idx="8">
                  <c:v>0.65544488076326923</c:v>
                </c:pt>
                <c:pt idx="9">
                  <c:v>0.68613651896022143</c:v>
                </c:pt>
                <c:pt idx="10">
                  <c:v>0.70902478979068773</c:v>
                </c:pt>
                <c:pt idx="11">
                  <c:v>0.57104590743096162</c:v>
                </c:pt>
                <c:pt idx="12">
                  <c:v>0.5874155908157771</c:v>
                </c:pt>
                <c:pt idx="13">
                  <c:v>0.64949954715106717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77-4FAC-89F4-A0489C907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371231"/>
        <c:axId val="1"/>
      </c:scatterChart>
      <c:valAx>
        <c:axId val="812371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crossBetween val="midCat"/>
      </c:valAx>
      <c:valAx>
        <c:axId val="1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12371231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chemeClr val="tx1"/>
                </a:solidFill>
              </a:rPr>
              <a:t>Graphique 2 : Poids</a:t>
            </a:r>
            <a:r>
              <a:rPr lang="en-US" sz="1400" b="1" baseline="0">
                <a:solidFill>
                  <a:schemeClr val="tx1"/>
                </a:solidFill>
              </a:rPr>
              <a:t> des consommations intermédiaires dans la production totale en fonction du poids de la production animale dans la région</a:t>
            </a:r>
            <a:endParaRPr lang="en-US" sz="14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'Données Graph 2'!$E$6</c:f>
              <c:strCache>
                <c:ptCount val="1"/>
                <c:pt idx="0">
                  <c:v>Ratio Consommations intermédiaires/Production totale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E04AE2E-4763-436D-ACEA-1DE5815052E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05F-485C-BEB1-E31DBEFDD0E1}"/>
                </c:ext>
              </c:extLst>
            </c:dLbl>
            <c:dLbl>
              <c:idx val="1"/>
              <c:layout>
                <c:manualLayout>
                  <c:x val="-3.6998976242967115E-2"/>
                  <c:y val="3.1298899395972316E-2"/>
                </c:manualLayout>
              </c:layout>
              <c:tx>
                <c:rich>
                  <a:bodyPr/>
                  <a:lstStyle/>
                  <a:p>
                    <a:fld id="{3433F1A4-4186-48CC-80E1-8F6B85DF75E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05F-485C-BEB1-E31DBEFDD0E1}"/>
                </c:ext>
              </c:extLst>
            </c:dLbl>
            <c:dLbl>
              <c:idx val="2"/>
              <c:layout>
                <c:manualLayout>
                  <c:x val="-1.9184654348205144E-2"/>
                  <c:y val="2.7125712809842752E-2"/>
                </c:manualLayout>
              </c:layout>
              <c:tx>
                <c:rich>
                  <a:bodyPr/>
                  <a:lstStyle/>
                  <a:p>
                    <a:fld id="{745C93CD-6B34-4AA9-8798-3E933548211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05F-485C-BEB1-E31DBEFDD0E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E44F2E7-F033-4B9A-A2AB-37DEB2124A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05F-485C-BEB1-E31DBEFDD0E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39E2A8E-5FA1-4A0B-A7C1-50BBEBDA61D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05F-485C-BEB1-E31DBEFDD0E1}"/>
                </c:ext>
              </c:extLst>
            </c:dLbl>
            <c:dLbl>
              <c:idx val="5"/>
              <c:layout>
                <c:manualLayout>
                  <c:x val="-3.5628643789523844E-2"/>
                  <c:y val="-3.1298899395972357E-2"/>
                </c:manualLayout>
              </c:layout>
              <c:tx>
                <c:rich>
                  <a:bodyPr/>
                  <a:lstStyle/>
                  <a:p>
                    <a:fld id="{F81DA13E-0BCD-4F77-99BF-43573B0B272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05F-485C-BEB1-E31DBEFDD0E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5922B91-81D0-4249-90BF-B63AC0A883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05F-485C-BEB1-E31DBEFDD0E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E90DF6D-AC11-4A6C-8366-22D19BD4EFE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05F-485C-BEB1-E31DBEFDD0E1}"/>
                </c:ext>
              </c:extLst>
            </c:dLbl>
            <c:dLbl>
              <c:idx val="8"/>
              <c:layout>
                <c:manualLayout>
                  <c:x val="-5.4813298137729033E-2"/>
                  <c:y val="-3.3385492689037177E-2"/>
                </c:manualLayout>
              </c:layout>
              <c:tx>
                <c:rich>
                  <a:bodyPr/>
                  <a:lstStyle/>
                  <a:p>
                    <a:fld id="{39842D0A-89BB-4E25-B68B-2F1A6A159F1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05F-485C-BEB1-E31DBEFDD0E1}"/>
                </c:ext>
              </c:extLst>
            </c:dLbl>
            <c:dLbl>
              <c:idx val="9"/>
              <c:layout>
                <c:manualLayout>
                  <c:x val="-2.329565170853487E-2"/>
                  <c:y val="-3.1298899395972392E-2"/>
                </c:manualLayout>
              </c:layout>
              <c:tx>
                <c:rich>
                  <a:bodyPr/>
                  <a:lstStyle/>
                  <a:p>
                    <a:fld id="{07B5A877-43A1-4113-B790-27C3E228EA2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05F-485C-BEB1-E31DBEFDD0E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8D20463-D82F-4358-9C43-434659829E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05F-485C-BEB1-E31DBEFDD0E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FAA2F5D-D1A1-4A76-8D99-D0C37177826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05F-485C-BEB1-E31DBEFDD0E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7534C43-EA26-481F-80FC-CDD108D294E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05F-485C-BEB1-E31DBEFDD0E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France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D-E05F-485C-BEB1-E31DBEFDD0E1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('Données Graph 2'!$D$7:$D$19,'Données Graph 2'!$D$21)</c:f>
              <c:numCache>
                <c:formatCode>General</c:formatCode>
                <c:ptCount val="14"/>
                <c:pt idx="0">
                  <c:v>7.1634800816029687E-2</c:v>
                </c:pt>
                <c:pt idx="1">
                  <c:v>0.19354038502517976</c:v>
                </c:pt>
                <c:pt idx="2">
                  <c:v>0.40350119426281755</c:v>
                </c:pt>
                <c:pt idx="3">
                  <c:v>0.51309723507880667</c:v>
                </c:pt>
                <c:pt idx="4">
                  <c:v>0.27086687743671345</c:v>
                </c:pt>
                <c:pt idx="5">
                  <c:v>0.25042250845063219</c:v>
                </c:pt>
                <c:pt idx="6">
                  <c:v>0.59782050720776336</c:v>
                </c:pt>
                <c:pt idx="7">
                  <c:v>0.69023277966633989</c:v>
                </c:pt>
                <c:pt idx="8">
                  <c:v>0.30387378194268111</c:v>
                </c:pt>
                <c:pt idx="9">
                  <c:v>0.29578835631052042</c:v>
                </c:pt>
                <c:pt idx="10">
                  <c:v>0.46162984106612892</c:v>
                </c:pt>
                <c:pt idx="11">
                  <c:v>5.0312024581424572E-2</c:v>
                </c:pt>
                <c:pt idx="12">
                  <c:v>0.18412330621743328</c:v>
                </c:pt>
                <c:pt idx="13">
                  <c:v>0.38641055098533567</c:v>
                </c:pt>
              </c:numCache>
            </c:numRef>
          </c:xVal>
          <c:yVal>
            <c:numRef>
              <c:f>('Données Graph 2'!$E$7:$E$19,'Données Graph 2'!$E$21)</c:f>
              <c:numCache>
                <c:formatCode>0.0000000</c:formatCode>
                <c:ptCount val="14"/>
                <c:pt idx="0">
                  <c:v>0.77578034464276757</c:v>
                </c:pt>
                <c:pt idx="1">
                  <c:v>0.73171224423355474</c:v>
                </c:pt>
                <c:pt idx="2">
                  <c:v>0.64247572298960853</c:v>
                </c:pt>
                <c:pt idx="3">
                  <c:v>0.69816622005339724</c:v>
                </c:pt>
                <c:pt idx="4">
                  <c:v>0.55950801184611365</c:v>
                </c:pt>
                <c:pt idx="5">
                  <c:v>0.57123651481540505</c:v>
                </c:pt>
                <c:pt idx="6">
                  <c:v>0.66717472737995853</c:v>
                </c:pt>
                <c:pt idx="7">
                  <c:v>0.65047467983713048</c:v>
                </c:pt>
                <c:pt idx="8">
                  <c:v>0.65544488076326923</c:v>
                </c:pt>
                <c:pt idx="9">
                  <c:v>0.68613651896022143</c:v>
                </c:pt>
                <c:pt idx="10">
                  <c:v>0.70902478979068773</c:v>
                </c:pt>
                <c:pt idx="11">
                  <c:v>0.57104590743096162</c:v>
                </c:pt>
                <c:pt idx="12">
                  <c:v>0.5874155908157771</c:v>
                </c:pt>
                <c:pt idx="13" formatCode="General">
                  <c:v>0.64665285770353631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'[2]Poids CI'!$A$24:$A$37</c15:f>
                <c15:dlblRangeCache>
                  <c:ptCount val="14"/>
                  <c:pt idx="0">
                    <c:v>Ile-de-France</c:v>
                  </c:pt>
                  <c:pt idx="1">
                    <c:v>Centre-Val de Loire</c:v>
                  </c:pt>
                  <c:pt idx="2">
                    <c:v>Bourgogne-Franche-Comté</c:v>
                  </c:pt>
                  <c:pt idx="3">
                    <c:v>Normandie</c:v>
                  </c:pt>
                  <c:pt idx="4">
                    <c:v>Hauts-de-France</c:v>
                  </c:pt>
                  <c:pt idx="5">
                    <c:v>Grand Est</c:v>
                  </c:pt>
                  <c:pt idx="6">
                    <c:v>Pays de la Loire</c:v>
                  </c:pt>
                  <c:pt idx="7">
                    <c:v>Bretagne</c:v>
                  </c:pt>
                  <c:pt idx="8">
                    <c:v>Nouvelle-Aquitaine</c:v>
                  </c:pt>
                  <c:pt idx="9">
                    <c:v>Occitanie</c:v>
                  </c:pt>
                  <c:pt idx="10">
                    <c:v>Auvergne-Rhône-Alpes</c:v>
                  </c:pt>
                  <c:pt idx="11">
                    <c:v>Provence-Alpes-Côte d'Azur</c:v>
                  </c:pt>
                  <c:pt idx="12">
                    <c:v>Corse</c:v>
                  </c:pt>
                  <c:pt idx="13">
                    <c:v>France métropolitaine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E05F-485C-BEB1-E31DBEFDD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554816"/>
        <c:axId val="358556480"/>
      </c:scatterChart>
      <c:valAx>
        <c:axId val="35855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baseline="0">
                    <a:solidFill>
                      <a:schemeClr val="tx1"/>
                    </a:solidFill>
                  </a:rPr>
                  <a:t>Poids de la production animale dans la production totale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8556480"/>
        <c:crosses val="autoZero"/>
        <c:crossBetween val="midCat"/>
      </c:valAx>
      <c:valAx>
        <c:axId val="358556480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300" baseline="0">
                    <a:solidFill>
                      <a:sysClr val="windowText" lastClr="000000"/>
                    </a:solidFill>
                  </a:rPr>
                  <a:t>Ratio </a:t>
                </a:r>
                <a:r>
                  <a:rPr lang="fr-FR" sz="1280" baseline="0">
                    <a:solidFill>
                      <a:sysClr val="windowText" lastClr="000000"/>
                    </a:solidFill>
                  </a:rPr>
                  <a:t>Consommations</a:t>
                </a:r>
                <a:r>
                  <a:rPr lang="fr-FR" sz="1300" baseline="0">
                    <a:solidFill>
                      <a:sysClr val="windowText" lastClr="000000"/>
                    </a:solidFill>
                  </a:rPr>
                  <a:t> Intermédiaires / Production totale hors </a:t>
                </a:r>
                <a:r>
                  <a:rPr lang="fr-FR" sz="1280" baseline="0">
                    <a:solidFill>
                      <a:sysClr val="windowText" lastClr="000000"/>
                    </a:solidFill>
                  </a:rPr>
                  <a:t>subventions</a:t>
                </a:r>
              </a:p>
            </c:rich>
          </c:tx>
          <c:layout>
            <c:manualLayout>
              <c:xMode val="edge"/>
              <c:yMode val="edge"/>
              <c:x val="1.1111112083211905E-2"/>
              <c:y val="0.155515285848200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8554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Graphique 3 : Ensemble des subventions par région 2022-2023-2024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'Données Graph 3'!$D$6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3'!$D$7:$D$19</c:f>
              <c:numCache>
                <c:formatCode>General</c:formatCode>
                <c:ptCount val="13"/>
                <c:pt idx="0">
                  <c:v>161.94527593847022</c:v>
                </c:pt>
                <c:pt idx="1">
                  <c:v>638.16502016226639</c:v>
                </c:pt>
                <c:pt idx="2">
                  <c:v>826.67377433000001</c:v>
                </c:pt>
                <c:pt idx="3">
                  <c:v>597.05513519993588</c:v>
                </c:pt>
                <c:pt idx="4">
                  <c:v>625.27371675853612</c:v>
                </c:pt>
                <c:pt idx="5">
                  <c:v>959.15515112480216</c:v>
                </c:pt>
                <c:pt idx="6">
                  <c:v>738.88648658914065</c:v>
                </c:pt>
                <c:pt idx="7">
                  <c:v>601.25951515392592</c:v>
                </c:pt>
                <c:pt idx="8">
                  <c:v>1455.48368346137</c:v>
                </c:pt>
                <c:pt idx="9">
                  <c:v>1288.6917609551458</c:v>
                </c:pt>
                <c:pt idx="10">
                  <c:v>1209.8980791198753</c:v>
                </c:pt>
                <c:pt idx="11">
                  <c:v>286.06788211653122</c:v>
                </c:pt>
                <c:pt idx="12">
                  <c:v>59.638212810000006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1-4BDF-9381-FD3E91E9C638}"/>
            </c:ext>
          </c:extLst>
        </c:ser>
        <c:ser>
          <c:idx val="1"/>
          <c:order val="1"/>
          <c:tx>
            <c:strRef>
              <c:f>'Données Graph 3'!$E$6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3'!$E$7:$E$19</c:f>
              <c:numCache>
                <c:formatCode>@</c:formatCode>
                <c:ptCount val="13"/>
                <c:pt idx="0">
                  <c:v>152.13849817847023</c:v>
                </c:pt>
                <c:pt idx="1">
                  <c:v>609.55846792</c:v>
                </c:pt>
                <c:pt idx="2">
                  <c:v>829.04347704999998</c:v>
                </c:pt>
                <c:pt idx="3">
                  <c:v>580.64444926993588</c:v>
                </c:pt>
                <c:pt idx="4">
                  <c:v>614.65345574679179</c:v>
                </c:pt>
                <c:pt idx="5">
                  <c:v>926.29334994480212</c:v>
                </c:pt>
                <c:pt idx="6">
                  <c:v>709.22309284999994</c:v>
                </c:pt>
                <c:pt idx="7">
                  <c:v>563.55291495999995</c:v>
                </c:pt>
                <c:pt idx="8">
                  <c:v>1345.6670412699998</c:v>
                </c:pt>
                <c:pt idx="9">
                  <c:v>1270.9265333999999</c:v>
                </c:pt>
                <c:pt idx="10">
                  <c:v>1160.20986737</c:v>
                </c:pt>
                <c:pt idx="11">
                  <c:v>264.48740049999998</c:v>
                </c:pt>
                <c:pt idx="12">
                  <c:v>62.924370590000002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1-4BDF-9381-FD3E91E9C638}"/>
            </c:ext>
          </c:extLst>
        </c:ser>
        <c:ser>
          <c:idx val="2"/>
          <c:order val="2"/>
          <c:tx>
            <c:strRef>
              <c:f>'Données Graph 3'!$F$6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3'!$F$7:$F$19</c:f>
              <c:numCache>
                <c:formatCode>General</c:formatCode>
                <c:ptCount val="13"/>
                <c:pt idx="0">
                  <c:v>157.8808391</c:v>
                </c:pt>
                <c:pt idx="1">
                  <c:v>621.18270703999997</c:v>
                </c:pt>
                <c:pt idx="2">
                  <c:v>841.82603678000009</c:v>
                </c:pt>
                <c:pt idx="3">
                  <c:v>586.41411822000009</c:v>
                </c:pt>
                <c:pt idx="4">
                  <c:v>575.50991447000001</c:v>
                </c:pt>
                <c:pt idx="5">
                  <c:v>942.8060009166461</c:v>
                </c:pt>
                <c:pt idx="6">
                  <c:v>653.40211878000002</c:v>
                </c:pt>
                <c:pt idx="7">
                  <c:v>491.86482473999996</c:v>
                </c:pt>
                <c:pt idx="8">
                  <c:v>1571.4920218732507</c:v>
                </c:pt>
                <c:pt idx="9">
                  <c:v>1330.0949049001033</c:v>
                </c:pt>
                <c:pt idx="10">
                  <c:v>1203.94630734</c:v>
                </c:pt>
                <c:pt idx="11">
                  <c:v>285.16146359999999</c:v>
                </c:pt>
                <c:pt idx="12">
                  <c:v>56.318204260000002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1-4BDF-9381-FD3E91E9C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453760"/>
        <c:axId val="1"/>
      </c:barChart>
      <c:catAx>
        <c:axId val="3934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3934537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phique1"/>
  <sheetViews>
    <sheetView zoomScale="68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aphique4"/>
  <sheetViews>
    <sheetView zoomScale="98"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Graphique6"/>
  <sheetViews>
    <sheetView zoomScale="112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7695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0.02857</cdr:x>
      <cdr:y>0.85057</cdr:y>
    </cdr:from>
    <cdr:to>
      <cdr:x>0.98496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6126" y="5182692"/>
          <a:ext cx="8908668" cy="742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Lecture: en 2020,</a:t>
          </a:r>
          <a:r>
            <a:rPr lang="fr-FR" sz="1100" baseline="0"/>
            <a:t> la production agricole, évaluée hors subventions, s'établit à 10 674 M€  </a:t>
          </a:r>
          <a:r>
            <a:rPr lang="fr-FR" sz="1100" baseline="0">
              <a:effectLst/>
              <a:latin typeface="+mn-lt"/>
              <a:ea typeface="+mn-ea"/>
              <a:cs typeface="+mn-cs"/>
            </a:rPr>
            <a:t>en Nouvelle-Aquitaine </a:t>
          </a:r>
          <a:r>
            <a:rPr lang="fr-FR" sz="1100" baseline="0"/>
            <a:t> repartie entre 7 112  M€ de production végétale, soit 67 % de la production agricole de la région, 2 809 M€ de production animale, soit 26  % de la production agricole de la  région et 753 M€ de production de service, soit 7 % de la production agricole totale de la région. </a:t>
          </a:r>
          <a:endParaRPr lang="fr-F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735" cy="608433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0.01955</cdr:x>
      <cdr:y>0.83908</cdr:y>
    </cdr:from>
    <cdr:to>
      <cdr:x>0.97444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2096" y="5112684"/>
          <a:ext cx="8894669" cy="812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endParaRPr lang="fr-FR" sz="1100"/>
        </a:p>
      </cdr:txBody>
    </cdr:sp>
  </cdr:relSizeAnchor>
  <cdr:relSizeAnchor xmlns:cdr="http://schemas.openxmlformats.org/drawingml/2006/chartDrawing">
    <cdr:from>
      <cdr:x>0.05538</cdr:x>
      <cdr:y>0.88</cdr:y>
    </cdr:from>
    <cdr:to>
      <cdr:x>0.97701</cdr:x>
      <cdr:y>0.9424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588D7CE8-7EA3-4E80-9A88-3B7C61EC5A43}"/>
            </a:ext>
          </a:extLst>
        </cdr:cNvPr>
        <cdr:cNvSpPr txBox="1"/>
      </cdr:nvSpPr>
      <cdr:spPr>
        <a:xfrm xmlns:a="http://schemas.openxmlformats.org/drawingml/2006/main">
          <a:off x="515128" y="5345663"/>
          <a:ext cx="8572500" cy="379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0.02299</cdr:x>
      <cdr:y>0.8672</cdr:y>
    </cdr:from>
    <cdr:to>
      <cdr:x>0.98642</cdr:x>
      <cdr:y>0.9984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8DA2477C-E714-4A4D-A402-2959F9308BBD}"/>
            </a:ext>
          </a:extLst>
        </cdr:cNvPr>
        <cdr:cNvSpPr txBox="1"/>
      </cdr:nvSpPr>
      <cdr:spPr>
        <a:xfrm xmlns:a="http://schemas.openxmlformats.org/drawingml/2006/main">
          <a:off x="213617" y="5276337"/>
          <a:ext cx="8951936" cy="798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0" i="0" u="none" strike="noStrike" baseline="0">
              <a:latin typeface="+mn-lt"/>
              <a:ea typeface="+mn-ea"/>
              <a:cs typeface="+mn-cs"/>
            </a:rPr>
            <a:t>Lecture : de 2023 à 2024, la production agricole augmente de 2,8 % en Corse. Cette hausse résulte d’une augmentation des volumes, qui contribue à hauteur de 2,3 points, et d’une augmentation des prix, qui contribue à hauteur de 0,5 point.</a:t>
          </a:r>
        </a:p>
        <a:p xmlns:a="http://schemas.openxmlformats.org/drawingml/2006/main">
          <a:r>
            <a:rPr lang="fr-FR" sz="1100" b="0" i="0" u="none" strike="noStrike" baseline="0">
              <a:latin typeface="+mn-lt"/>
              <a:ea typeface="+mn-ea"/>
              <a:cs typeface="+mn-cs"/>
            </a:rPr>
            <a:t>Source : Agreste, comptes régionaux de l’agriculture 2024 provisoires</a:t>
          </a:r>
          <a:endParaRPr lang="fr-FR">
            <a:effectLst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2219325" y="114300"/>
    <xdr:ext cx="9301454" cy="607461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26D282F-5E56-452F-9873-9964A07039A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0.01955</cdr:x>
      <cdr:y>0.83908</cdr:y>
    </cdr:from>
    <cdr:to>
      <cdr:x>0.97444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2096" y="5112684"/>
          <a:ext cx="8894669" cy="812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endParaRPr lang="fr-FR" sz="1100"/>
        </a:p>
      </cdr:txBody>
    </cdr:sp>
  </cdr:relSizeAnchor>
  <cdr:relSizeAnchor xmlns:cdr="http://schemas.openxmlformats.org/drawingml/2006/chartDrawing">
    <cdr:from>
      <cdr:x>0.05538</cdr:x>
      <cdr:y>0.88</cdr:y>
    </cdr:from>
    <cdr:to>
      <cdr:x>0.97701</cdr:x>
      <cdr:y>0.9424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588D7CE8-7EA3-4E80-9A88-3B7C61EC5A43}"/>
            </a:ext>
          </a:extLst>
        </cdr:cNvPr>
        <cdr:cNvSpPr txBox="1"/>
      </cdr:nvSpPr>
      <cdr:spPr>
        <a:xfrm xmlns:a="http://schemas.openxmlformats.org/drawingml/2006/main">
          <a:off x="515128" y="5345663"/>
          <a:ext cx="8572500" cy="379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0.02299</cdr:x>
      <cdr:y>0.8672</cdr:y>
    </cdr:from>
    <cdr:to>
      <cdr:x>0.98642</cdr:x>
      <cdr:y>0.9984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8DA2477C-E714-4A4D-A402-2959F9308BBD}"/>
            </a:ext>
          </a:extLst>
        </cdr:cNvPr>
        <cdr:cNvSpPr txBox="1"/>
      </cdr:nvSpPr>
      <cdr:spPr>
        <a:xfrm xmlns:a="http://schemas.openxmlformats.org/drawingml/2006/main">
          <a:off x="213617" y="5276337"/>
          <a:ext cx="8951936" cy="798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effectLst/>
              <a:latin typeface="+mn-lt"/>
              <a:ea typeface="+mn-ea"/>
              <a:cs typeface="+mn-cs"/>
            </a:rPr>
            <a:t>Lecture : entre 2023 et 2024, la production</a:t>
          </a:r>
          <a:r>
            <a:rPr lang="fr-FR" sz="1100" baseline="0">
              <a:effectLst/>
              <a:latin typeface="+mn-lt"/>
              <a:ea typeface="+mn-ea"/>
              <a:cs typeface="+mn-cs"/>
            </a:rPr>
            <a:t> agricole diminue de 5,4 % en Normandie. Cette baisse résulte d'une diminution de la production végétale qui contribue à hauteur de 6,5 points, partiellement compensée par une hausse de la production animale qui contribue à hauteur de 0,8 point.</a:t>
          </a:r>
          <a:endParaRPr lang="fr-FR">
            <a:effectLst/>
          </a:endParaRPr>
        </a:p>
        <a:p xmlns:a="http://schemas.openxmlformats.org/drawingml/2006/main">
          <a:r>
            <a:rPr lang="fr-FR" sz="1100" baseline="0">
              <a:effectLst/>
              <a:latin typeface="+mn-lt"/>
              <a:ea typeface="+mn-ea"/>
              <a:cs typeface="+mn-cs"/>
            </a:rPr>
            <a:t>Source : Agreste, comptes régionaux de l'Agriculture 2024 provisoires</a:t>
          </a:r>
          <a:endParaRPr lang="fr-FR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0.5985</cdr:x>
      <cdr:y>0.83678</cdr:y>
    </cdr:from>
    <cdr:to>
      <cdr:x>1</cdr:x>
      <cdr:y>0.88735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574962" y="5098687"/>
          <a:ext cx="3739928" cy="308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Poids de la production animale dans la production totale</a:t>
          </a:r>
        </a:p>
      </cdr:txBody>
    </cdr:sp>
  </cdr:relSizeAnchor>
  <cdr:relSizeAnchor xmlns:cdr="http://schemas.openxmlformats.org/drawingml/2006/chartDrawing">
    <cdr:from>
      <cdr:x>0.02556</cdr:x>
      <cdr:y>0.13793</cdr:y>
    </cdr:from>
    <cdr:to>
      <cdr:x>0.5594</cdr:x>
      <cdr:y>0.18851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38125" y="840441"/>
          <a:ext cx="4972610" cy="308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Consommations</a:t>
          </a:r>
          <a:r>
            <a:rPr lang="fr-FR" sz="1100" b="1" baseline="0"/>
            <a:t> intermédiaires/ Production </a:t>
          </a:r>
          <a:r>
            <a:rPr lang="fr-FR" sz="1200" b="1" baseline="0"/>
            <a:t>totale</a:t>
          </a:r>
          <a:r>
            <a:rPr lang="fr-FR" sz="1100" b="1" baseline="0"/>
            <a:t> hors subventions</a:t>
          </a:r>
          <a:endParaRPr lang="fr-FR" sz="1100" b="1"/>
        </a:p>
      </cdr:txBody>
    </cdr:sp>
  </cdr:relSizeAnchor>
  <cdr:relSizeAnchor xmlns:cdr="http://schemas.openxmlformats.org/drawingml/2006/chartDrawing">
    <cdr:from>
      <cdr:x>0.01921</cdr:x>
      <cdr:y>0.86415</cdr:y>
    </cdr:from>
    <cdr:to>
      <cdr:x>0.97987</cdr:x>
      <cdr:y>0.9916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6D5E6A28-24B9-4419-86F0-B5B3B35BF596}"/>
            </a:ext>
          </a:extLst>
        </cdr:cNvPr>
        <cdr:cNvSpPr txBox="1"/>
      </cdr:nvSpPr>
      <cdr:spPr>
        <a:xfrm xmlns:a="http://schemas.openxmlformats.org/drawingml/2006/main">
          <a:off x="178594" y="5247254"/>
          <a:ext cx="8929687" cy="77390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Lecture : En</a:t>
          </a:r>
          <a:r>
            <a:rPr lang="fr-FR" sz="1100" baseline="0"/>
            <a:t> Centre-Val de Loire en 2024, la production animale représente 17,5 % de la production totale hors subventions, Le poids des consommations intermédiaires dans la production hors subventions s'élève à 54,9 %.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aseline="0">
              <a:effectLst/>
              <a:latin typeface="+mn-lt"/>
              <a:ea typeface="+mn-ea"/>
              <a:cs typeface="+mn-cs"/>
            </a:rPr>
            <a:t>Source: Agreste, comptes régionaux de l'Agriculture 2024 provisoires</a:t>
          </a:r>
          <a:endParaRPr lang="fr-FR">
            <a:effectLst/>
          </a:endParaRPr>
        </a:p>
        <a:p xmlns:a="http://schemas.openxmlformats.org/drawingml/2006/main">
          <a:endParaRPr lang="fr-FR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114300</xdr:rowOff>
    </xdr:from>
    <xdr:to>
      <xdr:col>16</xdr:col>
      <xdr:colOff>27610</xdr:colOff>
      <xdr:row>48</xdr:row>
      <xdr:rowOff>33130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74C3B50A-BED2-4B16-8EF1-5764F90F62A7}"/>
            </a:ext>
          </a:extLst>
        </xdr:cNvPr>
        <xdr:cNvGrpSpPr/>
      </xdr:nvGrpSpPr>
      <xdr:grpSpPr>
        <a:xfrm>
          <a:off x="781050" y="657225"/>
          <a:ext cx="11438560" cy="7205455"/>
          <a:chOff x="781050" y="657225"/>
          <a:chExt cx="11438111" cy="6995492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CAB18D06-3E7A-4EF5-88DC-9859B70ADF94}"/>
              </a:ext>
            </a:extLst>
          </xdr:cNvPr>
          <xdr:cNvGraphicFramePr>
            <a:graphicFrameLocks/>
          </xdr:cNvGraphicFramePr>
        </xdr:nvGraphicFramePr>
        <xdr:xfrm>
          <a:off x="781050" y="657225"/>
          <a:ext cx="11429999" cy="62865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1">
            <a:extLst>
              <a:ext uri="{FF2B5EF4-FFF2-40B4-BE49-F238E27FC236}">
                <a16:creationId xmlns:a16="http://schemas.microsoft.com/office/drawing/2014/main" id="{F39CC5B4-CBD5-4AFF-B7D1-C163686744BF}"/>
              </a:ext>
            </a:extLst>
          </xdr:cNvPr>
          <xdr:cNvSpPr txBox="1"/>
        </xdr:nvSpPr>
        <xdr:spPr>
          <a:xfrm>
            <a:off x="781051" y="6934200"/>
            <a:ext cx="11438110" cy="718517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fr-FR" sz="1100" b="0" i="0" u="none" strike="noStrike" baseline="0">
                <a:latin typeface="+mn-lt"/>
                <a:ea typeface="+mn-ea"/>
                <a:cs typeface="+mn-cs"/>
              </a:rPr>
              <a:t>Lecture : en 2024, la production animale en Centre-Val de Loire représente 19,4 % de la production totale hors subventions. Le poids des consommations intermédiaires dans la production hors subventions s’élève à 73,2 %.</a:t>
            </a:r>
          </a:p>
          <a:p>
            <a:r>
              <a:rPr lang="fr-FR" sz="1100" b="0" i="0" u="none" strike="noStrike" baseline="0">
                <a:latin typeface="+mn-lt"/>
                <a:ea typeface="+mn-ea"/>
                <a:cs typeface="+mn-cs"/>
              </a:rPr>
              <a:t>Source : Agreste, comptes régionaux de l’agriculture 2024 provisoires</a:t>
            </a:r>
            <a:endParaRPr lang="fr-FR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762000" y="333375"/>
    <xdr:ext cx="9294725" cy="6070879"/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A9B0775-5133-4143-88D6-329D7060BA9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0.04955</cdr:x>
      <cdr:y>0.03448</cdr:y>
    </cdr:from>
    <cdr:to>
      <cdr:x>0.14793</cdr:x>
      <cdr:y>0.1851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0549" y="20934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 i="1"/>
            <a:t>millions d'euros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X~1.PAQ\AppData\Local\Temp\Donn&#233;es%20illustrations%20primeurs%20comptes%202024%20maquettage_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Comptes%20R&#233;gionaux\Campagne_2025\Rapport%20CCAN\CPT_FR2024PROV_AJU%20illustr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ique1"/>
      <sheetName val="données graphique 1"/>
      <sheetName val="Données Graph 1"/>
      <sheetName val="Graph 1"/>
      <sheetName val="Données Graph 2"/>
      <sheetName val="hodgfoùsdui"/>
      <sheetName val="Graph 2"/>
      <sheetName val="Données Graph 3"/>
      <sheetName val="Graph 3"/>
      <sheetName val="Tableaux 1 et 2"/>
      <sheetName val="Tableau 3"/>
    </sheetNames>
    <sheetDataSet>
      <sheetData sheetId="0" refreshError="1"/>
      <sheetData sheetId="1"/>
      <sheetData sheetId="2">
        <row r="5">
          <cell r="C5" t="str">
            <v>Évolution de la production</v>
          </cell>
          <cell r="D5" t="str">
            <v>Contribution de l'évolution de la production animale</v>
          </cell>
          <cell r="E5" t="str">
            <v>Contribution de l'évolution de la production végétale</v>
          </cell>
        </row>
        <row r="6">
          <cell r="B6" t="str">
            <v>France</v>
          </cell>
          <cell r="C6">
            <v>-8.7619335401842968E-2</v>
          </cell>
          <cell r="D6">
            <v>-3.3714366754026104E-3</v>
          </cell>
          <cell r="E6">
            <v>-8.6803885058962096E-2</v>
          </cell>
        </row>
        <row r="7">
          <cell r="B7" t="str">
            <v>Corse</v>
          </cell>
          <cell r="C7">
            <v>2.7549239348904742E-2</v>
          </cell>
          <cell r="D7">
            <v>4.7572318486318269E-3</v>
          </cell>
          <cell r="E7">
            <v>2.1561850354547284E-2</v>
          </cell>
        </row>
        <row r="8">
          <cell r="B8" t="str">
            <v>Provence-Alpes-Côte d'Azur</v>
          </cell>
          <cell r="C8">
            <v>3.2691468144601776E-2</v>
          </cell>
          <cell r="D8">
            <v>1.6698702835028255E-3</v>
          </cell>
          <cell r="E8">
            <v>2.8811896037136867E-2</v>
          </cell>
        </row>
        <row r="9">
          <cell r="B9" t="str">
            <v>Auvergne-Rhône-Alpes</v>
          </cell>
          <cell r="C9">
            <v>-5.7725876606613435E-2</v>
          </cell>
          <cell r="D9">
            <v>-1.0585085081410928E-2</v>
          </cell>
          <cell r="E9">
            <v>-5.0062406648088295E-2</v>
          </cell>
        </row>
        <row r="10">
          <cell r="B10" t="str">
            <v>Occitanie</v>
          </cell>
          <cell r="C10">
            <v>-2.4050754908925498E-2</v>
          </cell>
          <cell r="D10">
            <v>1.6388698521676908E-3</v>
          </cell>
          <cell r="E10">
            <v>-2.8523113650023069E-2</v>
          </cell>
        </row>
        <row r="11">
          <cell r="B11" t="str">
            <v>Nouvelle-Aquitaine</v>
          </cell>
          <cell r="C11">
            <v>-0.12190154242577722</v>
          </cell>
          <cell r="D11">
            <v>1.2077154585999933E-3</v>
          </cell>
          <cell r="E11">
            <v>-0.12612629139521131</v>
          </cell>
        </row>
        <row r="12">
          <cell r="B12" t="str">
            <v>Bretagne</v>
          </cell>
          <cell r="C12">
            <v>-4.5006203153476809E-2</v>
          </cell>
          <cell r="D12">
            <v>-2.8212606703934766E-2</v>
          </cell>
          <cell r="E12">
            <v>-1.968429465794428E-2</v>
          </cell>
        </row>
        <row r="13">
          <cell r="B13" t="str">
            <v>Pays de la Loire</v>
          </cell>
          <cell r="C13">
            <v>-5.9397637411043314E-2</v>
          </cell>
          <cell r="D13">
            <v>1.4644248177206479E-3</v>
          </cell>
          <cell r="E13">
            <v>-6.3523948037920622E-2</v>
          </cell>
        </row>
        <row r="14">
          <cell r="B14" t="str">
            <v>Grand Est</v>
          </cell>
          <cell r="C14">
            <v>-0.20710782660817517</v>
          </cell>
          <cell r="D14">
            <v>-7.7488996839294555E-4</v>
          </cell>
          <cell r="E14">
            <v>-0.20840863646422386</v>
          </cell>
        </row>
        <row r="15">
          <cell r="B15" t="str">
            <v>Hauts-de-France</v>
          </cell>
          <cell r="C15">
            <v>-4.31905670945536E-2</v>
          </cell>
          <cell r="D15">
            <v>-7.150066631808887E-4</v>
          </cell>
          <cell r="E15">
            <v>-4.4601536448665983E-2</v>
          </cell>
        </row>
        <row r="16">
          <cell r="B16" t="str">
            <v>Normandie</v>
          </cell>
          <cell r="C16">
            <v>-5.4170457955046047E-2</v>
          </cell>
          <cell r="D16">
            <v>8.0449968221614782E-3</v>
          </cell>
          <cell r="E16">
            <v>-6.5008089662999285E-2</v>
          </cell>
        </row>
        <row r="17">
          <cell r="B17" t="str">
            <v>Bourgogne-Franche-Comté</v>
          </cell>
          <cell r="C17">
            <v>-0.12650094289677272</v>
          </cell>
          <cell r="D17">
            <v>7.1826376200532366E-4</v>
          </cell>
          <cell r="E17">
            <v>-0.12898055163098832</v>
          </cell>
        </row>
        <row r="18">
          <cell r="B18" t="str">
            <v>Centre-Val de Loire</v>
          </cell>
          <cell r="C18">
            <v>-0.14991908411840238</v>
          </cell>
          <cell r="D18">
            <v>-3.7756328651261401E-3</v>
          </cell>
          <cell r="E18">
            <v>-0.14869680764754137</v>
          </cell>
        </row>
        <row r="19">
          <cell r="B19" t="str">
            <v>Île-de-France</v>
          </cell>
          <cell r="C19">
            <v>-0.15023973759914377</v>
          </cell>
          <cell r="D19">
            <v>-3.0000000000000001E-3</v>
          </cell>
          <cell r="E19">
            <v>-0.14928117439900832</v>
          </cell>
        </row>
      </sheetData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ees"/>
      <sheetName val="Graph VA"/>
      <sheetName val="Graph VABCF réels"/>
      <sheetName val="Prod veg"/>
      <sheetName val="Prod anim"/>
      <sheetName val="CI"/>
      <sheetName val="Graph_prod_CI"/>
      <sheetName val="Poids CI"/>
      <sheetName val="Structure CI"/>
      <sheetName val="Feuill6_pas utilise"/>
      <sheetName val="FRA"/>
      <sheetName val="DOM"/>
      <sheetName val="MET"/>
      <sheetName val="R01"/>
      <sheetName val="R02"/>
      <sheetName val="R03"/>
      <sheetName val="R04"/>
      <sheetName val="R06"/>
      <sheetName val="R11"/>
      <sheetName val="R24"/>
      <sheetName val="R27"/>
      <sheetName val="R28"/>
      <sheetName val="R32"/>
      <sheetName val="R44"/>
      <sheetName val="R52"/>
      <sheetName val="R53"/>
      <sheetName val="R75"/>
      <sheetName val="R76"/>
      <sheetName val="R84"/>
      <sheetName val="R93"/>
      <sheetName val="R9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4">
          <cell r="A24" t="str">
            <v>Ile-de-France</v>
          </cell>
        </row>
        <row r="25">
          <cell r="A25" t="str">
            <v>Centre-Val de Loire</v>
          </cell>
        </row>
        <row r="26">
          <cell r="A26" t="str">
            <v>Bourgogne-Franche-Comté</v>
          </cell>
        </row>
        <row r="27">
          <cell r="A27" t="str">
            <v>Normandie</v>
          </cell>
        </row>
        <row r="28">
          <cell r="A28" t="str">
            <v>Hauts-de-France</v>
          </cell>
        </row>
        <row r="29">
          <cell r="A29" t="str">
            <v>Grand Est</v>
          </cell>
        </row>
        <row r="30">
          <cell r="A30" t="str">
            <v>Pays de la Loire</v>
          </cell>
        </row>
        <row r="31">
          <cell r="A31" t="str">
            <v>Bretagne</v>
          </cell>
        </row>
        <row r="32">
          <cell r="A32" t="str">
            <v>Nouvelle-Aquitaine</v>
          </cell>
        </row>
        <row r="33">
          <cell r="A33" t="str">
            <v>Occitanie</v>
          </cell>
        </row>
        <row r="34">
          <cell r="A34" t="str">
            <v>Auvergne-Rhône-Alpes</v>
          </cell>
        </row>
        <row r="35">
          <cell r="A35" t="str">
            <v>Provence-Alpes-Côte d'Azur</v>
          </cell>
        </row>
        <row r="36">
          <cell r="A36" t="str">
            <v>Corse</v>
          </cell>
        </row>
        <row r="37">
          <cell r="A37" t="str">
            <v>France métropolitaine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3:N66"/>
  <sheetViews>
    <sheetView workbookViewId="0">
      <selection activeCell="L16" sqref="L16"/>
    </sheetView>
  </sheetViews>
  <sheetFormatPr baseColWidth="10" defaultRowHeight="12.75" x14ac:dyDescent="0.2"/>
  <cols>
    <col min="2" max="2" width="32.28515625" customWidth="1"/>
    <col min="8" max="8" width="11.85546875" bestFit="1" customWidth="1"/>
    <col min="9" max="9" width="36.42578125" customWidth="1"/>
  </cols>
  <sheetData>
    <row r="3" spans="2:12" x14ac:dyDescent="0.2">
      <c r="B3" t="s">
        <v>8</v>
      </c>
      <c r="C3" s="18">
        <v>227.84228976753701</v>
      </c>
      <c r="E3">
        <v>54.7684415872247</v>
      </c>
      <c r="G3" s="23">
        <v>291.04136848988003</v>
      </c>
      <c r="H3" s="1">
        <f t="shared" ref="H3:H16" si="0">ROUND(G3,0)</f>
        <v>291</v>
      </c>
      <c r="I3" t="str">
        <f t="shared" ref="I3:I16" si="1">CONCATENATE(B3, " (", H3, " M€)")</f>
        <v>Corse (291 M€)</v>
      </c>
      <c r="J3" s="3">
        <f>(E3+C3)/G3</f>
        <v>0.97103285632945513</v>
      </c>
    </row>
    <row r="4" spans="2:12" x14ac:dyDescent="0.2">
      <c r="B4" t="s">
        <v>10</v>
      </c>
      <c r="C4" s="19">
        <v>895.80550556459104</v>
      </c>
      <c r="E4">
        <v>66.0601433018347</v>
      </c>
      <c r="G4" s="24">
        <v>1032.03685616082</v>
      </c>
      <c r="H4" s="1">
        <f t="shared" si="0"/>
        <v>1032</v>
      </c>
      <c r="I4" t="str">
        <f t="shared" si="1"/>
        <v>Île-de-France (1032 M€)</v>
      </c>
      <c r="J4" s="3">
        <f t="shared" ref="J4:J16" si="2">(E4+C4)/G4</f>
        <v>0.93200707234872282</v>
      </c>
    </row>
    <row r="5" spans="2:12" x14ac:dyDescent="0.2">
      <c r="B5" t="s">
        <v>13</v>
      </c>
      <c r="C5" s="19">
        <v>3221.7425369665398</v>
      </c>
      <c r="E5">
        <v>154.17712252204899</v>
      </c>
      <c r="G5" s="24">
        <v>3476.5033862209002</v>
      </c>
      <c r="H5" s="1">
        <f t="shared" si="0"/>
        <v>3477</v>
      </c>
      <c r="I5" t="str">
        <f t="shared" si="1"/>
        <v>Provence-Alpes-Côte d'Azur (3477 M€)</v>
      </c>
      <c r="J5" s="3">
        <f t="shared" si="2"/>
        <v>0.97106755968339498</v>
      </c>
    </row>
    <row r="6" spans="2:12" x14ac:dyDescent="0.2">
      <c r="B6" t="s">
        <v>9</v>
      </c>
      <c r="C6" s="19">
        <v>3324.8595422143098</v>
      </c>
      <c r="E6">
        <v>914.65873804486205</v>
      </c>
      <c r="G6" s="24">
        <v>4450.4591308934796</v>
      </c>
      <c r="H6" s="1">
        <f t="shared" si="0"/>
        <v>4450</v>
      </c>
      <c r="I6" t="str">
        <f t="shared" si="1"/>
        <v>Centre-Val de Loire (4450 M€)</v>
      </c>
      <c r="J6" s="3">
        <f t="shared" si="2"/>
        <v>0.95260245192006532</v>
      </c>
    </row>
    <row r="7" spans="2:12" x14ac:dyDescent="0.2">
      <c r="B7" t="s">
        <v>1</v>
      </c>
      <c r="C7" s="19">
        <v>3187.0609334575502</v>
      </c>
      <c r="E7">
        <v>1888.75129092575</v>
      </c>
      <c r="G7" s="24">
        <v>5277.4333130715104</v>
      </c>
      <c r="H7" s="1">
        <f t="shared" si="0"/>
        <v>5277</v>
      </c>
      <c r="I7" t="str">
        <f t="shared" si="1"/>
        <v>Bourgogne-Franche-Comté (5277 M€)</v>
      </c>
      <c r="J7" s="3">
        <f t="shared" si="2"/>
        <v>0.96179561602629426</v>
      </c>
    </row>
    <row r="8" spans="2:12" x14ac:dyDescent="0.2">
      <c r="B8" t="s">
        <v>2</v>
      </c>
      <c r="C8" s="19">
        <v>2391.5907638712802</v>
      </c>
      <c r="E8">
        <v>2536.02331509843</v>
      </c>
      <c r="G8" s="24">
        <v>5397.3345230442301</v>
      </c>
      <c r="H8" s="1">
        <f t="shared" si="0"/>
        <v>5397</v>
      </c>
      <c r="I8" t="str">
        <f t="shared" si="1"/>
        <v>Normandie (5397 M€)</v>
      </c>
      <c r="J8" s="3">
        <f t="shared" si="2"/>
        <v>0.91297177485126746</v>
      </c>
    </row>
    <row r="9" spans="2:12" x14ac:dyDescent="0.2">
      <c r="B9" t="s">
        <v>7</v>
      </c>
      <c r="C9" s="19">
        <v>2689.18287737641</v>
      </c>
      <c r="E9">
        <v>2974.4070552036701</v>
      </c>
      <c r="G9" s="24">
        <v>6040.3622060492698</v>
      </c>
      <c r="H9" s="1">
        <f t="shared" si="0"/>
        <v>6040</v>
      </c>
      <c r="I9" t="str">
        <f t="shared" si="1"/>
        <v>Auvergne-Rhône-Alpes (6040 M€)</v>
      </c>
      <c r="J9" s="3">
        <f t="shared" si="2"/>
        <v>0.93762422506851295</v>
      </c>
    </row>
    <row r="10" spans="2:12" x14ac:dyDescent="0.2">
      <c r="B10" t="s">
        <v>11</v>
      </c>
      <c r="C10" s="19">
        <v>4430.0709871611198</v>
      </c>
      <c r="E10">
        <v>1630.74687680843</v>
      </c>
      <c r="G10" s="24">
        <v>6477.3632187261201</v>
      </c>
      <c r="H10" s="1">
        <f t="shared" si="0"/>
        <v>6477</v>
      </c>
      <c r="I10" t="str">
        <f t="shared" si="1"/>
        <v>Hauts-de-France (6477 M€)</v>
      </c>
      <c r="J10" s="3">
        <f t="shared" si="2"/>
        <v>0.93569214189620653</v>
      </c>
    </row>
    <row r="11" spans="2:12" x14ac:dyDescent="0.2">
      <c r="B11" t="s">
        <v>6</v>
      </c>
      <c r="C11" s="19">
        <v>4486.6708527485098</v>
      </c>
      <c r="E11">
        <v>1953.64264757669</v>
      </c>
      <c r="G11" s="24">
        <v>6865.1643927372997</v>
      </c>
      <c r="H11" s="1">
        <f t="shared" si="0"/>
        <v>6865</v>
      </c>
      <c r="I11" t="str">
        <f t="shared" si="1"/>
        <v>Occitanie (6865 M€)</v>
      </c>
      <c r="J11" s="3">
        <f t="shared" si="2"/>
        <v>0.93811497174611691</v>
      </c>
    </row>
    <row r="12" spans="2:12" x14ac:dyDescent="0.2">
      <c r="B12" t="s">
        <v>4</v>
      </c>
      <c r="C12" s="19">
        <v>2504.7951857057201</v>
      </c>
      <c r="E12">
        <v>3980.2329032340399</v>
      </c>
      <c r="G12" s="24">
        <v>7031.3434055917096</v>
      </c>
      <c r="H12" s="1">
        <f t="shared" si="0"/>
        <v>7031</v>
      </c>
      <c r="I12" t="str">
        <f t="shared" si="1"/>
        <v>Pays de la Loire (7031 M€)</v>
      </c>
      <c r="J12" s="3">
        <f t="shared" si="2"/>
        <v>0.9223028537878708</v>
      </c>
    </row>
    <row r="13" spans="2:12" x14ac:dyDescent="0.2">
      <c r="B13" t="s">
        <v>3</v>
      </c>
      <c r="C13" s="19">
        <v>5908.4578007290402</v>
      </c>
      <c r="E13">
        <v>1655.3358830058801</v>
      </c>
      <c r="G13" s="24">
        <v>7992.4971409876498</v>
      </c>
      <c r="H13" s="1">
        <f t="shared" si="0"/>
        <v>7992</v>
      </c>
      <c r="I13" t="str">
        <f t="shared" si="1"/>
        <v>Grand Est (7992 M€)</v>
      </c>
      <c r="J13" s="3">
        <f t="shared" si="2"/>
        <v>0.94636176282701134</v>
      </c>
    </row>
    <row r="14" spans="2:12" x14ac:dyDescent="0.2">
      <c r="B14" t="s">
        <v>5</v>
      </c>
      <c r="C14" s="19">
        <v>2289.2744234708898</v>
      </c>
      <c r="E14">
        <v>5893.4076165556098</v>
      </c>
      <c r="G14" s="24">
        <v>8904.4854412282893</v>
      </c>
      <c r="H14" s="1">
        <f t="shared" si="0"/>
        <v>8904</v>
      </c>
      <c r="I14" t="str">
        <f t="shared" si="1"/>
        <v>Bretagne (8904 M€)</v>
      </c>
      <c r="J14" s="3">
        <f t="shared" si="2"/>
        <v>0.91893934736983252</v>
      </c>
    </row>
    <row r="15" spans="2:12" x14ac:dyDescent="0.2">
      <c r="B15" t="s">
        <v>12</v>
      </c>
      <c r="C15" s="20">
        <v>7112.4217032690603</v>
      </c>
      <c r="E15">
        <v>2808.5066040820702</v>
      </c>
      <c r="G15" s="25">
        <v>10673.860120036699</v>
      </c>
      <c r="H15" s="1">
        <f t="shared" si="0"/>
        <v>10674</v>
      </c>
      <c r="I15" t="str">
        <f t="shared" si="1"/>
        <v>Nouvelle-Aquitaine (10674 M€)</v>
      </c>
      <c r="J15" s="3">
        <f t="shared" si="2"/>
        <v>0.92946021362298126</v>
      </c>
      <c r="K15">
        <f>C15/G15</f>
        <v>0.66634016403473406</v>
      </c>
      <c r="L15">
        <f>E15/G15</f>
        <v>0.2631200495882472</v>
      </c>
    </row>
    <row r="16" spans="2:12" ht="13.5" thickBot="1" x14ac:dyDescent="0.25">
      <c r="B16" t="s">
        <v>14</v>
      </c>
      <c r="C16" s="21">
        <v>42669.775402302563</v>
      </c>
      <c r="E16">
        <v>26743.866820776599</v>
      </c>
      <c r="G16" s="21">
        <v>73909.884503237859</v>
      </c>
      <c r="H16" s="1">
        <f t="shared" si="0"/>
        <v>73910</v>
      </c>
      <c r="I16" t="str">
        <f t="shared" si="1"/>
        <v>France Métropolitaine (73910 M€)</v>
      </c>
      <c r="J16" s="3">
        <f t="shared" si="2"/>
        <v>0.93916588680419699</v>
      </c>
    </row>
    <row r="17" spans="2:14" x14ac:dyDescent="0.2">
      <c r="H17" s="1"/>
      <c r="J17" s="3"/>
    </row>
    <row r="18" spans="2:14" x14ac:dyDescent="0.2">
      <c r="B18" s="16"/>
      <c r="C18" s="16" t="s">
        <v>16</v>
      </c>
      <c r="D18" s="16" t="s">
        <v>17</v>
      </c>
      <c r="E18" s="16" t="s">
        <v>18</v>
      </c>
    </row>
    <row r="19" spans="2:14" x14ac:dyDescent="0.2">
      <c r="B19" s="16" t="str">
        <f>B16</f>
        <v>France Métropolitaine</v>
      </c>
      <c r="C19" s="16">
        <f>C16</f>
        <v>42669.775402302563</v>
      </c>
      <c r="D19" s="16">
        <f>E16</f>
        <v>26743.866820776599</v>
      </c>
      <c r="E19" s="16">
        <f>G19-D19-C19</f>
        <v>4496.2422801586945</v>
      </c>
      <c r="G19">
        <f>G16</f>
        <v>73909.884503237859</v>
      </c>
      <c r="H19">
        <f>H16</f>
        <v>73910</v>
      </c>
      <c r="I19" t="str">
        <f>I16</f>
        <v>France Métropolitaine (73910 M€)</v>
      </c>
      <c r="J19">
        <f>J16</f>
        <v>0.93916588680419699</v>
      </c>
    </row>
    <row r="20" spans="2:14" x14ac:dyDescent="0.2">
      <c r="B20" s="16"/>
      <c r="C20" s="16"/>
      <c r="D20" s="16"/>
      <c r="E20" s="16"/>
    </row>
    <row r="21" spans="2:14" x14ac:dyDescent="0.2">
      <c r="B21" s="16" t="str">
        <f>N21</f>
        <v>Corse (291 M€)</v>
      </c>
      <c r="C21" s="16">
        <f>C3</f>
        <v>227.84228976753701</v>
      </c>
      <c r="D21" s="16">
        <f>E3</f>
        <v>54.7684415872247</v>
      </c>
      <c r="E21" s="16">
        <f>G3-E3-C3</f>
        <v>8.4306371351183316</v>
      </c>
      <c r="H21" s="4">
        <f>G3</f>
        <v>291.04136848988003</v>
      </c>
      <c r="I21">
        <f t="shared" ref="I21:I33" si="3">D3</f>
        <v>0</v>
      </c>
      <c r="J21">
        <f t="shared" ref="J21:J33" si="4">E3</f>
        <v>54.7684415872247</v>
      </c>
      <c r="K21">
        <f t="shared" ref="K21:K33" si="5">F3</f>
        <v>0</v>
      </c>
      <c r="L21">
        <f t="shared" ref="L21:L33" si="6">G3</f>
        <v>291.04136848988003</v>
      </c>
      <c r="M21">
        <f t="shared" ref="M21:M33" si="7">H3</f>
        <v>291</v>
      </c>
      <c r="N21" t="str">
        <f t="shared" ref="N21:N33" si="8">I3</f>
        <v>Corse (291 M€)</v>
      </c>
    </row>
    <row r="22" spans="2:14" x14ac:dyDescent="0.2">
      <c r="B22" s="16" t="str">
        <f t="shared" ref="B22:B33" si="9">N22</f>
        <v>Île-de-France (1032 M€)</v>
      </c>
      <c r="C22" s="16">
        <f t="shared" ref="C22:C33" si="10">C4</f>
        <v>895.80550556459104</v>
      </c>
      <c r="D22" s="16">
        <f t="shared" ref="D22:D33" si="11">E4</f>
        <v>66.0601433018347</v>
      </c>
      <c r="E22" s="16">
        <f t="shared" ref="E22:E33" si="12">G4-E4-C4</f>
        <v>70.171207294394208</v>
      </c>
      <c r="H22" s="4">
        <f t="shared" ref="H22:H33" si="13">G4</f>
        <v>1032.03685616082</v>
      </c>
      <c r="I22">
        <f t="shared" si="3"/>
        <v>0</v>
      </c>
      <c r="J22">
        <f t="shared" si="4"/>
        <v>66.0601433018347</v>
      </c>
      <c r="K22">
        <f t="shared" si="5"/>
        <v>0</v>
      </c>
      <c r="L22">
        <f t="shared" si="6"/>
        <v>1032.03685616082</v>
      </c>
      <c r="M22">
        <f t="shared" si="7"/>
        <v>1032</v>
      </c>
      <c r="N22" t="str">
        <f t="shared" si="8"/>
        <v>Île-de-France (1032 M€)</v>
      </c>
    </row>
    <row r="23" spans="2:14" x14ac:dyDescent="0.2">
      <c r="B23" s="16" t="str">
        <f t="shared" si="9"/>
        <v>Provence-Alpes-Côte d'Azur (3477 M€)</v>
      </c>
      <c r="C23" s="16">
        <f t="shared" si="10"/>
        <v>3221.7425369665398</v>
      </c>
      <c r="D23" s="16">
        <f t="shared" si="11"/>
        <v>154.17712252204899</v>
      </c>
      <c r="E23" s="16">
        <f t="shared" si="12"/>
        <v>100.58372673231133</v>
      </c>
      <c r="H23" s="4">
        <f t="shared" si="13"/>
        <v>3476.5033862209002</v>
      </c>
      <c r="I23">
        <f t="shared" si="3"/>
        <v>0</v>
      </c>
      <c r="J23">
        <f t="shared" si="4"/>
        <v>154.17712252204899</v>
      </c>
      <c r="K23">
        <f t="shared" si="5"/>
        <v>0</v>
      </c>
      <c r="L23">
        <f t="shared" si="6"/>
        <v>3476.5033862209002</v>
      </c>
      <c r="M23">
        <f t="shared" si="7"/>
        <v>3477</v>
      </c>
      <c r="N23" t="str">
        <f t="shared" si="8"/>
        <v>Provence-Alpes-Côte d'Azur (3477 M€)</v>
      </c>
    </row>
    <row r="24" spans="2:14" x14ac:dyDescent="0.2">
      <c r="B24" s="16" t="str">
        <f t="shared" si="9"/>
        <v>Centre-Val de Loire (4450 M€)</v>
      </c>
      <c r="C24" s="16">
        <f t="shared" si="10"/>
        <v>3324.8595422143098</v>
      </c>
      <c r="D24" s="16">
        <f t="shared" si="11"/>
        <v>914.65873804486205</v>
      </c>
      <c r="E24" s="16">
        <f t="shared" si="12"/>
        <v>210.94085063430794</v>
      </c>
      <c r="H24" s="4">
        <f t="shared" si="13"/>
        <v>4450.4591308934796</v>
      </c>
      <c r="I24">
        <f t="shared" si="3"/>
        <v>0</v>
      </c>
      <c r="J24">
        <f t="shared" si="4"/>
        <v>914.65873804486205</v>
      </c>
      <c r="K24">
        <f t="shared" si="5"/>
        <v>0</v>
      </c>
      <c r="L24">
        <f t="shared" si="6"/>
        <v>4450.4591308934796</v>
      </c>
      <c r="M24">
        <f t="shared" si="7"/>
        <v>4450</v>
      </c>
      <c r="N24" t="str">
        <f t="shared" si="8"/>
        <v>Centre-Val de Loire (4450 M€)</v>
      </c>
    </row>
    <row r="25" spans="2:14" x14ac:dyDescent="0.2">
      <c r="B25" s="16" t="str">
        <f t="shared" si="9"/>
        <v>Bourgogne-Franche-Comté (5277 M€)</v>
      </c>
      <c r="C25" s="16">
        <f t="shared" si="10"/>
        <v>3187.0609334575502</v>
      </c>
      <c r="D25" s="16">
        <f t="shared" si="11"/>
        <v>1888.75129092575</v>
      </c>
      <c r="E25" s="16">
        <f t="shared" si="12"/>
        <v>201.62108868820997</v>
      </c>
      <c r="H25" s="4">
        <f t="shared" si="13"/>
        <v>5277.4333130715104</v>
      </c>
      <c r="I25">
        <f t="shared" si="3"/>
        <v>0</v>
      </c>
      <c r="J25">
        <f t="shared" si="4"/>
        <v>1888.75129092575</v>
      </c>
      <c r="K25">
        <f t="shared" si="5"/>
        <v>0</v>
      </c>
      <c r="L25">
        <f t="shared" si="6"/>
        <v>5277.4333130715104</v>
      </c>
      <c r="M25">
        <f t="shared" si="7"/>
        <v>5277</v>
      </c>
      <c r="N25" t="str">
        <f t="shared" si="8"/>
        <v>Bourgogne-Franche-Comté (5277 M€)</v>
      </c>
    </row>
    <row r="26" spans="2:14" x14ac:dyDescent="0.2">
      <c r="B26" s="16" t="str">
        <f t="shared" si="9"/>
        <v>Normandie (5397 M€)</v>
      </c>
      <c r="C26" s="16">
        <f t="shared" si="10"/>
        <v>2391.5907638712802</v>
      </c>
      <c r="D26" s="16">
        <f t="shared" si="11"/>
        <v>2536.02331509843</v>
      </c>
      <c r="E26" s="16">
        <f t="shared" si="12"/>
        <v>469.72044407451995</v>
      </c>
      <c r="H26" s="4">
        <f t="shared" si="13"/>
        <v>5397.3345230442301</v>
      </c>
      <c r="I26">
        <f t="shared" si="3"/>
        <v>0</v>
      </c>
      <c r="J26">
        <f t="shared" si="4"/>
        <v>2536.02331509843</v>
      </c>
      <c r="K26">
        <f t="shared" si="5"/>
        <v>0</v>
      </c>
      <c r="L26">
        <f t="shared" si="6"/>
        <v>5397.3345230442301</v>
      </c>
      <c r="M26">
        <f t="shared" si="7"/>
        <v>5397</v>
      </c>
      <c r="N26" t="str">
        <f t="shared" si="8"/>
        <v>Normandie (5397 M€)</v>
      </c>
    </row>
    <row r="27" spans="2:14" x14ac:dyDescent="0.2">
      <c r="B27" s="16" t="str">
        <f t="shared" si="9"/>
        <v>Auvergne-Rhône-Alpes (6040 M€)</v>
      </c>
      <c r="C27" s="16">
        <f t="shared" si="10"/>
        <v>2689.18287737641</v>
      </c>
      <c r="D27" s="16">
        <f t="shared" si="11"/>
        <v>2974.4070552036701</v>
      </c>
      <c r="E27" s="16">
        <f t="shared" si="12"/>
        <v>376.77227346918971</v>
      </c>
      <c r="H27" s="4">
        <f t="shared" si="13"/>
        <v>6040.3622060492698</v>
      </c>
      <c r="I27">
        <f t="shared" si="3"/>
        <v>0</v>
      </c>
      <c r="J27">
        <f t="shared" si="4"/>
        <v>2974.4070552036701</v>
      </c>
      <c r="K27">
        <f t="shared" si="5"/>
        <v>0</v>
      </c>
      <c r="L27">
        <f t="shared" si="6"/>
        <v>6040.3622060492698</v>
      </c>
      <c r="M27">
        <f t="shared" si="7"/>
        <v>6040</v>
      </c>
      <c r="N27" t="str">
        <f t="shared" si="8"/>
        <v>Auvergne-Rhône-Alpes (6040 M€)</v>
      </c>
    </row>
    <row r="28" spans="2:14" x14ac:dyDescent="0.2">
      <c r="B28" s="16" t="str">
        <f t="shared" si="9"/>
        <v>Hauts-de-France (6477 M€)</v>
      </c>
      <c r="C28" s="16">
        <f t="shared" si="10"/>
        <v>4430.0709871611198</v>
      </c>
      <c r="D28" s="16">
        <f t="shared" si="11"/>
        <v>1630.74687680843</v>
      </c>
      <c r="E28" s="16">
        <f t="shared" si="12"/>
        <v>416.5453547565703</v>
      </c>
      <c r="H28" s="4">
        <f t="shared" si="13"/>
        <v>6477.3632187261201</v>
      </c>
      <c r="I28">
        <f t="shared" si="3"/>
        <v>0</v>
      </c>
      <c r="J28">
        <f t="shared" si="4"/>
        <v>1630.74687680843</v>
      </c>
      <c r="K28">
        <f t="shared" si="5"/>
        <v>0</v>
      </c>
      <c r="L28">
        <f t="shared" si="6"/>
        <v>6477.3632187261201</v>
      </c>
      <c r="M28">
        <f t="shared" si="7"/>
        <v>6477</v>
      </c>
      <c r="N28" t="str">
        <f t="shared" si="8"/>
        <v>Hauts-de-France (6477 M€)</v>
      </c>
    </row>
    <row r="29" spans="2:14" x14ac:dyDescent="0.2">
      <c r="B29" s="16" t="str">
        <f t="shared" si="9"/>
        <v>Occitanie (6865 M€)</v>
      </c>
      <c r="C29" s="16">
        <f t="shared" si="10"/>
        <v>4486.6708527485098</v>
      </c>
      <c r="D29" s="16">
        <f t="shared" si="11"/>
        <v>1953.64264757669</v>
      </c>
      <c r="E29" s="16">
        <f t="shared" si="12"/>
        <v>424.85089241209971</v>
      </c>
      <c r="H29" s="4">
        <f t="shared" si="13"/>
        <v>6865.1643927372997</v>
      </c>
      <c r="I29">
        <f t="shared" si="3"/>
        <v>0</v>
      </c>
      <c r="J29">
        <f t="shared" si="4"/>
        <v>1953.64264757669</v>
      </c>
      <c r="K29">
        <f t="shared" si="5"/>
        <v>0</v>
      </c>
      <c r="L29">
        <f t="shared" si="6"/>
        <v>6865.1643927372997</v>
      </c>
      <c r="M29">
        <f t="shared" si="7"/>
        <v>6865</v>
      </c>
      <c r="N29" t="str">
        <f t="shared" si="8"/>
        <v>Occitanie (6865 M€)</v>
      </c>
    </row>
    <row r="30" spans="2:14" x14ac:dyDescent="0.2">
      <c r="B30" s="16" t="str">
        <f t="shared" si="9"/>
        <v>Pays de la Loire (7031 M€)</v>
      </c>
      <c r="C30" s="16">
        <f t="shared" si="10"/>
        <v>2504.7951857057201</v>
      </c>
      <c r="D30" s="16">
        <f t="shared" si="11"/>
        <v>3980.2329032340399</v>
      </c>
      <c r="E30" s="16">
        <f t="shared" si="12"/>
        <v>546.31531665194962</v>
      </c>
      <c r="H30" s="4">
        <f t="shared" si="13"/>
        <v>7031.3434055917096</v>
      </c>
      <c r="I30">
        <f t="shared" si="3"/>
        <v>0</v>
      </c>
      <c r="J30">
        <f t="shared" si="4"/>
        <v>3980.2329032340399</v>
      </c>
      <c r="K30">
        <f t="shared" si="5"/>
        <v>0</v>
      </c>
      <c r="L30">
        <f t="shared" si="6"/>
        <v>7031.3434055917096</v>
      </c>
      <c r="M30">
        <f t="shared" si="7"/>
        <v>7031</v>
      </c>
      <c r="N30" t="str">
        <f t="shared" si="8"/>
        <v>Pays de la Loire (7031 M€)</v>
      </c>
    </row>
    <row r="31" spans="2:14" x14ac:dyDescent="0.2">
      <c r="B31" s="16" t="str">
        <f t="shared" si="9"/>
        <v>Grand Est (7992 M€)</v>
      </c>
      <c r="C31" s="16">
        <f t="shared" si="10"/>
        <v>5908.4578007290402</v>
      </c>
      <c r="D31" s="16">
        <f t="shared" si="11"/>
        <v>1655.3358830058801</v>
      </c>
      <c r="E31" s="16">
        <f t="shared" si="12"/>
        <v>428.70345725273</v>
      </c>
      <c r="H31" s="4">
        <f t="shared" si="13"/>
        <v>7992.4971409876498</v>
      </c>
      <c r="I31">
        <f t="shared" si="3"/>
        <v>0</v>
      </c>
      <c r="J31">
        <f t="shared" si="4"/>
        <v>1655.3358830058801</v>
      </c>
      <c r="K31">
        <f t="shared" si="5"/>
        <v>0</v>
      </c>
      <c r="L31">
        <f t="shared" si="6"/>
        <v>7992.4971409876498</v>
      </c>
      <c r="M31">
        <f t="shared" si="7"/>
        <v>7992</v>
      </c>
      <c r="N31" t="str">
        <f t="shared" si="8"/>
        <v>Grand Est (7992 M€)</v>
      </c>
    </row>
    <row r="32" spans="2:14" x14ac:dyDescent="0.2">
      <c r="B32" s="16" t="str">
        <f t="shared" si="9"/>
        <v>Bretagne (8904 M€)</v>
      </c>
      <c r="C32" s="16">
        <f t="shared" si="10"/>
        <v>2289.2744234708898</v>
      </c>
      <c r="D32" s="16">
        <f t="shared" si="11"/>
        <v>5893.4076165556098</v>
      </c>
      <c r="E32" s="16">
        <f t="shared" si="12"/>
        <v>721.80340120178971</v>
      </c>
      <c r="H32" s="4">
        <f t="shared" si="13"/>
        <v>8904.4854412282893</v>
      </c>
      <c r="I32">
        <f t="shared" si="3"/>
        <v>0</v>
      </c>
      <c r="J32">
        <f t="shared" si="4"/>
        <v>5893.4076165556098</v>
      </c>
      <c r="K32">
        <f t="shared" si="5"/>
        <v>0</v>
      </c>
      <c r="L32">
        <f t="shared" si="6"/>
        <v>8904.4854412282893</v>
      </c>
      <c r="M32">
        <f t="shared" si="7"/>
        <v>8904</v>
      </c>
      <c r="N32" t="str">
        <f t="shared" si="8"/>
        <v>Bretagne (8904 M€)</v>
      </c>
    </row>
    <row r="33" spans="2:14" x14ac:dyDescent="0.2">
      <c r="B33" s="16" t="str">
        <f t="shared" si="9"/>
        <v>Nouvelle-Aquitaine (10674 M€)</v>
      </c>
      <c r="C33" s="16">
        <f t="shared" si="10"/>
        <v>7112.4217032690603</v>
      </c>
      <c r="D33" s="16">
        <f t="shared" si="11"/>
        <v>2808.5066040820702</v>
      </c>
      <c r="E33" s="16">
        <f t="shared" si="12"/>
        <v>752.93181268556873</v>
      </c>
      <c r="H33" s="4">
        <f t="shared" si="13"/>
        <v>10673.860120036699</v>
      </c>
      <c r="I33">
        <f t="shared" si="3"/>
        <v>0</v>
      </c>
      <c r="J33">
        <f t="shared" si="4"/>
        <v>2808.5066040820702</v>
      </c>
      <c r="K33">
        <f t="shared" si="5"/>
        <v>0</v>
      </c>
      <c r="L33">
        <f t="shared" si="6"/>
        <v>10673.860120036699</v>
      </c>
      <c r="M33">
        <f t="shared" si="7"/>
        <v>10674</v>
      </c>
      <c r="N33" t="str">
        <f t="shared" si="8"/>
        <v>Nouvelle-Aquitaine (10674 M€)</v>
      </c>
    </row>
    <row r="34" spans="2:14" x14ac:dyDescent="0.2">
      <c r="C34" s="2"/>
      <c r="D34" s="2"/>
      <c r="E34" s="2"/>
    </row>
    <row r="35" spans="2:14" ht="13.5" thickBot="1" x14ac:dyDescent="0.25">
      <c r="C35" t="s">
        <v>24</v>
      </c>
      <c r="D35" t="s">
        <v>25</v>
      </c>
      <c r="E35" t="s">
        <v>26</v>
      </c>
    </row>
    <row r="36" spans="2:14" ht="15" thickBot="1" x14ac:dyDescent="0.25">
      <c r="B36" t="s">
        <v>15</v>
      </c>
      <c r="C36">
        <v>2020</v>
      </c>
      <c r="D36" s="17">
        <v>2020</v>
      </c>
      <c r="E36" s="22">
        <v>2020</v>
      </c>
    </row>
    <row r="37" spans="2:14" ht="13.5" thickTop="1" x14ac:dyDescent="0.2">
      <c r="B37" t="s">
        <v>8</v>
      </c>
      <c r="C37">
        <v>54.7684415872247</v>
      </c>
      <c r="D37" s="18">
        <v>227.84228976753701</v>
      </c>
      <c r="E37" s="23">
        <v>291.04136848988003</v>
      </c>
      <c r="F37" s="5">
        <f t="shared" ref="F37:F50" si="14">E37-D37-C37</f>
        <v>8.4306371351183174</v>
      </c>
    </row>
    <row r="38" spans="2:14" x14ac:dyDescent="0.2">
      <c r="B38" t="s">
        <v>10</v>
      </c>
      <c r="C38">
        <v>66.0601433018347</v>
      </c>
      <c r="D38" s="19">
        <v>895.80550556459104</v>
      </c>
      <c r="E38" s="24">
        <v>1032.03685616082</v>
      </c>
      <c r="F38" s="5">
        <f t="shared" si="14"/>
        <v>70.171207294394236</v>
      </c>
    </row>
    <row r="39" spans="2:14" x14ac:dyDescent="0.2">
      <c r="B39" t="s">
        <v>13</v>
      </c>
      <c r="C39">
        <v>154.17712252204899</v>
      </c>
      <c r="D39" s="19">
        <v>3221.7425369665398</v>
      </c>
      <c r="E39" s="24">
        <v>3476.5033862209002</v>
      </c>
      <c r="F39" s="5">
        <f t="shared" si="14"/>
        <v>100.58372673231145</v>
      </c>
    </row>
    <row r="40" spans="2:14" x14ac:dyDescent="0.2">
      <c r="B40" t="s">
        <v>9</v>
      </c>
      <c r="C40">
        <v>914.65873804486205</v>
      </c>
      <c r="D40" s="19">
        <v>3324.8595422143098</v>
      </c>
      <c r="E40" s="24">
        <v>4450.4591308934796</v>
      </c>
      <c r="F40" s="5">
        <f t="shared" si="14"/>
        <v>210.94085063430771</v>
      </c>
    </row>
    <row r="41" spans="2:14" x14ac:dyDescent="0.2">
      <c r="B41" t="s">
        <v>1</v>
      </c>
      <c r="C41">
        <v>1888.75129092575</v>
      </c>
      <c r="D41" s="19">
        <v>3187.0609334575502</v>
      </c>
      <c r="E41" s="24">
        <v>5277.4333130715104</v>
      </c>
      <c r="F41" s="5">
        <f t="shared" si="14"/>
        <v>201.62108868821019</v>
      </c>
    </row>
    <row r="42" spans="2:14" x14ac:dyDescent="0.2">
      <c r="B42" t="s">
        <v>2</v>
      </c>
      <c r="C42">
        <v>2536.02331509843</v>
      </c>
      <c r="D42" s="19">
        <v>2391.5907638712802</v>
      </c>
      <c r="E42" s="24">
        <v>5397.3345230442301</v>
      </c>
      <c r="F42" s="5">
        <f t="shared" si="14"/>
        <v>469.72044407451995</v>
      </c>
    </row>
    <row r="43" spans="2:14" x14ac:dyDescent="0.2">
      <c r="B43" t="s">
        <v>7</v>
      </c>
      <c r="C43">
        <v>2974.4070552036701</v>
      </c>
      <c r="D43" s="19">
        <v>2689.18287737641</v>
      </c>
      <c r="E43" s="24">
        <v>6040.3622060492698</v>
      </c>
      <c r="F43" s="5">
        <f t="shared" si="14"/>
        <v>376.77227346918971</v>
      </c>
    </row>
    <row r="44" spans="2:14" x14ac:dyDescent="0.2">
      <c r="B44" t="s">
        <v>11</v>
      </c>
      <c r="C44">
        <v>1630.74687680843</v>
      </c>
      <c r="D44" s="19">
        <v>4430.0709871611198</v>
      </c>
      <c r="E44" s="24">
        <v>6477.3632187261201</v>
      </c>
      <c r="F44" s="5">
        <f t="shared" si="14"/>
        <v>416.5453547565703</v>
      </c>
    </row>
    <row r="45" spans="2:14" x14ac:dyDescent="0.2">
      <c r="B45" t="s">
        <v>6</v>
      </c>
      <c r="C45">
        <v>1953.64264757669</v>
      </c>
      <c r="D45" s="19">
        <v>4486.6708527485098</v>
      </c>
      <c r="E45" s="24">
        <v>6865.1643927372997</v>
      </c>
      <c r="F45" s="5">
        <f t="shared" si="14"/>
        <v>424.85089241209994</v>
      </c>
    </row>
    <row r="46" spans="2:14" x14ac:dyDescent="0.2">
      <c r="B46" t="s">
        <v>4</v>
      </c>
      <c r="C46">
        <v>3980.2329032340399</v>
      </c>
      <c r="D46" s="19">
        <v>2504.7951857057201</v>
      </c>
      <c r="E46" s="24">
        <v>7031.3434055917096</v>
      </c>
      <c r="F46" s="5">
        <f t="shared" si="14"/>
        <v>546.31531665195007</v>
      </c>
    </row>
    <row r="47" spans="2:14" x14ac:dyDescent="0.2">
      <c r="B47" t="s">
        <v>3</v>
      </c>
      <c r="C47">
        <v>1655.3358830058801</v>
      </c>
      <c r="D47" s="19">
        <v>5908.4578007290402</v>
      </c>
      <c r="E47" s="24">
        <v>7992.4971409876498</v>
      </c>
      <c r="F47" s="5">
        <f t="shared" si="14"/>
        <v>428.70345725272955</v>
      </c>
    </row>
    <row r="48" spans="2:14" x14ac:dyDescent="0.2">
      <c r="B48" t="s">
        <v>5</v>
      </c>
      <c r="C48">
        <v>5893.4076165556098</v>
      </c>
      <c r="D48" s="19">
        <v>2289.2744234708898</v>
      </c>
      <c r="E48" s="24">
        <v>8904.4854412282893</v>
      </c>
      <c r="F48" s="5">
        <f t="shared" si="14"/>
        <v>721.80340120178971</v>
      </c>
    </row>
    <row r="49" spans="2:8" x14ac:dyDescent="0.2">
      <c r="B49" t="s">
        <v>12</v>
      </c>
      <c r="C49">
        <v>2808.5066040820702</v>
      </c>
      <c r="D49" s="20">
        <v>7112.4217032690603</v>
      </c>
      <c r="E49" s="25">
        <v>10673.860120036699</v>
      </c>
      <c r="F49" s="5">
        <f t="shared" si="14"/>
        <v>752.93181268556873</v>
      </c>
      <c r="H49">
        <f>F49/E49</f>
        <v>7.0539786377018771E-2</v>
      </c>
    </row>
    <row r="50" spans="2:8" ht="13.5" thickBot="1" x14ac:dyDescent="0.25">
      <c r="B50" t="s">
        <v>14</v>
      </c>
      <c r="C50">
        <v>26743.866820776599</v>
      </c>
      <c r="D50" s="21">
        <v>42669.775402302563</v>
      </c>
      <c r="E50" s="21">
        <v>73909.884503237859</v>
      </c>
      <c r="F50" s="5">
        <f t="shared" si="14"/>
        <v>4496.2422801586981</v>
      </c>
    </row>
    <row r="53" spans="2:8" ht="17.25" x14ac:dyDescent="0.3">
      <c r="B53" s="26" t="s">
        <v>8</v>
      </c>
      <c r="C53">
        <v>54.7684415872247</v>
      </c>
      <c r="D53">
        <v>227.84228976753701</v>
      </c>
      <c r="E53" s="27">
        <v>291.04136848988003</v>
      </c>
    </row>
    <row r="54" spans="2:8" ht="17.25" x14ac:dyDescent="0.3">
      <c r="B54" s="28" t="s">
        <v>10</v>
      </c>
      <c r="C54">
        <v>66.0601433018347</v>
      </c>
      <c r="D54">
        <v>895.80550556459104</v>
      </c>
      <c r="E54" s="29">
        <v>1032.03685616082</v>
      </c>
    </row>
    <row r="55" spans="2:8" ht="17.25" x14ac:dyDescent="0.3">
      <c r="B55" s="28" t="s">
        <v>13</v>
      </c>
      <c r="C55">
        <v>154.17712252204899</v>
      </c>
      <c r="D55">
        <v>3221.7425369665398</v>
      </c>
      <c r="E55" s="29">
        <v>3476.5033862209002</v>
      </c>
    </row>
    <row r="56" spans="2:8" ht="17.25" x14ac:dyDescent="0.3">
      <c r="B56" s="28" t="s">
        <v>9</v>
      </c>
      <c r="C56">
        <v>914.65873804486205</v>
      </c>
      <c r="D56">
        <v>3324.8595422143098</v>
      </c>
      <c r="E56" s="29">
        <v>4450.4591308934796</v>
      </c>
    </row>
    <row r="57" spans="2:8" ht="17.25" x14ac:dyDescent="0.3">
      <c r="B57" s="28" t="s">
        <v>1</v>
      </c>
      <c r="C57">
        <v>1888.75129092575</v>
      </c>
      <c r="D57">
        <v>3187.0609334575502</v>
      </c>
      <c r="E57" s="29">
        <v>5277.4333130715104</v>
      </c>
    </row>
    <row r="58" spans="2:8" ht="17.25" x14ac:dyDescent="0.3">
      <c r="B58" s="28" t="s">
        <v>2</v>
      </c>
      <c r="C58">
        <v>2536.02331509843</v>
      </c>
      <c r="D58">
        <v>2391.5907638712802</v>
      </c>
      <c r="E58" s="29">
        <v>5397.3345230442301</v>
      </c>
    </row>
    <row r="59" spans="2:8" ht="17.25" x14ac:dyDescent="0.3">
      <c r="B59" s="28" t="s">
        <v>7</v>
      </c>
      <c r="C59">
        <v>2974.4070552036701</v>
      </c>
      <c r="D59">
        <v>2689.18287737641</v>
      </c>
      <c r="E59" s="29">
        <v>6040.3622060492698</v>
      </c>
    </row>
    <row r="60" spans="2:8" ht="17.25" x14ac:dyDescent="0.3">
      <c r="B60" s="28" t="s">
        <v>11</v>
      </c>
      <c r="C60">
        <v>1630.74687680843</v>
      </c>
      <c r="D60">
        <v>4430.0709871611198</v>
      </c>
      <c r="E60" s="29">
        <v>6477.3632187261201</v>
      </c>
    </row>
    <row r="61" spans="2:8" ht="17.25" x14ac:dyDescent="0.3">
      <c r="B61" s="28" t="s">
        <v>6</v>
      </c>
      <c r="C61">
        <v>1953.64264757669</v>
      </c>
      <c r="D61">
        <v>4486.6708527485098</v>
      </c>
      <c r="E61" s="29">
        <v>6865.1643927372997</v>
      </c>
    </row>
    <row r="62" spans="2:8" ht="17.25" x14ac:dyDescent="0.3">
      <c r="B62" s="28" t="s">
        <v>4</v>
      </c>
      <c r="C62">
        <v>3980.2329032340399</v>
      </c>
      <c r="D62">
        <v>2504.7951857057201</v>
      </c>
      <c r="E62" s="29">
        <v>7031.3434055917096</v>
      </c>
    </row>
    <row r="63" spans="2:8" ht="17.25" x14ac:dyDescent="0.3">
      <c r="B63" s="28" t="s">
        <v>3</v>
      </c>
      <c r="C63">
        <v>1655.3358830058801</v>
      </c>
      <c r="D63">
        <v>5908.4578007290402</v>
      </c>
      <c r="E63" s="29">
        <v>7992.4971409876498</v>
      </c>
    </row>
    <row r="64" spans="2:8" ht="17.25" x14ac:dyDescent="0.3">
      <c r="B64" s="28" t="s">
        <v>5</v>
      </c>
      <c r="C64">
        <v>5893.4076165556098</v>
      </c>
      <c r="D64">
        <v>2289.2744234708898</v>
      </c>
      <c r="E64" s="29">
        <v>8904.4854412282893</v>
      </c>
    </row>
    <row r="65" spans="2:5" ht="17.25" x14ac:dyDescent="0.3">
      <c r="B65" s="30" t="s">
        <v>12</v>
      </c>
      <c r="C65">
        <v>2808.5066040820702</v>
      </c>
      <c r="D65">
        <v>7112.4217032690603</v>
      </c>
      <c r="E65" s="31">
        <v>10673.860120036699</v>
      </c>
    </row>
    <row r="66" spans="2:5" ht="18" thickBot="1" x14ac:dyDescent="0.35">
      <c r="B66" s="32" t="s">
        <v>14</v>
      </c>
      <c r="C66">
        <v>26743.866820776599</v>
      </c>
      <c r="D66">
        <v>42669.775402302563</v>
      </c>
      <c r="E66" s="33">
        <f>SUM(E53:E65)</f>
        <v>73909.884503237859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B1:J36"/>
  <sheetViews>
    <sheetView tabSelected="1" workbookViewId="0"/>
  </sheetViews>
  <sheetFormatPr baseColWidth="10" defaultRowHeight="12.75" x14ac:dyDescent="0.2"/>
  <cols>
    <col min="1" max="1" width="10.7109375" customWidth="1"/>
    <col min="2" max="2" width="24.28515625" bestFit="1" customWidth="1"/>
    <col min="3" max="3" width="30.7109375" customWidth="1"/>
    <col min="4" max="5" width="50.7109375" customWidth="1"/>
    <col min="6" max="6" width="9.140625" customWidth="1"/>
    <col min="7" max="7" width="11.5703125" customWidth="1"/>
    <col min="8" max="8" width="11" customWidth="1"/>
    <col min="9" max="9" width="11.28515625" customWidth="1"/>
    <col min="10" max="11" width="12.5703125" bestFit="1" customWidth="1"/>
  </cols>
  <sheetData>
    <row r="1" spans="2:10" ht="15.75" x14ac:dyDescent="0.25">
      <c r="B1" s="44" t="s">
        <v>52</v>
      </c>
    </row>
    <row r="3" spans="2:10" x14ac:dyDescent="0.2">
      <c r="B3" s="36" t="s">
        <v>53</v>
      </c>
    </row>
    <row r="4" spans="2:10" x14ac:dyDescent="0.2">
      <c r="B4" s="36"/>
    </row>
    <row r="5" spans="2:10" x14ac:dyDescent="0.2">
      <c r="B5" s="47"/>
      <c r="C5" s="55" t="s">
        <v>19</v>
      </c>
      <c r="D5" s="56" t="s">
        <v>64</v>
      </c>
      <c r="E5" s="57" t="s">
        <v>65</v>
      </c>
    </row>
    <row r="6" spans="2:10" s="36" customFormat="1" x14ac:dyDescent="0.2">
      <c r="B6" s="68" t="s">
        <v>20</v>
      </c>
      <c r="C6" s="69">
        <v>-8.7619335401842968E-2</v>
      </c>
      <c r="D6" s="68">
        <v>-3.561205315763985E-2</v>
      </c>
      <c r="E6" s="69">
        <v>-5.2007282244203069E-2</v>
      </c>
      <c r="G6" s="39"/>
    </row>
    <row r="7" spans="2:10" x14ac:dyDescent="0.2">
      <c r="B7" s="45" t="s">
        <v>8</v>
      </c>
      <c r="C7" s="49">
        <v>2.7549239348904742E-2</v>
      </c>
      <c r="D7" s="45">
        <v>4.6364333845766523E-3</v>
      </c>
      <c r="E7" s="49">
        <v>2.2912805964328199E-2</v>
      </c>
      <c r="G7" s="39"/>
    </row>
    <row r="8" spans="2:10" x14ac:dyDescent="0.2">
      <c r="B8" s="45" t="s">
        <v>13</v>
      </c>
      <c r="C8" s="49">
        <v>3.2691468144601776E-2</v>
      </c>
      <c r="D8" s="45">
        <v>6.3274467279676007E-3</v>
      </c>
      <c r="E8" s="49">
        <v>2.6364021416634187E-2</v>
      </c>
      <c r="G8" s="39"/>
      <c r="J8" s="34"/>
    </row>
    <row r="9" spans="2:10" x14ac:dyDescent="0.2">
      <c r="B9" s="45" t="s">
        <v>7</v>
      </c>
      <c r="C9" s="49">
        <v>-5.7725876606613435E-2</v>
      </c>
      <c r="D9" s="45">
        <v>-5.2784078665933057E-2</v>
      </c>
      <c r="E9" s="49">
        <v>-4.9417979406803734E-3</v>
      </c>
      <c r="G9" s="39"/>
    </row>
    <row r="10" spans="2:10" x14ac:dyDescent="0.2">
      <c r="B10" s="45" t="s">
        <v>6</v>
      </c>
      <c r="C10" s="49">
        <v>-2.4050754908925498E-2</v>
      </c>
      <c r="D10" s="45">
        <v>-1.8356462183718496E-2</v>
      </c>
      <c r="E10" s="49">
        <v>-5.6942927252069987E-3</v>
      </c>
      <c r="G10" s="39"/>
    </row>
    <row r="11" spans="2:10" x14ac:dyDescent="0.2">
      <c r="B11" s="45" t="s">
        <v>12</v>
      </c>
      <c r="C11" s="49">
        <v>-0.12190154242577722</v>
      </c>
      <c r="D11" s="45">
        <v>-3.598663977764581E-2</v>
      </c>
      <c r="E11" s="49">
        <v>-8.5914902648131425E-2</v>
      </c>
      <c r="G11" s="39"/>
    </row>
    <row r="12" spans="2:10" x14ac:dyDescent="0.2">
      <c r="B12" s="45" t="s">
        <v>5</v>
      </c>
      <c r="C12" s="49">
        <v>-4.5006203153476809E-2</v>
      </c>
      <c r="D12" s="45">
        <v>-5.2245317182365587E-2</v>
      </c>
      <c r="E12" s="49">
        <v>7.2391140288887304E-3</v>
      </c>
      <c r="G12" s="39"/>
      <c r="J12" s="34"/>
    </row>
    <row r="13" spans="2:10" x14ac:dyDescent="0.2">
      <c r="B13" s="45" t="s">
        <v>4</v>
      </c>
      <c r="C13" s="49">
        <v>-5.9397637411043314E-2</v>
      </c>
      <c r="D13" s="45">
        <v>-4.3529164512759323E-2</v>
      </c>
      <c r="E13" s="49">
        <v>-1.5868472898284022E-2</v>
      </c>
      <c r="G13" s="39"/>
    </row>
    <row r="14" spans="2:10" x14ac:dyDescent="0.2">
      <c r="B14" s="45" t="s">
        <v>3</v>
      </c>
      <c r="C14" s="49">
        <v>-0.20710782660817517</v>
      </c>
      <c r="D14" s="45">
        <v>-2.267644707316227E-2</v>
      </c>
      <c r="E14" s="49">
        <v>-0.18443137953501296</v>
      </c>
      <c r="G14" s="39"/>
    </row>
    <row r="15" spans="2:10" x14ac:dyDescent="0.2">
      <c r="B15" s="45" t="s">
        <v>11</v>
      </c>
      <c r="C15" s="49">
        <v>-4.31905670945536E-2</v>
      </c>
      <c r="D15" s="45">
        <v>1.2936744036136721E-3</v>
      </c>
      <c r="E15" s="49">
        <v>-4.4484241498167286E-2</v>
      </c>
      <c r="G15" s="39"/>
    </row>
    <row r="16" spans="2:10" x14ac:dyDescent="0.2">
      <c r="B16" s="45" t="s">
        <v>2</v>
      </c>
      <c r="C16" s="49">
        <v>-5.4170457955046047E-2</v>
      </c>
      <c r="D16" s="45">
        <v>-8.7398097251004142E-2</v>
      </c>
      <c r="E16" s="49">
        <v>3.3227639295958032E-2</v>
      </c>
      <c r="G16" s="39"/>
    </row>
    <row r="17" spans="2:8" x14ac:dyDescent="0.2">
      <c r="B17" s="45" t="s">
        <v>1</v>
      </c>
      <c r="C17" s="49">
        <v>-0.12650094289677272</v>
      </c>
      <c r="D17" s="45">
        <v>-3.0748420602383406E-2</v>
      </c>
      <c r="E17" s="49">
        <v>-9.5752522294389311E-2</v>
      </c>
      <c r="G17" s="39"/>
    </row>
    <row r="18" spans="2:8" x14ac:dyDescent="0.2">
      <c r="B18" s="45" t="s">
        <v>9</v>
      </c>
      <c r="C18" s="49">
        <v>-0.14991908411840238</v>
      </c>
      <c r="D18" s="45">
        <v>-4.3208467407157274E-2</v>
      </c>
      <c r="E18" s="49">
        <v>-0.10671061671124508</v>
      </c>
      <c r="G18" s="39"/>
    </row>
    <row r="19" spans="2:8" x14ac:dyDescent="0.2">
      <c r="B19" s="46" t="s">
        <v>10</v>
      </c>
      <c r="C19" s="50">
        <v>-0.15023973759914377</v>
      </c>
      <c r="D19" s="46">
        <v>-8.3053671835856893E-2</v>
      </c>
      <c r="E19" s="50">
        <v>-6.7186065763286923E-2</v>
      </c>
      <c r="G19" s="39"/>
    </row>
    <row r="21" spans="2:8" x14ac:dyDescent="0.2">
      <c r="B21" s="37" t="s">
        <v>54</v>
      </c>
    </row>
    <row r="23" spans="2:8" x14ac:dyDescent="0.2">
      <c r="G23" s="6"/>
      <c r="H23" s="39"/>
    </row>
    <row r="24" spans="2:8" x14ac:dyDescent="0.2">
      <c r="G24" s="6"/>
      <c r="H24" s="6"/>
    </row>
    <row r="25" spans="2:8" x14ac:dyDescent="0.2">
      <c r="G25" s="6"/>
      <c r="H25" s="6"/>
    </row>
    <row r="26" spans="2:8" x14ac:dyDescent="0.2">
      <c r="G26" s="6"/>
      <c r="H26" s="6"/>
    </row>
    <row r="27" spans="2:8" x14ac:dyDescent="0.2">
      <c r="G27" s="6"/>
      <c r="H27" s="6"/>
    </row>
    <row r="28" spans="2:8" x14ac:dyDescent="0.2">
      <c r="G28" s="6"/>
      <c r="H28" s="6"/>
    </row>
    <row r="29" spans="2:8" x14ac:dyDescent="0.2">
      <c r="G29" s="6"/>
      <c r="H29" s="6"/>
    </row>
    <row r="30" spans="2:8" x14ac:dyDescent="0.2">
      <c r="G30" s="6"/>
      <c r="H30" s="6"/>
    </row>
    <row r="31" spans="2:8" x14ac:dyDescent="0.2">
      <c r="G31" s="6"/>
      <c r="H31" s="6"/>
    </row>
    <row r="32" spans="2:8" x14ac:dyDescent="0.2">
      <c r="G32" s="6"/>
      <c r="H32" s="6"/>
    </row>
    <row r="33" spans="7:8" x14ac:dyDescent="0.2">
      <c r="G33" s="6"/>
      <c r="H33" s="6"/>
    </row>
    <row r="34" spans="7:8" x14ac:dyDescent="0.2">
      <c r="G34" s="6"/>
      <c r="H34" s="6"/>
    </row>
    <row r="35" spans="7:8" x14ac:dyDescent="0.2">
      <c r="G35" s="6"/>
      <c r="H35" s="6"/>
    </row>
    <row r="36" spans="7:8" x14ac:dyDescent="0.2">
      <c r="G36" s="6"/>
      <c r="H3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F3CD-8F56-4AC4-BDE3-9CBF48993BCC}">
  <dimension ref="B1:E21"/>
  <sheetViews>
    <sheetView workbookViewId="0"/>
  </sheetViews>
  <sheetFormatPr baseColWidth="10" defaultRowHeight="12.75" x14ac:dyDescent="0.2"/>
  <cols>
    <col min="2" max="2" width="66.85546875" bestFit="1" customWidth="1"/>
    <col min="3" max="3" width="25.140625" bestFit="1" customWidth="1"/>
    <col min="4" max="4" width="49.42578125" bestFit="1" customWidth="1"/>
    <col min="5" max="5" width="49.85546875" bestFit="1" customWidth="1"/>
  </cols>
  <sheetData>
    <row r="1" spans="2:5" ht="15.75" x14ac:dyDescent="0.25">
      <c r="B1" s="44" t="s">
        <v>52</v>
      </c>
    </row>
    <row r="3" spans="2:5" x14ac:dyDescent="0.2">
      <c r="B3" s="36" t="s">
        <v>53</v>
      </c>
    </row>
    <row r="4" spans="2:5" x14ac:dyDescent="0.2">
      <c r="B4" s="36"/>
    </row>
    <row r="5" spans="2:5" x14ac:dyDescent="0.2">
      <c r="B5" s="47"/>
      <c r="C5" s="55" t="s">
        <v>19</v>
      </c>
      <c r="D5" s="56" t="s">
        <v>66</v>
      </c>
      <c r="E5" s="57" t="s">
        <v>67</v>
      </c>
    </row>
    <row r="6" spans="2:5" x14ac:dyDescent="0.2">
      <c r="B6" s="68" t="s">
        <v>20</v>
      </c>
      <c r="C6" s="69">
        <v>-8.7619335401842968E-2</v>
      </c>
      <c r="D6" s="68">
        <v>-3.3714366754026104E-3</v>
      </c>
      <c r="E6" s="69">
        <v>-8.6803885058962096E-2</v>
      </c>
    </row>
    <row r="7" spans="2:5" x14ac:dyDescent="0.2">
      <c r="B7" s="45" t="s">
        <v>8</v>
      </c>
      <c r="C7" s="49">
        <v>2.7549239348904742E-2</v>
      </c>
      <c r="D7" s="45">
        <v>4.7572318486318269E-3</v>
      </c>
      <c r="E7" s="49">
        <v>2.1561850354547284E-2</v>
      </c>
    </row>
    <row r="8" spans="2:5" x14ac:dyDescent="0.2">
      <c r="B8" s="45" t="s">
        <v>13</v>
      </c>
      <c r="C8" s="49">
        <v>3.2691468144601776E-2</v>
      </c>
      <c r="D8" s="45">
        <v>1.6698702835028255E-3</v>
      </c>
      <c r="E8" s="49">
        <v>2.8811896037136867E-2</v>
      </c>
    </row>
    <row r="9" spans="2:5" x14ac:dyDescent="0.2">
      <c r="B9" s="45" t="s">
        <v>7</v>
      </c>
      <c r="C9" s="49">
        <v>-5.7725876606613435E-2</v>
      </c>
      <c r="D9" s="45">
        <v>-1.0585085081410928E-2</v>
      </c>
      <c r="E9" s="49">
        <v>-5.0062406648088295E-2</v>
      </c>
    </row>
    <row r="10" spans="2:5" x14ac:dyDescent="0.2">
      <c r="B10" s="45" t="s">
        <v>6</v>
      </c>
      <c r="C10" s="49">
        <v>-2.4050754908925498E-2</v>
      </c>
      <c r="D10" s="45">
        <v>1.6388698521676908E-3</v>
      </c>
      <c r="E10" s="49">
        <v>-2.8523113650023069E-2</v>
      </c>
    </row>
    <row r="11" spans="2:5" x14ac:dyDescent="0.2">
      <c r="B11" s="45" t="s">
        <v>12</v>
      </c>
      <c r="C11" s="49">
        <v>-0.12190154242577722</v>
      </c>
      <c r="D11" s="45">
        <v>1.2077154585999933E-3</v>
      </c>
      <c r="E11" s="49">
        <v>-0.12612629139521131</v>
      </c>
    </row>
    <row r="12" spans="2:5" x14ac:dyDescent="0.2">
      <c r="B12" s="45" t="s">
        <v>5</v>
      </c>
      <c r="C12" s="49">
        <v>-4.5006203153476809E-2</v>
      </c>
      <c r="D12" s="45">
        <v>-2.8212606703934766E-2</v>
      </c>
      <c r="E12" s="49">
        <v>-1.968429465794428E-2</v>
      </c>
    </row>
    <row r="13" spans="2:5" x14ac:dyDescent="0.2">
      <c r="B13" s="45" t="s">
        <v>4</v>
      </c>
      <c r="C13" s="49">
        <v>-5.9397637411043314E-2</v>
      </c>
      <c r="D13" s="45">
        <v>1.4644248177206479E-3</v>
      </c>
      <c r="E13" s="49">
        <v>-6.3523948037920622E-2</v>
      </c>
    </row>
    <row r="14" spans="2:5" x14ac:dyDescent="0.2">
      <c r="B14" s="45" t="s">
        <v>3</v>
      </c>
      <c r="C14" s="49">
        <v>-0.20710782660817517</v>
      </c>
      <c r="D14" s="45">
        <v>-7.7488996839294555E-4</v>
      </c>
      <c r="E14" s="49">
        <v>-0.20840863646422386</v>
      </c>
    </row>
    <row r="15" spans="2:5" x14ac:dyDescent="0.2">
      <c r="B15" s="45" t="s">
        <v>11</v>
      </c>
      <c r="C15" s="49">
        <v>-4.31905670945536E-2</v>
      </c>
      <c r="D15" s="45">
        <v>-7.150066631808887E-4</v>
      </c>
      <c r="E15" s="49">
        <v>-4.4601536448665983E-2</v>
      </c>
    </row>
    <row r="16" spans="2:5" x14ac:dyDescent="0.2">
      <c r="B16" s="45" t="s">
        <v>2</v>
      </c>
      <c r="C16" s="49">
        <v>-5.4170457955046047E-2</v>
      </c>
      <c r="D16" s="45">
        <v>8.0449968221614782E-3</v>
      </c>
      <c r="E16" s="49">
        <v>-6.5008089662999285E-2</v>
      </c>
    </row>
    <row r="17" spans="2:5" x14ac:dyDescent="0.2">
      <c r="B17" s="45" t="s">
        <v>1</v>
      </c>
      <c r="C17" s="49">
        <v>-0.12650094289677272</v>
      </c>
      <c r="D17" s="45">
        <v>7.1826376200532366E-4</v>
      </c>
      <c r="E17" s="49">
        <v>-0.12898055163098832</v>
      </c>
    </row>
    <row r="18" spans="2:5" x14ac:dyDescent="0.2">
      <c r="B18" s="45" t="s">
        <v>9</v>
      </c>
      <c r="C18" s="49">
        <v>-0.14991908411840238</v>
      </c>
      <c r="D18" s="45">
        <v>-3.7756328651261401E-3</v>
      </c>
      <c r="E18" s="49">
        <v>-0.14869680764754137</v>
      </c>
    </row>
    <row r="19" spans="2:5" x14ac:dyDescent="0.2">
      <c r="B19" s="46" t="s">
        <v>10</v>
      </c>
      <c r="C19" s="50">
        <v>-0.15023973759914377</v>
      </c>
      <c r="D19" s="46">
        <v>-3.0000000000000001E-3</v>
      </c>
      <c r="E19" s="50">
        <v>-0.14928117439900832</v>
      </c>
    </row>
    <row r="21" spans="2:5" x14ac:dyDescent="0.2">
      <c r="B21" s="37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B552-3A40-4921-8344-A25F6F256926}">
  <dimension ref="A1"/>
  <sheetViews>
    <sheetView workbookViewId="0">
      <selection activeCell="S36" sqref="S36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A123-C8F2-4534-AC71-209DC71B2CF5}">
  <sheetPr codeName="Feuil5"/>
  <dimension ref="B1:K23"/>
  <sheetViews>
    <sheetView workbookViewId="0"/>
  </sheetViews>
  <sheetFormatPr baseColWidth="10" defaultRowHeight="12.75" x14ac:dyDescent="0.2"/>
  <cols>
    <col min="1" max="1" width="10.7109375" customWidth="1"/>
    <col min="2" max="2" width="12.7109375" customWidth="1"/>
    <col min="3" max="3" width="24.28515625" bestFit="1" customWidth="1"/>
    <col min="4" max="4" width="60.5703125" customWidth="1"/>
    <col min="5" max="5" width="50.7109375" customWidth="1"/>
    <col min="6" max="6" width="17.140625" customWidth="1"/>
    <col min="8" max="9" width="13.5703125" bestFit="1" customWidth="1"/>
    <col min="11" max="11" width="13.5703125" bestFit="1" customWidth="1"/>
  </cols>
  <sheetData>
    <row r="1" spans="2:11" ht="15.75" x14ac:dyDescent="0.25">
      <c r="B1" s="44" t="s">
        <v>52</v>
      </c>
      <c r="E1" s="117"/>
    </row>
    <row r="3" spans="2:11" x14ac:dyDescent="0.2">
      <c r="B3" s="36" t="s">
        <v>55</v>
      </c>
    </row>
    <row r="4" spans="2:11" x14ac:dyDescent="0.2">
      <c r="B4" s="36" t="s">
        <v>56</v>
      </c>
    </row>
    <row r="6" spans="2:11" x14ac:dyDescent="0.2">
      <c r="B6" s="47"/>
      <c r="C6" s="48"/>
      <c r="D6" s="60" t="s">
        <v>50</v>
      </c>
      <c r="E6" s="61" t="s">
        <v>51</v>
      </c>
      <c r="F6" s="36"/>
      <c r="K6" s="41"/>
    </row>
    <row r="7" spans="2:11" x14ac:dyDescent="0.2">
      <c r="B7" s="51" t="s">
        <v>30</v>
      </c>
      <c r="C7" s="115" t="s">
        <v>60</v>
      </c>
      <c r="D7" s="58">
        <v>7.1634800816029687E-2</v>
      </c>
      <c r="E7" s="59">
        <v>0.77578034464276757</v>
      </c>
      <c r="F7" s="42"/>
      <c r="H7" s="41"/>
      <c r="I7" s="41"/>
      <c r="K7" s="41"/>
    </row>
    <row r="8" spans="2:11" x14ac:dyDescent="0.2">
      <c r="B8" s="51" t="s">
        <v>31</v>
      </c>
      <c r="C8" s="52" t="s">
        <v>9</v>
      </c>
      <c r="D8" s="58">
        <v>0.19354038502517976</v>
      </c>
      <c r="E8" s="59">
        <v>0.73171224423355474</v>
      </c>
      <c r="F8" s="42"/>
      <c r="K8" s="41"/>
    </row>
    <row r="9" spans="2:11" x14ac:dyDescent="0.2">
      <c r="B9" s="51" t="s">
        <v>32</v>
      </c>
      <c r="C9" s="52" t="s">
        <v>1</v>
      </c>
      <c r="D9" s="58">
        <v>0.40350119426281755</v>
      </c>
      <c r="E9" s="59">
        <v>0.64247572298960853</v>
      </c>
      <c r="F9" s="42"/>
      <c r="K9" s="41"/>
    </row>
    <row r="10" spans="2:11" x14ac:dyDescent="0.2">
      <c r="B10" s="53" t="s">
        <v>33</v>
      </c>
      <c r="C10" s="52" t="s">
        <v>2</v>
      </c>
      <c r="D10" s="58">
        <v>0.51309723507880667</v>
      </c>
      <c r="E10" s="59">
        <v>0.69816622005339724</v>
      </c>
      <c r="F10" s="42"/>
      <c r="K10" s="41"/>
    </row>
    <row r="11" spans="2:11" x14ac:dyDescent="0.2">
      <c r="B11" s="53" t="s">
        <v>34</v>
      </c>
      <c r="C11" s="52" t="s">
        <v>11</v>
      </c>
      <c r="D11" s="58">
        <v>0.27086687743671345</v>
      </c>
      <c r="E11" s="59">
        <v>0.55950801184611365</v>
      </c>
      <c r="F11" s="42"/>
      <c r="K11" s="41"/>
    </row>
    <row r="12" spans="2:11" x14ac:dyDescent="0.2">
      <c r="B12" s="53" t="s">
        <v>35</v>
      </c>
      <c r="C12" s="52" t="s">
        <v>3</v>
      </c>
      <c r="D12" s="58">
        <v>0.25042250845063219</v>
      </c>
      <c r="E12" s="59">
        <v>0.57123651481540505</v>
      </c>
      <c r="F12" s="42"/>
      <c r="K12" s="41"/>
    </row>
    <row r="13" spans="2:11" x14ac:dyDescent="0.2">
      <c r="B13" s="53" t="s">
        <v>36</v>
      </c>
      <c r="C13" s="52" t="s">
        <v>4</v>
      </c>
      <c r="D13" s="58">
        <v>0.59782050720776336</v>
      </c>
      <c r="E13" s="59">
        <v>0.66717472737995853</v>
      </c>
      <c r="F13" s="42"/>
      <c r="K13" s="41"/>
    </row>
    <row r="14" spans="2:11" x14ac:dyDescent="0.2">
      <c r="B14" s="53" t="s">
        <v>37</v>
      </c>
      <c r="C14" s="52" t="s">
        <v>5</v>
      </c>
      <c r="D14" s="58">
        <v>0.69023277966633989</v>
      </c>
      <c r="E14" s="59">
        <v>0.65047467983713048</v>
      </c>
      <c r="F14" s="42"/>
      <c r="K14" s="41"/>
    </row>
    <row r="15" spans="2:11" x14ac:dyDescent="0.2">
      <c r="B15" s="53" t="s">
        <v>38</v>
      </c>
      <c r="C15" s="52" t="s">
        <v>12</v>
      </c>
      <c r="D15" s="58">
        <v>0.30387378194268111</v>
      </c>
      <c r="E15" s="59">
        <v>0.65544488076326923</v>
      </c>
      <c r="F15" s="42"/>
      <c r="K15" s="41"/>
    </row>
    <row r="16" spans="2:11" x14ac:dyDescent="0.2">
      <c r="B16" s="53" t="s">
        <v>39</v>
      </c>
      <c r="C16" s="52" t="s">
        <v>6</v>
      </c>
      <c r="D16" s="58">
        <v>0.29578835631052042</v>
      </c>
      <c r="E16" s="59">
        <v>0.68613651896022143</v>
      </c>
      <c r="F16" s="42"/>
      <c r="K16" s="41"/>
    </row>
    <row r="17" spans="2:11" x14ac:dyDescent="0.2">
      <c r="B17" s="53" t="s">
        <v>40</v>
      </c>
      <c r="C17" s="52" t="s">
        <v>7</v>
      </c>
      <c r="D17" s="58">
        <v>0.46162984106612892</v>
      </c>
      <c r="E17" s="59">
        <v>0.70902478979068773</v>
      </c>
      <c r="F17" s="42"/>
      <c r="K17" s="41"/>
    </row>
    <row r="18" spans="2:11" x14ac:dyDescent="0.2">
      <c r="B18" s="53" t="s">
        <v>41</v>
      </c>
      <c r="C18" s="52" t="s">
        <v>13</v>
      </c>
      <c r="D18" s="58">
        <v>5.0312024581424572E-2</v>
      </c>
      <c r="E18" s="59">
        <v>0.57104590743096162</v>
      </c>
      <c r="F18" s="42"/>
      <c r="K18" s="41"/>
    </row>
    <row r="19" spans="2:11" x14ac:dyDescent="0.2">
      <c r="B19" s="53" t="s">
        <v>42</v>
      </c>
      <c r="C19" s="52" t="s">
        <v>8</v>
      </c>
      <c r="D19" s="58">
        <v>0.18412330621743328</v>
      </c>
      <c r="E19" s="59">
        <v>0.5874155908157771</v>
      </c>
      <c r="F19" s="42"/>
      <c r="K19" s="41"/>
    </row>
    <row r="20" spans="2:11" x14ac:dyDescent="0.2">
      <c r="B20" s="53" t="s">
        <v>43</v>
      </c>
      <c r="C20" s="62" t="s">
        <v>44</v>
      </c>
      <c r="D20" s="63">
        <v>0.38840997041162179</v>
      </c>
      <c r="E20" s="64">
        <v>0.64949954715106717</v>
      </c>
      <c r="F20" s="42"/>
      <c r="K20" s="41"/>
    </row>
    <row r="21" spans="2:11" x14ac:dyDescent="0.2">
      <c r="B21" s="54" t="s">
        <v>45</v>
      </c>
      <c r="C21" s="65" t="s">
        <v>20</v>
      </c>
      <c r="D21" s="66">
        <v>0.38641055098533567</v>
      </c>
      <c r="E21" s="67">
        <v>0.64665285770353631</v>
      </c>
    </row>
    <row r="23" spans="2:11" x14ac:dyDescent="0.2">
      <c r="B23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12DC-9AFF-47CA-9346-7353115A9AD9}">
  <sheetPr codeName="Feuil7"/>
  <dimension ref="B2:C50"/>
  <sheetViews>
    <sheetView topLeftCell="A13" zoomScaleNormal="100" workbookViewId="0">
      <selection activeCell="V45" sqref="V45"/>
    </sheetView>
  </sheetViews>
  <sheetFormatPr baseColWidth="10" defaultRowHeight="12.75" x14ac:dyDescent="0.2"/>
  <sheetData>
    <row r="2" spans="2:3" ht="15" x14ac:dyDescent="0.25">
      <c r="B2" s="117"/>
      <c r="C2" s="117"/>
    </row>
    <row r="3" spans="2:3" ht="15" x14ac:dyDescent="0.25">
      <c r="B3" s="116"/>
      <c r="C3" s="117"/>
    </row>
    <row r="50" spans="2:2" x14ac:dyDescent="0.2">
      <c r="B50" s="3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CEAA-08F6-4054-8124-0B690309D184}">
  <sheetPr codeName="Feuil8"/>
  <dimension ref="B1:F21"/>
  <sheetViews>
    <sheetView zoomScale="130" zoomScaleNormal="130" workbookViewId="0"/>
  </sheetViews>
  <sheetFormatPr baseColWidth="10" defaultRowHeight="12.75" x14ac:dyDescent="0.2"/>
  <cols>
    <col min="1" max="1" width="8.7109375" customWidth="1"/>
    <col min="2" max="2" width="12.7109375" customWidth="1"/>
    <col min="3" max="3" width="28.42578125" customWidth="1"/>
    <col min="4" max="6" width="11.7109375" customWidth="1"/>
  </cols>
  <sheetData>
    <row r="1" spans="2:6" x14ac:dyDescent="0.2">
      <c r="B1" s="75" t="s">
        <v>52</v>
      </c>
    </row>
    <row r="3" spans="2:6" x14ac:dyDescent="0.2">
      <c r="B3" s="70" t="s">
        <v>57</v>
      </c>
    </row>
    <row r="5" spans="2:6" x14ac:dyDescent="0.2">
      <c r="B5" s="71"/>
      <c r="C5" s="72"/>
      <c r="D5" s="119" t="s">
        <v>46</v>
      </c>
      <c r="E5" s="120"/>
      <c r="F5" s="121"/>
    </row>
    <row r="6" spans="2:6" x14ac:dyDescent="0.2">
      <c r="B6" s="74"/>
      <c r="C6" s="73"/>
      <c r="D6" s="88">
        <v>2022</v>
      </c>
      <c r="E6" s="89">
        <v>2023</v>
      </c>
      <c r="F6" s="90">
        <v>2024</v>
      </c>
    </row>
    <row r="7" spans="2:6" x14ac:dyDescent="0.2">
      <c r="B7" s="76" t="s">
        <v>30</v>
      </c>
      <c r="C7" s="77" t="s">
        <v>10</v>
      </c>
      <c r="D7" s="78">
        <v>161.94527593847022</v>
      </c>
      <c r="E7" s="79">
        <v>152.13849817847023</v>
      </c>
      <c r="F7" s="80">
        <v>157.8808391</v>
      </c>
    </row>
    <row r="8" spans="2:6" x14ac:dyDescent="0.2">
      <c r="B8" s="76" t="s">
        <v>31</v>
      </c>
      <c r="C8" s="77" t="s">
        <v>9</v>
      </c>
      <c r="D8" s="78">
        <v>638.16502016226639</v>
      </c>
      <c r="E8" s="79">
        <v>609.55846792</v>
      </c>
      <c r="F8" s="80">
        <v>621.18270703999997</v>
      </c>
    </row>
    <row r="9" spans="2:6" x14ac:dyDescent="0.2">
      <c r="B9" s="76" t="s">
        <v>32</v>
      </c>
      <c r="C9" s="77" t="s">
        <v>1</v>
      </c>
      <c r="D9" s="78">
        <v>826.67377433000001</v>
      </c>
      <c r="E9" s="79">
        <v>829.04347704999998</v>
      </c>
      <c r="F9" s="80">
        <v>841.82603678000009</v>
      </c>
    </row>
    <row r="10" spans="2:6" x14ac:dyDescent="0.2">
      <c r="B10" s="81" t="s">
        <v>33</v>
      </c>
      <c r="C10" s="77" t="s">
        <v>2</v>
      </c>
      <c r="D10" s="78">
        <v>597.05513519993588</v>
      </c>
      <c r="E10" s="79">
        <v>580.64444926993588</v>
      </c>
      <c r="F10" s="80">
        <v>586.41411822000009</v>
      </c>
    </row>
    <row r="11" spans="2:6" x14ac:dyDescent="0.2">
      <c r="B11" s="81" t="s">
        <v>34</v>
      </c>
      <c r="C11" s="77" t="s">
        <v>11</v>
      </c>
      <c r="D11" s="78">
        <v>625.27371675853612</v>
      </c>
      <c r="E11" s="79">
        <v>614.65345574679179</v>
      </c>
      <c r="F11" s="80">
        <v>575.50991447000001</v>
      </c>
    </row>
    <row r="12" spans="2:6" x14ac:dyDescent="0.2">
      <c r="B12" s="81" t="s">
        <v>35</v>
      </c>
      <c r="C12" s="77" t="s">
        <v>3</v>
      </c>
      <c r="D12" s="78">
        <v>959.15515112480216</v>
      </c>
      <c r="E12" s="79">
        <v>926.29334994480212</v>
      </c>
      <c r="F12" s="80">
        <v>942.8060009166461</v>
      </c>
    </row>
    <row r="13" spans="2:6" x14ac:dyDescent="0.2">
      <c r="B13" s="81" t="s">
        <v>36</v>
      </c>
      <c r="C13" s="77" t="s">
        <v>4</v>
      </c>
      <c r="D13" s="78">
        <v>738.88648658914065</v>
      </c>
      <c r="E13" s="79">
        <v>709.22309284999994</v>
      </c>
      <c r="F13" s="80">
        <v>653.40211878000002</v>
      </c>
    </row>
    <row r="14" spans="2:6" x14ac:dyDescent="0.2">
      <c r="B14" s="81" t="s">
        <v>37</v>
      </c>
      <c r="C14" s="77" t="s">
        <v>5</v>
      </c>
      <c r="D14" s="78">
        <v>601.25951515392592</v>
      </c>
      <c r="E14" s="79">
        <v>563.55291495999995</v>
      </c>
      <c r="F14" s="80">
        <v>491.86482473999996</v>
      </c>
    </row>
    <row r="15" spans="2:6" x14ac:dyDescent="0.2">
      <c r="B15" s="81" t="s">
        <v>38</v>
      </c>
      <c r="C15" s="77" t="s">
        <v>12</v>
      </c>
      <c r="D15" s="78">
        <v>1455.48368346137</v>
      </c>
      <c r="E15" s="79">
        <v>1345.6670412699998</v>
      </c>
      <c r="F15" s="80">
        <v>1571.4920218732507</v>
      </c>
    </row>
    <row r="16" spans="2:6" x14ac:dyDescent="0.2">
      <c r="B16" s="81" t="s">
        <v>39</v>
      </c>
      <c r="C16" s="77" t="s">
        <v>6</v>
      </c>
      <c r="D16" s="78">
        <v>1288.6917609551458</v>
      </c>
      <c r="E16" s="79">
        <v>1270.9265333999999</v>
      </c>
      <c r="F16" s="80">
        <v>1330.0949049001033</v>
      </c>
    </row>
    <row r="17" spans="2:6" x14ac:dyDescent="0.2">
      <c r="B17" s="81" t="s">
        <v>40</v>
      </c>
      <c r="C17" s="77" t="s">
        <v>7</v>
      </c>
      <c r="D17" s="78">
        <v>1209.8980791198753</v>
      </c>
      <c r="E17" s="79">
        <v>1160.20986737</v>
      </c>
      <c r="F17" s="80">
        <v>1203.94630734</v>
      </c>
    </row>
    <row r="18" spans="2:6" x14ac:dyDescent="0.2">
      <c r="B18" s="81" t="s">
        <v>41</v>
      </c>
      <c r="C18" s="77" t="s">
        <v>13</v>
      </c>
      <c r="D18" s="78">
        <v>286.06788211653122</v>
      </c>
      <c r="E18" s="79">
        <v>264.48740049999998</v>
      </c>
      <c r="F18" s="80">
        <v>285.16146359999999</v>
      </c>
    </row>
    <row r="19" spans="2:6" x14ac:dyDescent="0.2">
      <c r="B19" s="82" t="s">
        <v>42</v>
      </c>
      <c r="C19" s="83" t="s">
        <v>8</v>
      </c>
      <c r="D19" s="84">
        <v>59.638212810000006</v>
      </c>
      <c r="E19" s="85">
        <v>62.924370590000002</v>
      </c>
      <c r="F19" s="86">
        <v>56.318204260000002</v>
      </c>
    </row>
    <row r="20" spans="2:6" x14ac:dyDescent="0.2">
      <c r="B20" s="38"/>
    </row>
    <row r="21" spans="2:6" x14ac:dyDescent="0.2">
      <c r="B21" s="87" t="s">
        <v>54</v>
      </c>
    </row>
  </sheetData>
  <mergeCells count="1">
    <mergeCell ref="D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F0D6-7BAE-4072-B7AC-9FFE59643489}">
  <sheetPr codeName="Feuil9"/>
  <dimension ref="B41:B42"/>
  <sheetViews>
    <sheetView topLeftCell="A10" workbookViewId="0">
      <selection activeCell="O20" sqref="O20"/>
    </sheetView>
  </sheetViews>
  <sheetFormatPr baseColWidth="10" defaultRowHeight="12.75" x14ac:dyDescent="0.2"/>
  <sheetData>
    <row r="41" spans="2:2" x14ac:dyDescent="0.2">
      <c r="B41" s="87"/>
    </row>
    <row r="42" spans="2:2" x14ac:dyDescent="0.2">
      <c r="B42" s="37" t="s">
        <v>54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B1:P24"/>
  <sheetViews>
    <sheetView workbookViewId="0"/>
  </sheetViews>
  <sheetFormatPr baseColWidth="10" defaultRowHeight="12.75" x14ac:dyDescent="0.2"/>
  <cols>
    <col min="1" max="1" width="8.7109375" customWidth="1"/>
    <col min="2" max="2" width="25.7109375" customWidth="1"/>
    <col min="3" max="5" width="15.7109375" customWidth="1"/>
    <col min="8" max="8" width="29.7109375" customWidth="1"/>
    <col min="9" max="11" width="14.7109375" customWidth="1"/>
    <col min="12" max="12" width="11.7109375" customWidth="1"/>
  </cols>
  <sheetData>
    <row r="1" spans="2:12" ht="15" x14ac:dyDescent="0.25">
      <c r="B1" s="91" t="s">
        <v>52</v>
      </c>
      <c r="E1" s="117"/>
    </row>
    <row r="4" spans="2:12" x14ac:dyDescent="0.2">
      <c r="B4" s="8" t="s">
        <v>28</v>
      </c>
      <c r="C4" s="7"/>
      <c r="D4" s="7"/>
      <c r="E4" s="7"/>
      <c r="F4" s="7"/>
      <c r="G4" s="7"/>
      <c r="H4" s="35" t="s">
        <v>29</v>
      </c>
      <c r="I4" s="7"/>
      <c r="J4" s="7"/>
      <c r="K4" s="7"/>
      <c r="L4" s="7"/>
    </row>
    <row r="5" spans="2:12" x14ac:dyDescent="0.2">
      <c r="B5" s="8"/>
      <c r="C5" s="7"/>
      <c r="D5" s="7"/>
      <c r="E5" s="7"/>
      <c r="F5" s="7"/>
      <c r="G5" s="7"/>
      <c r="H5" s="35"/>
      <c r="I5" s="7"/>
      <c r="J5" s="7"/>
      <c r="K5" s="7"/>
      <c r="L5" s="7"/>
    </row>
    <row r="6" spans="2:12" ht="63.75" x14ac:dyDescent="0.2">
      <c r="B6" s="96"/>
      <c r="C6" s="118" t="s">
        <v>61</v>
      </c>
      <c r="D6" s="118" t="s">
        <v>62</v>
      </c>
      <c r="E6" s="97" t="s">
        <v>63</v>
      </c>
      <c r="F6" s="7"/>
      <c r="G6" s="7"/>
      <c r="H6" s="99"/>
      <c r="I6" s="118" t="s">
        <v>61</v>
      </c>
      <c r="J6" s="118" t="s">
        <v>62</v>
      </c>
      <c r="K6" s="97" t="s">
        <v>63</v>
      </c>
      <c r="L6" s="7"/>
    </row>
    <row r="7" spans="2:12" x14ac:dyDescent="0.2">
      <c r="B7" s="92" t="s">
        <v>10</v>
      </c>
      <c r="C7" s="13">
        <v>-17.475867831670044</v>
      </c>
      <c r="D7" s="13">
        <v>-7.8521042642191503</v>
      </c>
      <c r="E7" s="95">
        <v>-10.443823475953778</v>
      </c>
      <c r="F7" s="7"/>
      <c r="G7" s="7"/>
      <c r="H7" s="92" t="s">
        <v>10</v>
      </c>
      <c r="I7" s="13">
        <v>-7.4673452318440638</v>
      </c>
      <c r="J7" s="13">
        <v>5.7484315233884189</v>
      </c>
      <c r="K7" s="95">
        <v>-12.497373781198405</v>
      </c>
      <c r="L7" s="7"/>
    </row>
    <row r="8" spans="2:12" x14ac:dyDescent="0.2">
      <c r="B8" s="94" t="s">
        <v>9</v>
      </c>
      <c r="C8" s="13">
        <v>-19.892383542280172</v>
      </c>
      <c r="D8" s="13">
        <v>-14.000735932680939</v>
      </c>
      <c r="E8" s="95">
        <v>-6.8508116592571326</v>
      </c>
      <c r="F8" s="7"/>
      <c r="G8" s="7"/>
      <c r="H8" s="94" t="s">
        <v>9</v>
      </c>
      <c r="I8" s="13">
        <v>-3.9417836512757134</v>
      </c>
      <c r="J8" s="13">
        <v>5.9797050172950179</v>
      </c>
      <c r="K8" s="95">
        <v>-9.3616873786840671</v>
      </c>
      <c r="L8" s="7"/>
    </row>
    <row r="9" spans="2:12" x14ac:dyDescent="0.2">
      <c r="B9" s="94" t="s">
        <v>1</v>
      </c>
      <c r="C9" s="13">
        <v>-21.980766459410845</v>
      </c>
      <c r="D9" s="13">
        <v>-15.274189888638418</v>
      </c>
      <c r="E9" s="95">
        <v>-7.9156240134587819</v>
      </c>
      <c r="F9" s="7"/>
      <c r="G9" s="7"/>
      <c r="H9" s="94" t="s">
        <v>1</v>
      </c>
      <c r="I9" s="13">
        <v>-3.8142056235693076</v>
      </c>
      <c r="J9" s="13">
        <v>6.0319731211323102</v>
      </c>
      <c r="K9" s="95">
        <v>-9.2860468921513046</v>
      </c>
      <c r="L9" s="7"/>
    </row>
    <row r="10" spans="2:12" x14ac:dyDescent="0.2">
      <c r="B10" s="94" t="s">
        <v>2</v>
      </c>
      <c r="C10" s="13">
        <v>-15.71644122509872</v>
      </c>
      <c r="D10" s="13">
        <v>6.95625329805749</v>
      </c>
      <c r="E10" s="95">
        <v>-21.198100928211929</v>
      </c>
      <c r="F10" s="7"/>
      <c r="G10" s="7"/>
      <c r="H10" s="94" t="s">
        <v>2</v>
      </c>
      <c r="I10" s="13">
        <v>-5.6968049269289054</v>
      </c>
      <c r="J10" s="13">
        <v>1.9265170799521485</v>
      </c>
      <c r="K10" s="95">
        <v>-7.4792332999088558</v>
      </c>
      <c r="L10" s="7"/>
    </row>
    <row r="11" spans="2:12" x14ac:dyDescent="0.2">
      <c r="B11" s="94" t="s">
        <v>11</v>
      </c>
      <c r="C11" s="13">
        <v>-6.7883048305046003</v>
      </c>
      <c r="D11" s="13">
        <v>-7.0168271256420525</v>
      </c>
      <c r="E11" s="95">
        <v>0.24576736636664975</v>
      </c>
      <c r="F11" s="7"/>
      <c r="G11" s="7"/>
      <c r="H11" s="94" t="s">
        <v>11</v>
      </c>
      <c r="I11" s="13">
        <v>-2.8223661708610308</v>
      </c>
      <c r="J11" s="13">
        <v>2.4936004821311712</v>
      </c>
      <c r="K11" s="95">
        <v>-5.1866327536410353</v>
      </c>
      <c r="L11" s="7"/>
    </row>
    <row r="12" spans="2:12" x14ac:dyDescent="0.2">
      <c r="B12" s="94" t="s">
        <v>3</v>
      </c>
      <c r="C12" s="13">
        <v>-28.616827030723044</v>
      </c>
      <c r="D12" s="13">
        <v>-25.347538864762015</v>
      </c>
      <c r="E12" s="95">
        <v>-4.3793441183921402</v>
      </c>
      <c r="F12" s="7"/>
      <c r="G12" s="7"/>
      <c r="H12" s="94" t="s">
        <v>3</v>
      </c>
      <c r="I12" s="13">
        <v>-6.8621749078740777</v>
      </c>
      <c r="J12" s="13">
        <v>1.303149319211073</v>
      </c>
      <c r="K12" s="95">
        <v>-8.0602866563958599</v>
      </c>
      <c r="L12" s="7"/>
    </row>
    <row r="13" spans="2:12" x14ac:dyDescent="0.2">
      <c r="B13" s="94" t="s">
        <v>4</v>
      </c>
      <c r="C13" s="13">
        <v>-18.81429758513741</v>
      </c>
      <c r="D13" s="13">
        <v>-9.3079803429201178</v>
      </c>
      <c r="E13" s="95">
        <v>-10.481977662601523</v>
      </c>
      <c r="F13" s="7"/>
      <c r="G13" s="7"/>
      <c r="H13" s="94" t="s">
        <v>4</v>
      </c>
      <c r="I13" s="13">
        <v>-5.3913493742897174</v>
      </c>
      <c r="J13" s="13">
        <v>2.4473112505181973</v>
      </c>
      <c r="K13" s="95">
        <v>-7.6514068833292725</v>
      </c>
      <c r="L13" s="7"/>
    </row>
    <row r="14" spans="2:12" x14ac:dyDescent="0.2">
      <c r="B14" s="94" t="s">
        <v>5</v>
      </c>
      <c r="C14" s="13">
        <v>-9.7413863519149686</v>
      </c>
      <c r="D14" s="13">
        <v>-2.0886925969908106</v>
      </c>
      <c r="E14" s="95">
        <v>-7.8159448156740297</v>
      </c>
      <c r="F14" s="7"/>
      <c r="G14" s="7"/>
      <c r="H14" s="94" t="s">
        <v>5</v>
      </c>
      <c r="I14" s="13">
        <v>-4.8838210124736889</v>
      </c>
      <c r="J14" s="13">
        <v>1.5823769984413474</v>
      </c>
      <c r="K14" s="95">
        <v>-6.3654722423105454</v>
      </c>
      <c r="L14" s="7"/>
    </row>
    <row r="15" spans="2:12" x14ac:dyDescent="0.2">
      <c r="B15" s="94" t="s">
        <v>12</v>
      </c>
      <c r="C15" s="13">
        <v>-20.132303083246285</v>
      </c>
      <c r="D15" s="13">
        <v>-14.796130935983115</v>
      </c>
      <c r="E15" s="95">
        <v>-6.2628284441565683</v>
      </c>
      <c r="F15" s="7"/>
      <c r="G15" s="7"/>
      <c r="H15" s="94" t="s">
        <v>12</v>
      </c>
      <c r="I15" s="13">
        <v>-5.3430058952318262</v>
      </c>
      <c r="J15" s="13">
        <v>3.5155926180872967</v>
      </c>
      <c r="K15" s="95">
        <v>-8.5577431276486209</v>
      </c>
      <c r="L15" s="7"/>
    </row>
    <row r="16" spans="2:12" x14ac:dyDescent="0.2">
      <c r="B16" s="94" t="s">
        <v>6</v>
      </c>
      <c r="C16" s="13">
        <v>-4.6787823361131444</v>
      </c>
      <c r="D16" s="13">
        <v>-0.7440008476143305</v>
      </c>
      <c r="E16" s="95">
        <v>-3.9642757335582672</v>
      </c>
      <c r="F16" s="7"/>
      <c r="G16" s="7"/>
      <c r="H16" s="94" t="s">
        <v>6</v>
      </c>
      <c r="I16" s="13">
        <v>-3.4631263272689523</v>
      </c>
      <c r="J16" s="13">
        <v>3.4185677837932786</v>
      </c>
      <c r="K16" s="95">
        <v>-6.6542152521867308</v>
      </c>
      <c r="L16" s="7"/>
    </row>
    <row r="17" spans="2:16" x14ac:dyDescent="0.2">
      <c r="B17" s="94" t="s">
        <v>7</v>
      </c>
      <c r="C17" s="13">
        <v>-10.943027050600122</v>
      </c>
      <c r="D17" s="13">
        <v>0.757501055356812</v>
      </c>
      <c r="E17" s="95">
        <v>-11.612562820041148</v>
      </c>
      <c r="F17" s="7"/>
      <c r="G17" s="7"/>
      <c r="H17" s="94" t="s">
        <v>7</v>
      </c>
      <c r="I17" s="13">
        <v>-4.8398724642875379</v>
      </c>
      <c r="J17" s="13">
        <v>5.4408372114105532</v>
      </c>
      <c r="K17" s="95">
        <v>-9.7502162801354899</v>
      </c>
      <c r="L17" s="7"/>
    </row>
    <row r="18" spans="2:16" x14ac:dyDescent="0.2">
      <c r="B18" s="94" t="s">
        <v>13</v>
      </c>
      <c r="C18" s="13">
        <v>3.2835891346493611</v>
      </c>
      <c r="D18" s="13">
        <v>2.9992705927896424</v>
      </c>
      <c r="E18" s="95">
        <v>0.27603937408819945</v>
      </c>
      <c r="F18" s="7"/>
      <c r="G18" s="7"/>
      <c r="H18" s="94" t="s">
        <v>13</v>
      </c>
      <c r="I18" s="13">
        <v>-0.91998205732775773</v>
      </c>
      <c r="J18" s="13">
        <v>4.1600879830477879</v>
      </c>
      <c r="K18" s="95">
        <v>-4.8771752585331285</v>
      </c>
      <c r="L18" s="7"/>
    </row>
    <row r="19" spans="2:16" x14ac:dyDescent="0.2">
      <c r="B19" s="94" t="s">
        <v>8</v>
      </c>
      <c r="C19" s="13">
        <v>2.7939396184508212</v>
      </c>
      <c r="D19" s="13">
        <v>3.1960774306558903</v>
      </c>
      <c r="E19" s="95">
        <v>-0.38968323430246699</v>
      </c>
      <c r="F19" s="7"/>
      <c r="G19" s="7"/>
      <c r="H19" s="94" t="s">
        <v>8</v>
      </c>
      <c r="I19" s="13">
        <v>-2.2068238436108487</v>
      </c>
      <c r="J19" s="13">
        <v>3.0855182363152238</v>
      </c>
      <c r="K19" s="95">
        <v>-5.1339336217855589</v>
      </c>
      <c r="L19" s="7"/>
    </row>
    <row r="20" spans="2:16" ht="18" customHeight="1" x14ac:dyDescent="0.2">
      <c r="B20" s="109" t="s">
        <v>27</v>
      </c>
      <c r="C20" s="110">
        <v>-15.741296893161334</v>
      </c>
      <c r="D20" s="110">
        <v>-9.971557209518906</v>
      </c>
      <c r="E20" s="111">
        <v>-6.4087964923152896</v>
      </c>
      <c r="F20" s="7"/>
      <c r="G20" s="7"/>
      <c r="H20" s="109" t="s">
        <v>20</v>
      </c>
      <c r="I20" s="110">
        <v>-4.7225135104409901</v>
      </c>
      <c r="J20" s="110">
        <v>3.2607808958899085</v>
      </c>
      <c r="K20" s="111">
        <v>-7.73119701116714</v>
      </c>
      <c r="L20" s="7"/>
      <c r="N20" s="11"/>
      <c r="O20" s="11"/>
      <c r="P20" s="11"/>
    </row>
    <row r="21" spans="2:16" ht="18" customHeight="1" x14ac:dyDescent="0.2">
      <c r="B21" s="100"/>
      <c r="C21" s="101"/>
      <c r="D21" s="101"/>
      <c r="E21" s="101"/>
      <c r="F21" s="7"/>
      <c r="G21" s="7"/>
      <c r="H21" s="102"/>
      <c r="I21" s="101"/>
      <c r="J21" s="101"/>
      <c r="K21" s="101"/>
      <c r="L21" s="7"/>
      <c r="N21" s="11"/>
      <c r="O21" s="11"/>
      <c r="P21" s="11"/>
    </row>
    <row r="22" spans="2:16" ht="55.5" customHeight="1" x14ac:dyDescent="0.2">
      <c r="B22" s="122" t="s">
        <v>68</v>
      </c>
      <c r="C22" s="123"/>
      <c r="D22" s="123"/>
      <c r="E22" s="123"/>
      <c r="F22" s="7"/>
      <c r="G22" s="7"/>
      <c r="H22" s="122" t="s">
        <v>69</v>
      </c>
      <c r="I22" s="123"/>
      <c r="J22" s="123"/>
      <c r="K22" s="123"/>
      <c r="L22" s="7"/>
    </row>
    <row r="23" spans="2:16" x14ac:dyDescent="0.2">
      <c r="B23" s="43" t="s">
        <v>58</v>
      </c>
      <c r="C23" s="7"/>
      <c r="D23" s="7"/>
      <c r="E23" s="7"/>
      <c r="F23" s="7"/>
      <c r="G23" s="7"/>
      <c r="H23" s="43" t="s">
        <v>58</v>
      </c>
      <c r="I23" s="7"/>
      <c r="J23" s="7"/>
      <c r="K23" s="7"/>
      <c r="L23" s="7"/>
    </row>
    <row r="24" spans="2:16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mergeCells count="2">
    <mergeCell ref="B22:E22"/>
    <mergeCell ref="H22:K2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I25"/>
  <sheetViews>
    <sheetView workbookViewId="0"/>
  </sheetViews>
  <sheetFormatPr baseColWidth="10" defaultRowHeight="12.75" x14ac:dyDescent="0.2"/>
  <cols>
    <col min="2" max="2" width="28" customWidth="1"/>
    <col min="3" max="8" width="12.7109375" customWidth="1"/>
    <col min="9" max="9" width="11.42578125" style="40" customWidth="1"/>
    <col min="10" max="16" width="11.42578125" customWidth="1"/>
    <col min="16375" max="16375" width="11.42578125" customWidth="1"/>
  </cols>
  <sheetData>
    <row r="1" spans="2:8" ht="15" x14ac:dyDescent="0.25">
      <c r="B1" s="91" t="s">
        <v>52</v>
      </c>
    </row>
    <row r="4" spans="2:8" x14ac:dyDescent="0.2">
      <c r="B4" s="8" t="s">
        <v>59</v>
      </c>
      <c r="C4" s="7"/>
      <c r="D4" s="7"/>
      <c r="E4" s="7"/>
      <c r="F4" s="7"/>
      <c r="G4" s="7"/>
      <c r="H4" s="7"/>
    </row>
    <row r="5" spans="2:8" x14ac:dyDescent="0.2">
      <c r="B5" s="8"/>
      <c r="C5" s="7"/>
      <c r="D5" s="7"/>
      <c r="E5" s="7"/>
      <c r="F5" s="7"/>
      <c r="G5" s="7"/>
      <c r="H5" s="7"/>
    </row>
    <row r="6" spans="2:8" ht="30" customHeight="1" x14ac:dyDescent="0.2">
      <c r="B6" s="98"/>
      <c r="C6" s="124" t="s">
        <v>0</v>
      </c>
      <c r="D6" s="125"/>
      <c r="E6" s="124" t="s">
        <v>21</v>
      </c>
      <c r="F6" s="125"/>
      <c r="G6" s="124" t="s">
        <v>23</v>
      </c>
      <c r="H6" s="126"/>
    </row>
    <row r="7" spans="2:8" ht="38.25" x14ac:dyDescent="0.2">
      <c r="B7" s="104"/>
      <c r="C7" s="105" t="s">
        <v>47</v>
      </c>
      <c r="D7" s="106" t="s">
        <v>48</v>
      </c>
      <c r="E7" s="105" t="s">
        <v>47</v>
      </c>
      <c r="F7" s="106" t="s">
        <v>48</v>
      </c>
      <c r="G7" s="105" t="s">
        <v>49</v>
      </c>
      <c r="H7" s="107" t="s">
        <v>22</v>
      </c>
    </row>
    <row r="8" spans="2:8" x14ac:dyDescent="0.2">
      <c r="B8" s="92" t="s">
        <v>12</v>
      </c>
      <c r="C8" s="12">
        <v>4294.4028580201793</v>
      </c>
      <c r="D8" s="9">
        <v>-22.337598173893248</v>
      </c>
      <c r="E8" s="12">
        <v>5552.7202224411494</v>
      </c>
      <c r="F8" s="9">
        <v>-14.901909181901274</v>
      </c>
      <c r="G8" s="13">
        <v>50.25513865850764</v>
      </c>
      <c r="H8" s="93">
        <v>-15.569745244261895</v>
      </c>
    </row>
    <row r="9" spans="2:8" x14ac:dyDescent="0.2">
      <c r="B9" s="94" t="s">
        <v>5</v>
      </c>
      <c r="C9" s="14">
        <v>3834.0513079161892</v>
      </c>
      <c r="D9" s="11">
        <v>-3.8214645669035985</v>
      </c>
      <c r="E9" s="14">
        <v>4169.4098122614741</v>
      </c>
      <c r="F9" s="11">
        <v>-5.0876894324712545</v>
      </c>
      <c r="G9" s="15">
        <v>82.611892293348888</v>
      </c>
      <c r="H9" s="103">
        <v>-6.1677569169132198</v>
      </c>
    </row>
    <row r="10" spans="2:8" x14ac:dyDescent="0.2">
      <c r="B10" s="94" t="s">
        <v>3</v>
      </c>
      <c r="C10" s="14">
        <v>4236.9742668231374</v>
      </c>
      <c r="D10" s="11">
        <v>-33.495050338115803</v>
      </c>
      <c r="E10" s="14">
        <v>5014.9981156063195</v>
      </c>
      <c r="F10" s="11">
        <v>-29.421603736145798</v>
      </c>
      <c r="G10" s="15">
        <v>77.744007808296672</v>
      </c>
      <c r="H10" s="103">
        <v>-30.445002074343293</v>
      </c>
    </row>
    <row r="11" spans="2:8" x14ac:dyDescent="0.2">
      <c r="B11" s="94" t="s">
        <v>4</v>
      </c>
      <c r="C11" s="14">
        <v>3028.6510718232712</v>
      </c>
      <c r="D11" s="11">
        <v>-6.9857841038352575</v>
      </c>
      <c r="E11" s="14">
        <v>3501.786831858371</v>
      </c>
      <c r="F11" s="11">
        <v>-7.2905213427423625</v>
      </c>
      <c r="G11" s="15">
        <v>60.339285814000512</v>
      </c>
      <c r="H11" s="103">
        <v>-8.9151156298093781</v>
      </c>
    </row>
    <row r="12" spans="2:8" x14ac:dyDescent="0.2">
      <c r="B12" s="94" t="s">
        <v>6</v>
      </c>
      <c r="C12" s="14">
        <v>2464.5612022273026</v>
      </c>
      <c r="D12" s="11">
        <v>-0.35537370687632741</v>
      </c>
      <c r="E12" s="14">
        <v>3541.0031981977427</v>
      </c>
      <c r="F12" s="11">
        <v>1.7778761004695554</v>
      </c>
      <c r="G12" s="15">
        <v>39.118544307569167</v>
      </c>
      <c r="H12" s="103">
        <v>0.55255982160716144</v>
      </c>
    </row>
    <row r="13" spans="2:8" x14ac:dyDescent="0.2">
      <c r="B13" s="94" t="s">
        <v>11</v>
      </c>
      <c r="C13" s="14">
        <v>3879.2716418109303</v>
      </c>
      <c r="D13" s="11">
        <v>-6.2356631023409381</v>
      </c>
      <c r="E13" s="14">
        <v>4345.2852204116753</v>
      </c>
      <c r="F13" s="11">
        <v>-5.0941471936347238</v>
      </c>
      <c r="G13" s="15">
        <v>106.48684128149287</v>
      </c>
      <c r="H13" s="103">
        <v>-7.1220764513467145</v>
      </c>
    </row>
    <row r="14" spans="2:8" x14ac:dyDescent="0.2">
      <c r="B14" s="94" t="s">
        <v>7</v>
      </c>
      <c r="C14" s="14">
        <v>2368.12914391511</v>
      </c>
      <c r="D14" s="11">
        <v>-7.8090532810491942</v>
      </c>
      <c r="E14" s="14">
        <v>3304.4073844373147</v>
      </c>
      <c r="F14" s="11">
        <v>-4.5333313982919616</v>
      </c>
      <c r="G14" s="15">
        <v>43.76291962012052</v>
      </c>
      <c r="H14" s="103">
        <v>-6.2510783123138935</v>
      </c>
    </row>
    <row r="15" spans="2:8" x14ac:dyDescent="0.2">
      <c r="B15" s="94" t="s">
        <v>2</v>
      </c>
      <c r="C15" s="14">
        <v>2120.1377591700702</v>
      </c>
      <c r="D15" s="11">
        <v>-4.7899249626390699</v>
      </c>
      <c r="E15" s="14">
        <v>2548.3120344288727</v>
      </c>
      <c r="F15" s="11">
        <v>-3.3849350228242314</v>
      </c>
      <c r="G15" s="15">
        <v>64.227190090183612</v>
      </c>
      <c r="H15" s="103">
        <v>-5.134115846552433</v>
      </c>
    </row>
    <row r="16" spans="2:8" x14ac:dyDescent="0.2">
      <c r="B16" s="94" t="s">
        <v>1</v>
      </c>
      <c r="C16" s="14">
        <v>2206.7365898543994</v>
      </c>
      <c r="D16" s="11">
        <v>-24.39924408762576</v>
      </c>
      <c r="E16" s="14">
        <v>2876.368247705032</v>
      </c>
      <c r="F16" s="11">
        <v>-19.221843236476065</v>
      </c>
      <c r="G16" s="15">
        <v>64.73660991816665</v>
      </c>
      <c r="H16" s="103">
        <v>-20.900966827546981</v>
      </c>
    </row>
    <row r="17" spans="2:8" x14ac:dyDescent="0.2">
      <c r="B17" s="94" t="s">
        <v>9</v>
      </c>
      <c r="C17" s="14">
        <v>1381.0014833402006</v>
      </c>
      <c r="D17" s="11">
        <v>-34.807307427876111</v>
      </c>
      <c r="E17" s="14">
        <v>1905.5182845919651</v>
      </c>
      <c r="F17" s="11">
        <v>-26.800144584983855</v>
      </c>
      <c r="G17" s="15">
        <v>58.734216108153916</v>
      </c>
      <c r="H17" s="103">
        <v>-27.750405688515926</v>
      </c>
    </row>
    <row r="18" spans="2:8" x14ac:dyDescent="0.2">
      <c r="B18" s="94" t="s">
        <v>13</v>
      </c>
      <c r="C18" s="14">
        <v>1432.5335873703102</v>
      </c>
      <c r="D18" s="11">
        <v>9.1844131738345389</v>
      </c>
      <c r="E18" s="14">
        <v>1652.2622326841442</v>
      </c>
      <c r="F18" s="11">
        <v>9.3198582459179669</v>
      </c>
      <c r="G18" s="15">
        <v>41.149908403289388</v>
      </c>
      <c r="H18" s="103">
        <v>5.9193167114991212</v>
      </c>
    </row>
    <row r="19" spans="2:8" x14ac:dyDescent="0.2">
      <c r="B19" s="94" t="s">
        <v>10</v>
      </c>
      <c r="C19" s="14">
        <v>275.201018412964</v>
      </c>
      <c r="D19" s="11">
        <v>-33.550534887690695</v>
      </c>
      <c r="E19" s="14">
        <v>402.36930853266102</v>
      </c>
      <c r="F19" s="11">
        <v>-23.805691189994292</v>
      </c>
      <c r="G19" s="15">
        <v>49.084350709631721</v>
      </c>
      <c r="H19" s="103">
        <v>-25.003451511003135</v>
      </c>
    </row>
    <row r="20" spans="2:8" x14ac:dyDescent="0.2">
      <c r="B20" s="94" t="s">
        <v>8</v>
      </c>
      <c r="C20" s="14">
        <v>160.242221477881</v>
      </c>
      <c r="D20" s="11">
        <v>10.250392965036159</v>
      </c>
      <c r="E20" s="14">
        <v>207.81836707230869</v>
      </c>
      <c r="F20" s="11">
        <v>4.1101700349047254</v>
      </c>
      <c r="G20" s="15">
        <v>44.421884046537691</v>
      </c>
      <c r="H20" s="103">
        <v>1.0936017548750527</v>
      </c>
    </row>
    <row r="21" spans="2:8" ht="18" customHeight="1" x14ac:dyDescent="0.2">
      <c r="B21" s="109" t="s">
        <v>20</v>
      </c>
      <c r="C21" s="112"/>
      <c r="D21" s="113">
        <v>-15.024990453939802</v>
      </c>
      <c r="E21" s="112"/>
      <c r="F21" s="113">
        <v>-11.742206886110985</v>
      </c>
      <c r="G21" s="110"/>
      <c r="H21" s="114">
        <v>-13.0491057234549</v>
      </c>
    </row>
    <row r="22" spans="2:8" x14ac:dyDescent="0.2">
      <c r="B22" s="10"/>
      <c r="C22" s="108"/>
      <c r="D22" s="11"/>
      <c r="E22" s="108"/>
      <c r="F22" s="11"/>
      <c r="G22" s="11"/>
      <c r="H22" s="11"/>
    </row>
    <row r="23" spans="2:8" ht="68.25" customHeight="1" x14ac:dyDescent="0.2">
      <c r="B23" s="123" t="s">
        <v>70</v>
      </c>
      <c r="C23" s="123"/>
      <c r="D23" s="123"/>
      <c r="E23" s="123"/>
      <c r="F23" s="123"/>
      <c r="G23" s="123"/>
      <c r="H23" s="123"/>
    </row>
    <row r="24" spans="2:8" x14ac:dyDescent="0.2">
      <c r="B24" s="43" t="s">
        <v>58</v>
      </c>
      <c r="C24" s="7"/>
      <c r="D24" s="7"/>
      <c r="E24" s="7"/>
      <c r="F24" s="7"/>
      <c r="G24" s="7"/>
      <c r="H24" s="7"/>
    </row>
    <row r="25" spans="2:8" x14ac:dyDescent="0.2">
      <c r="B25" s="7"/>
      <c r="C25" s="7"/>
      <c r="D25" s="7"/>
      <c r="E25" s="7"/>
      <c r="F25" s="7"/>
      <c r="G25" s="7"/>
      <c r="H25" s="7"/>
    </row>
  </sheetData>
  <mergeCells count="4">
    <mergeCell ref="B23:H23"/>
    <mergeCell ref="C6:D6"/>
    <mergeCell ref="E6:F6"/>
    <mergeCell ref="G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10</vt:i4>
      </vt:variant>
      <vt:variant>
        <vt:lpstr>Graphiques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15" baseType="lpstr">
      <vt:lpstr>données graphique 1</vt:lpstr>
      <vt:lpstr>Données Graph 1</vt:lpstr>
      <vt:lpstr>Données Graph complémentaire</vt:lpstr>
      <vt:lpstr>Graph complémentaire</vt:lpstr>
      <vt:lpstr>Données Graph 2</vt:lpstr>
      <vt:lpstr>Graph 2</vt:lpstr>
      <vt:lpstr>Données Graph 3</vt:lpstr>
      <vt:lpstr>Graph 3</vt:lpstr>
      <vt:lpstr>Tableaux 1 et 2</vt:lpstr>
      <vt:lpstr>Tableau 3</vt:lpstr>
      <vt:lpstr>Graphique1</vt:lpstr>
      <vt:lpstr>Graph 1</vt:lpstr>
      <vt:lpstr>hodgfoùsdui</vt:lpstr>
      <vt:lpstr>'Tableau 3'!Zone_d_impression</vt:lpstr>
      <vt:lpstr>'Tableaux 1 et 2'!Zone_d_impression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dominique.bouilly</dc:creator>
  <cp:lastModifiedBy>Félix Paquier (SSP/SDSSR/BSPCA)</cp:lastModifiedBy>
  <cp:lastPrinted>2019-06-28T10:34:35Z</cp:lastPrinted>
  <dcterms:created xsi:type="dcterms:W3CDTF">2019-06-20T08:06:39Z</dcterms:created>
  <dcterms:modified xsi:type="dcterms:W3CDTF">2025-07-02T07:38:07Z</dcterms:modified>
</cp:coreProperties>
</file>