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5.xml" ContentType="application/vnd.openxmlformats-officedocument.spreadsheetml.worksheet+xml"/>
  <Override PartName="/xl/chartsheets/sheet3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G:\ssp\sdssr\bspca\Comptes Régionaux\Campagne_2026\Rapport CCAN\Primeur\"/>
    </mc:Choice>
  </mc:AlternateContent>
  <xr:revisionPtr revIDLastSave="0" documentId="13_ncr:1_{07FD1AFE-6C31-4F0C-90C3-E77403414588}" xr6:coauthVersionLast="47" xr6:coauthVersionMax="47" xr10:uidLastSave="{00000000-0000-0000-0000-000000000000}"/>
  <bookViews>
    <workbookView xWindow="-120" yWindow="-120" windowWidth="19440" windowHeight="14880" tabRatio="709" firstSheet="2" activeTab="2" xr2:uid="{00000000-000D-0000-FFFF-FFFF00000000}"/>
  </bookViews>
  <sheets>
    <sheet name="Graphique1" sheetId="8" state="hidden" r:id="rId1"/>
    <sheet name="données graphique 1" sheetId="7" state="hidden" r:id="rId2"/>
    <sheet name="Données Graph 1" sheetId="23" r:id="rId3"/>
    <sheet name="Graph 1" sheetId="24" r:id="rId4"/>
    <sheet name="Données Graph complémentaire" sheetId="9" r:id="rId5"/>
    <sheet name="Graph complémentaire" sheetId="12" r:id="rId6"/>
    <sheet name="Données Graph 2" sheetId="19" r:id="rId7"/>
    <sheet name="hodgfoùsdui" sheetId="14" state="hidden" r:id="rId8"/>
    <sheet name="Graph 2" sheetId="22" r:id="rId9"/>
    <sheet name="Données Graph 3" sheetId="20" r:id="rId10"/>
    <sheet name="Tableaux 1 et tab complém" sheetId="13" r:id="rId11"/>
    <sheet name="Graph 3" sheetId="21" r:id="rId12"/>
    <sheet name="Tableau 2" sheetId="15" r:id="rId13"/>
    <sheet name="Donnees_graph 4" sheetId="25" r:id="rId14"/>
    <sheet name="Graph 4_a" sheetId="26" r:id="rId15"/>
    <sheet name="Graph 4_b" sheetId="27" r:id="rId16"/>
    <sheet name="Graph 4_c" sheetId="28" r:id="rId17"/>
    <sheet name="Graph 4_d" sheetId="29" r:id="rId18"/>
  </sheets>
  <definedNames>
    <definedName name="_xlnm.Print_Area" localSheetId="12">'Tableau 2'!$B$4:$H$24</definedName>
    <definedName name="_xlnm.Print_Area" localSheetId="10">'Tableaux 1 et tab complém'!$H$4:$K$23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7" l="1"/>
  <c r="I3" i="7" s="1"/>
  <c r="N21" i="7" s="1"/>
  <c r="B21" i="7" s="1"/>
  <c r="J3" i="7"/>
  <c r="H4" i="7"/>
  <c r="M22" i="7" s="1"/>
  <c r="J4" i="7"/>
  <c r="H5" i="7"/>
  <c r="I5" i="7" s="1"/>
  <c r="N23" i="7" s="1"/>
  <c r="B23" i="7" s="1"/>
  <c r="J5" i="7"/>
  <c r="H6" i="7"/>
  <c r="M24" i="7" s="1"/>
  <c r="J6" i="7"/>
  <c r="H7" i="7"/>
  <c r="I7" i="7" s="1"/>
  <c r="N25" i="7" s="1"/>
  <c r="B25" i="7" s="1"/>
  <c r="J7" i="7"/>
  <c r="H8" i="7"/>
  <c r="M26" i="7" s="1"/>
  <c r="J8" i="7"/>
  <c r="H9" i="7"/>
  <c r="I9" i="7" s="1"/>
  <c r="N27" i="7" s="1"/>
  <c r="B27" i="7" s="1"/>
  <c r="J9" i="7"/>
  <c r="H10" i="7"/>
  <c r="M28" i="7" s="1"/>
  <c r="J10" i="7"/>
  <c r="H11" i="7"/>
  <c r="I11" i="7" s="1"/>
  <c r="N29" i="7" s="1"/>
  <c r="B29" i="7" s="1"/>
  <c r="J11" i="7"/>
  <c r="H12" i="7"/>
  <c r="I12" i="7" s="1"/>
  <c r="N30" i="7" s="1"/>
  <c r="B30" i="7" s="1"/>
  <c r="J12" i="7"/>
  <c r="H13" i="7"/>
  <c r="I13" i="7" s="1"/>
  <c r="N31" i="7" s="1"/>
  <c r="B31" i="7" s="1"/>
  <c r="J13" i="7"/>
  <c r="H14" i="7"/>
  <c r="I14" i="7" s="1"/>
  <c r="N32" i="7" s="1"/>
  <c r="B32" i="7" s="1"/>
  <c r="J14" i="7"/>
  <c r="H15" i="7"/>
  <c r="I15" i="7" s="1"/>
  <c r="N33" i="7" s="1"/>
  <c r="B33" i="7" s="1"/>
  <c r="J15" i="7"/>
  <c r="K15" i="7"/>
  <c r="L15" i="7"/>
  <c r="H16" i="7"/>
  <c r="H19" i="7" s="1"/>
  <c r="J16" i="7"/>
  <c r="J19" i="7" s="1"/>
  <c r="B19" i="7"/>
  <c r="C19" i="7"/>
  <c r="D19" i="7"/>
  <c r="G19" i="7"/>
  <c r="C21" i="7"/>
  <c r="D21" i="7"/>
  <c r="E21" i="7"/>
  <c r="H21" i="7"/>
  <c r="I21" i="7"/>
  <c r="J21" i="7"/>
  <c r="K21" i="7"/>
  <c r="L21" i="7"/>
  <c r="C22" i="7"/>
  <c r="D22" i="7"/>
  <c r="E22" i="7"/>
  <c r="H22" i="7"/>
  <c r="I22" i="7"/>
  <c r="J22" i="7"/>
  <c r="K22" i="7"/>
  <c r="L22" i="7"/>
  <c r="C23" i="7"/>
  <c r="D23" i="7"/>
  <c r="E23" i="7"/>
  <c r="H23" i="7"/>
  <c r="I23" i="7"/>
  <c r="J23" i="7"/>
  <c r="K23" i="7"/>
  <c r="L23" i="7"/>
  <c r="C24" i="7"/>
  <c r="D24" i="7"/>
  <c r="E24" i="7"/>
  <c r="H24" i="7"/>
  <c r="I24" i="7"/>
  <c r="J24" i="7"/>
  <c r="K24" i="7"/>
  <c r="L24" i="7"/>
  <c r="C25" i="7"/>
  <c r="D25" i="7"/>
  <c r="E25" i="7"/>
  <c r="H25" i="7"/>
  <c r="I25" i="7"/>
  <c r="J25" i="7"/>
  <c r="K25" i="7"/>
  <c r="L25" i="7"/>
  <c r="C26" i="7"/>
  <c r="D26" i="7"/>
  <c r="E26" i="7"/>
  <c r="H26" i="7"/>
  <c r="I26" i="7"/>
  <c r="J26" i="7"/>
  <c r="K26" i="7"/>
  <c r="L26" i="7"/>
  <c r="C27" i="7"/>
  <c r="D27" i="7"/>
  <c r="E27" i="7"/>
  <c r="H27" i="7"/>
  <c r="I27" i="7"/>
  <c r="J27" i="7"/>
  <c r="K27" i="7"/>
  <c r="L27" i="7"/>
  <c r="C28" i="7"/>
  <c r="D28" i="7"/>
  <c r="E28" i="7"/>
  <c r="H28" i="7"/>
  <c r="I28" i="7"/>
  <c r="J28" i="7"/>
  <c r="K28" i="7"/>
  <c r="L28" i="7"/>
  <c r="C29" i="7"/>
  <c r="D29" i="7"/>
  <c r="E29" i="7"/>
  <c r="H29" i="7"/>
  <c r="I29" i="7"/>
  <c r="J29" i="7"/>
  <c r="K29" i="7"/>
  <c r="L29" i="7"/>
  <c r="C30" i="7"/>
  <c r="D30" i="7"/>
  <c r="E30" i="7"/>
  <c r="H30" i="7"/>
  <c r="I30" i="7"/>
  <c r="J30" i="7"/>
  <c r="K30" i="7"/>
  <c r="L30" i="7"/>
  <c r="C31" i="7"/>
  <c r="D31" i="7"/>
  <c r="E31" i="7"/>
  <c r="H31" i="7"/>
  <c r="I31" i="7"/>
  <c r="J31" i="7"/>
  <c r="K31" i="7"/>
  <c r="L31" i="7"/>
  <c r="C32" i="7"/>
  <c r="D32" i="7"/>
  <c r="E32" i="7"/>
  <c r="H32" i="7"/>
  <c r="I32" i="7"/>
  <c r="J32" i="7"/>
  <c r="K32" i="7"/>
  <c r="L32" i="7"/>
  <c r="C33" i="7"/>
  <c r="D33" i="7"/>
  <c r="E33" i="7"/>
  <c r="H33" i="7"/>
  <c r="I33" i="7"/>
  <c r="J33" i="7"/>
  <c r="K33" i="7"/>
  <c r="L33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H49" i="7" s="1"/>
  <c r="F50" i="7"/>
  <c r="E66" i="7"/>
  <c r="M30" i="7" l="1"/>
  <c r="I8" i="7"/>
  <c r="N26" i="7" s="1"/>
  <c r="B26" i="7" s="1"/>
  <c r="M27" i="7"/>
  <c r="M33" i="7"/>
  <c r="M21" i="7"/>
  <c r="M23" i="7"/>
  <c r="M25" i="7"/>
  <c r="I6" i="7"/>
  <c r="N24" i="7" s="1"/>
  <c r="B24" i="7" s="1"/>
  <c r="I10" i="7"/>
  <c r="N28" i="7" s="1"/>
  <c r="B28" i="7" s="1"/>
  <c r="M31" i="7"/>
  <c r="M32" i="7"/>
  <c r="E19" i="7"/>
  <c r="I4" i="7"/>
  <c r="N22" i="7" s="1"/>
  <c r="B22" i="7" s="1"/>
  <c r="M29" i="7"/>
  <c r="I16" i="7"/>
  <c r="I19" i="7" s="1"/>
</calcChain>
</file>

<file path=xl/sharedStrings.xml><?xml version="1.0" encoding="utf-8"?>
<sst xmlns="http://schemas.openxmlformats.org/spreadsheetml/2006/main" count="239" uniqueCount="70">
  <si>
    <t>Valeur ajoutée brute</t>
  </si>
  <si>
    <t>Bourgogne-Franche-Comté</t>
  </si>
  <si>
    <t>Normandie</t>
  </si>
  <si>
    <t>Grand Est</t>
  </si>
  <si>
    <t>Pays de la Loire</t>
  </si>
  <si>
    <t>Bretagne</t>
  </si>
  <si>
    <t>Occitanie</t>
  </si>
  <si>
    <t>Auvergne-Rhône-Alpes</t>
  </si>
  <si>
    <t>Corse</t>
  </si>
  <si>
    <t>Centre-Val de Loire</t>
  </si>
  <si>
    <t>Île-de-France</t>
  </si>
  <si>
    <t>Hauts-de-France</t>
  </si>
  <si>
    <t>Nouvelle-Aquitaine</t>
  </si>
  <si>
    <t>Provence-Alpes-Côte d'Azur</t>
  </si>
  <si>
    <t>France Métropolitaine</t>
  </si>
  <si>
    <t>Montants en M€</t>
  </si>
  <si>
    <t>Production végétale</t>
  </si>
  <si>
    <t>Production animale</t>
  </si>
  <si>
    <t>Production de service</t>
  </si>
  <si>
    <t>Évolution de la production</t>
  </si>
  <si>
    <t>France</t>
  </si>
  <si>
    <t xml:space="preserve">Valeur ajoutée brute au coût des facteurs </t>
  </si>
  <si>
    <t>Évolutions en termes réels (en %)</t>
  </si>
  <si>
    <t>anim</t>
  </si>
  <si>
    <t>veg</t>
  </si>
  <si>
    <t>tot</t>
  </si>
  <si>
    <t xml:space="preserve">France </t>
  </si>
  <si>
    <t xml:space="preserve">Tableau 1 : Évolution de la production végétale en valeur, volume et prix </t>
  </si>
  <si>
    <t>R11</t>
  </si>
  <si>
    <t>R24</t>
  </si>
  <si>
    <t>R27</t>
  </si>
  <si>
    <t>R28</t>
  </si>
  <si>
    <t>R32</t>
  </si>
  <si>
    <t>R44</t>
  </si>
  <si>
    <t>R52</t>
  </si>
  <si>
    <t>R53</t>
  </si>
  <si>
    <t>R75</t>
  </si>
  <si>
    <t>R76</t>
  </si>
  <si>
    <t>R84</t>
  </si>
  <si>
    <t>R93</t>
  </si>
  <si>
    <t>R94</t>
  </si>
  <si>
    <t>FRA</t>
  </si>
  <si>
    <t>Ensemble des subventions (M€)</t>
  </si>
  <si>
    <t>Poids de la production animale dans la production totale</t>
  </si>
  <si>
    <t>Ratio Consommations intermédiaires/Production totale</t>
  </si>
  <si>
    <t xml:space="preserve">Poids des consommations intermédiaires dans la production totale </t>
  </si>
  <si>
    <t>en fonction du poids de la production animale dans la région</t>
  </si>
  <si>
    <r>
      <t>Î</t>
    </r>
    <r>
      <rPr>
        <sz val="10"/>
        <rFont val="Arial"/>
        <family val="2"/>
      </rPr>
      <t>le-de-France</t>
    </r>
  </si>
  <si>
    <t>Contribution de l'effet prix</t>
  </si>
  <si>
    <t>Contribution de l'effet volume</t>
  </si>
  <si>
    <t>Contribution de l'évolution de la production animale</t>
  </si>
  <si>
    <t>Contribution de l'évolution de la production végétale</t>
  </si>
  <si>
    <t>Source : Agreste - Comptes régionaux de l'agriculture 2025 provisoires</t>
  </si>
  <si>
    <t>Évolution de la production agricole entre 2024 et 2025 selon les régions</t>
  </si>
  <si>
    <t>Comptes régionaux de l'agriculture 2025</t>
  </si>
  <si>
    <t>Ensemble des subventions par région 2023-2024-2025</t>
  </si>
  <si>
    <t>Valeur 2025
(en M€)</t>
  </si>
  <si>
    <t>Évolution 2025/2024
(en %)</t>
  </si>
  <si>
    <t>Évolution 2025/2024 en valeur
en %</t>
  </si>
  <si>
    <t>Évolution 2025/2024 en volume
en %</t>
  </si>
  <si>
    <t>Évolution 2025/2024 liée à la variation des prix
en %</t>
  </si>
  <si>
    <t>Source : Agreste, comptes régionaux de l'agriculture 2025 provisoires</t>
  </si>
  <si>
    <t>Lecture : En 2025, la valeur de la production végétale hors subventions diminue de 1,7 % en Centre-Val de Loire par rapport à 2024. Cette baisse résulte d'une baisse des prix à la production de 5,8 % qui n'est que partiellement compensée par une hausse de 4,4 % en volume.</t>
  </si>
  <si>
    <t>Valeur ajoutée brute au coût des facteurs par emploi</t>
  </si>
  <si>
    <t>Lecture : en Normandie, la valeur ajoutée brute s'élève à 2 735 M€ en 2025 en hausse de 24,5 % sur un an. La valeur ajoutée brute au coût des facteurs (VABCF), obtenue en ajoutant à la valeur ajoutée brute les subventions d'exploitation et en retranchant les impôts à la production, s'élève à 3 140 M€, en baisse de 19,6 % sur un an. Rapportée à l'emploi de la branche agricole, la VABCF s'élève à 80 100 € par emploi, en hausse de 19,1 % en termes réels, c'est-à-dire une fois déduite la hausse des prix du PIB de 2024 à 2025 (+ 1,1 %).</t>
  </si>
  <si>
    <t>Valeur 2025
(en K€/emploi)</t>
  </si>
  <si>
    <t>Tableau complémentaire : Évolution des consommations intermédiaires en valeur, volume et prix</t>
  </si>
  <si>
    <t>Graphique 4 : Évolution de la VABCF par emploi en termes réels (indice base 100 en 2020)</t>
  </si>
  <si>
    <t>Lecture : En 2025, la valeur des consommations intermédiaires diminue de 1,7 % en Occitanie par rapport à 2024. Cette évolution résulte d'une baisse des volumes de 4,2 % tandis que les prix n'augmentent que de 2,6 %.</t>
  </si>
  <si>
    <t>Tableau 2 : Valeur ajoutée et évolution entre 2024 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</si>
</sst>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0.0"/>
    <numFmt numFmtId="166" formatCode="#,##0.0"/>
    <numFmt numFmtId="167" formatCode="_-* #,##0\ _€_-;\-* #,##0\ _€_-;_-* &quot;-&quot;??\ _€_-;_-@_-"/>
    <numFmt numFmtId="168" formatCode="0.0%"/>
    <numFmt numFmtId="169" formatCode="0.00000000000"/>
    <numFmt numFmtId="170" formatCode="0.000000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.5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Calibri"/>
      <family val="2"/>
    </font>
    <font>
      <sz val="10"/>
      <name val="Arial"/>
      <family val="2"/>
    </font>
    <font>
      <b/>
      <sz val="12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theme="5"/>
      <name val="Arial"/>
      <family val="2"/>
    </font>
    <font>
      <b/>
      <sz val="10"/>
      <color theme="9" tint="-0.249977111117893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7.5"/>
      <name val="Arial"/>
      <family val="2"/>
    </font>
    <font>
      <sz val="7"/>
      <name val="Arial"/>
      <family val="2"/>
    </font>
    <font>
      <b/>
      <sz val="8"/>
      <color rgb="FF0070C0"/>
      <name val="Arial"/>
      <family val="2"/>
    </font>
    <font>
      <b/>
      <sz val="8"/>
      <color theme="5"/>
      <name val="Arial"/>
      <family val="2"/>
    </font>
    <font>
      <b/>
      <sz val="8"/>
      <color theme="0" tint="-0.499984740745262"/>
      <name val="Arial"/>
      <family val="2"/>
    </font>
    <font>
      <b/>
      <sz val="11"/>
      <color theme="9" tint="-0.249977111117893"/>
      <name val="Arial"/>
      <family val="2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" fillId="0" borderId="0"/>
    <xf numFmtId="0" fontId="1" fillId="0" borderId="0"/>
  </cellStyleXfs>
  <cellXfs count="138">
    <xf numFmtId="0" fontId="0" fillId="0" borderId="0" xfId="0"/>
    <xf numFmtId="167" fontId="0" fillId="0" borderId="0" xfId="1" applyNumberFormat="1" applyFont="1"/>
    <xf numFmtId="9" fontId="0" fillId="0" borderId="0" xfId="2" applyFont="1"/>
    <xf numFmtId="168" fontId="0" fillId="0" borderId="0" xfId="2" applyNumberFormat="1" applyFont="1"/>
    <xf numFmtId="167" fontId="0" fillId="0" borderId="0" xfId="0" applyNumberFormat="1"/>
    <xf numFmtId="166" fontId="0" fillId="0" borderId="0" xfId="0" applyNumberFormat="1"/>
    <xf numFmtId="168" fontId="0" fillId="0" borderId="0" xfId="0" applyNumberFormat="1"/>
    <xf numFmtId="0" fontId="0" fillId="2" borderId="0" xfId="0" applyFill="1"/>
    <xf numFmtId="0" fontId="5" fillId="2" borderId="0" xfId="0" applyFont="1" applyFill="1"/>
    <xf numFmtId="165" fontId="0" fillId="2" borderId="3" xfId="0" applyNumberFormat="1" applyFill="1" applyBorder="1"/>
    <xf numFmtId="165" fontId="0" fillId="2" borderId="0" xfId="0" applyNumberFormat="1" applyFill="1"/>
    <xf numFmtId="167" fontId="6" fillId="2" borderId="6" xfId="1" applyNumberFormat="1" applyFont="1" applyFill="1" applyBorder="1"/>
    <xf numFmtId="165" fontId="0" fillId="2" borderId="6" xfId="0" applyNumberFormat="1" applyFill="1" applyBorder="1"/>
    <xf numFmtId="167" fontId="6" fillId="2" borderId="5" xfId="1" applyNumberFormat="1" applyFont="1" applyFill="1" applyBorder="1"/>
    <xf numFmtId="165" fontId="0" fillId="2" borderId="5" xfId="0" applyNumberFormat="1" applyFill="1" applyBorder="1"/>
    <xf numFmtId="0" fontId="0" fillId="3" borderId="0" xfId="0" applyFill="1"/>
    <xf numFmtId="0" fontId="9" fillId="0" borderId="7" xfId="0" applyFont="1" applyBorder="1" applyAlignment="1">
      <alignment horizontal="center" wrapText="1"/>
    </xf>
    <xf numFmtId="166" fontId="10" fillId="0" borderId="8" xfId="0" applyNumberFormat="1" applyFont="1" applyBorder="1"/>
    <xf numFmtId="166" fontId="10" fillId="0" borderId="9" xfId="0" applyNumberFormat="1" applyFont="1" applyBorder="1"/>
    <xf numFmtId="166" fontId="10" fillId="0" borderId="10" xfId="0" applyNumberFormat="1" applyFont="1" applyBorder="1"/>
    <xf numFmtId="166" fontId="0" fillId="0" borderId="11" xfId="0" applyNumberFormat="1" applyBorder="1"/>
    <xf numFmtId="0" fontId="3" fillId="0" borderId="7" xfId="0" applyFont="1" applyBorder="1" applyAlignment="1">
      <alignment horizontal="center" wrapText="1"/>
    </xf>
    <xf numFmtId="166" fontId="0" fillId="0" borderId="8" xfId="0" applyNumberFormat="1" applyBorder="1"/>
    <xf numFmtId="166" fontId="0" fillId="0" borderId="9" xfId="0" applyNumberFormat="1" applyBorder="1"/>
    <xf numFmtId="166" fontId="0" fillId="0" borderId="10" xfId="0" applyNumberFormat="1" applyBorder="1"/>
    <xf numFmtId="0" fontId="11" fillId="2" borderId="2" xfId="0" applyFont="1" applyFill="1" applyBorder="1"/>
    <xf numFmtId="166" fontId="10" fillId="2" borderId="12" xfId="0" applyNumberFormat="1" applyFont="1" applyFill="1" applyBorder="1"/>
    <xf numFmtId="0" fontId="11" fillId="2" borderId="1" xfId="0" applyFont="1" applyFill="1" applyBorder="1"/>
    <xf numFmtId="166" fontId="10" fillId="2" borderId="13" xfId="0" applyNumberFormat="1" applyFont="1" applyFill="1" applyBorder="1"/>
    <xf numFmtId="0" fontId="11" fillId="2" borderId="14" xfId="0" applyFont="1" applyFill="1" applyBorder="1"/>
    <xf numFmtId="166" fontId="10" fillId="2" borderId="15" xfId="0" applyNumberFormat="1" applyFont="1" applyFill="1" applyBorder="1"/>
    <xf numFmtId="0" fontId="11" fillId="2" borderId="16" xfId="0" applyFont="1" applyFill="1" applyBorder="1"/>
    <xf numFmtId="166" fontId="10" fillId="2" borderId="17" xfId="0" applyNumberFormat="1" applyFont="1" applyFill="1" applyBorder="1"/>
    <xf numFmtId="10" fontId="0" fillId="0" borderId="0" xfId="0" applyNumberFormat="1"/>
    <xf numFmtId="0" fontId="8" fillId="2" borderId="0" xfId="0" applyFont="1" applyFill="1"/>
    <xf numFmtId="0" fontId="5" fillId="0" borderId="0" xfId="0" applyFont="1"/>
    <xf numFmtId="0" fontId="2" fillId="0" borderId="0" xfId="0" applyFont="1"/>
    <xf numFmtId="49" fontId="0" fillId="0" borderId="0" xfId="0" applyNumberFormat="1"/>
    <xf numFmtId="168" fontId="5" fillId="0" borderId="0" xfId="0" applyNumberFormat="1" applyFont="1"/>
    <xf numFmtId="169" fontId="0" fillId="0" borderId="0" xfId="0" applyNumberFormat="1"/>
    <xf numFmtId="170" fontId="0" fillId="0" borderId="0" xfId="0" applyNumberFormat="1"/>
    <xf numFmtId="0" fontId="2" fillId="2" borderId="0" xfId="0" applyFont="1" applyFill="1"/>
    <xf numFmtId="0" fontId="13" fillId="0" borderId="0" xfId="0" applyFont="1"/>
    <xf numFmtId="168" fontId="0" fillId="0" borderId="5" xfId="0" applyNumberFormat="1" applyBorder="1"/>
    <xf numFmtId="168" fontId="0" fillId="0" borderId="21" xfId="0" applyNumberFormat="1" applyBorder="1"/>
    <xf numFmtId="0" fontId="0" fillId="0" borderId="24" xfId="0" applyBorder="1"/>
    <xf numFmtId="0" fontId="0" fillId="0" borderId="4" xfId="0" applyBorder="1"/>
    <xf numFmtId="168" fontId="0" fillId="0" borderId="26" xfId="0" applyNumberFormat="1" applyBorder="1"/>
    <xf numFmtId="168" fontId="0" fillId="0" borderId="27" xfId="0" applyNumberFormat="1" applyBorder="1"/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14" fillId="4" borderId="18" xfId="0" applyFont="1" applyFill="1" applyBorder="1" applyAlignment="1">
      <alignment horizontal="center"/>
    </xf>
    <xf numFmtId="0" fontId="15" fillId="4" borderId="24" xfId="0" applyFont="1" applyFill="1" applyBorder="1" applyAlignment="1">
      <alignment horizontal="center"/>
    </xf>
    <xf numFmtId="0" fontId="16" fillId="4" borderId="18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 vertical="top"/>
    </xf>
    <xf numFmtId="0" fontId="5" fillId="5" borderId="0" xfId="0" applyFont="1" applyFill="1"/>
    <xf numFmtId="0" fontId="17" fillId="6" borderId="22" xfId="0" applyFont="1" applyFill="1" applyBorder="1"/>
    <xf numFmtId="168" fontId="5" fillId="7" borderId="5" xfId="0" applyNumberFormat="1" applyFont="1" applyFill="1" applyBorder="1"/>
    <xf numFmtId="168" fontId="5" fillId="7" borderId="26" xfId="0" applyNumberFormat="1" applyFont="1" applyFill="1" applyBorder="1"/>
    <xf numFmtId="0" fontId="19" fillId="0" borderId="0" xfId="0" applyFont="1"/>
    <xf numFmtId="0" fontId="18" fillId="0" borderId="6" xfId="0" applyFont="1" applyBorder="1"/>
    <xf numFmtId="0" fontId="18" fillId="0" borderId="3" xfId="0" applyFont="1" applyBorder="1"/>
    <xf numFmtId="0" fontId="18" fillId="0" borderId="22" xfId="0" applyFont="1" applyBorder="1"/>
    <xf numFmtId="0" fontId="18" fillId="0" borderId="21" xfId="0" applyFont="1" applyBorder="1"/>
    <xf numFmtId="0" fontId="16" fillId="0" borderId="0" xfId="0" applyFont="1"/>
    <xf numFmtId="0" fontId="21" fillId="0" borderId="5" xfId="0" applyFont="1" applyBorder="1" applyAlignment="1">
      <alignment horizontal="center"/>
    </xf>
    <xf numFmtId="0" fontId="21" fillId="0" borderId="0" xfId="0" applyFont="1"/>
    <xf numFmtId="49" fontId="21" fillId="0" borderId="5" xfId="0" applyNumberFormat="1" applyFont="1" applyBorder="1" applyAlignment="1">
      <alignment horizontal="center"/>
    </xf>
    <xf numFmtId="49" fontId="21" fillId="0" borderId="21" xfId="0" applyNumberFormat="1" applyFont="1" applyBorder="1" applyAlignment="1">
      <alignment horizontal="center"/>
    </xf>
    <xf numFmtId="0" fontId="21" fillId="0" borderId="22" xfId="0" applyFont="1" applyBorder="1"/>
    <xf numFmtId="0" fontId="22" fillId="0" borderId="0" xfId="0" applyFont="1"/>
    <xf numFmtId="0" fontId="23" fillId="5" borderId="21" xfId="0" applyFont="1" applyFill="1" applyBorder="1" applyAlignment="1">
      <alignment horizontal="right"/>
    </xf>
    <xf numFmtId="0" fontId="24" fillId="5" borderId="22" xfId="0" applyFont="1" applyFill="1" applyBorder="1" applyAlignment="1">
      <alignment horizontal="right"/>
    </xf>
    <xf numFmtId="0" fontId="25" fillId="5" borderId="23" xfId="0" applyFont="1" applyFill="1" applyBorder="1" applyAlignment="1">
      <alignment horizontal="right"/>
    </xf>
    <xf numFmtId="0" fontId="26" fillId="0" borderId="0" xfId="0" applyFont="1"/>
    <xf numFmtId="0" fontId="0" fillId="2" borderId="6" xfId="0" applyFill="1" applyBorder="1"/>
    <xf numFmtId="165" fontId="0" fillId="2" borderId="19" xfId="0" applyNumberFormat="1" applyFill="1" applyBorder="1"/>
    <xf numFmtId="0" fontId="0" fillId="2" borderId="5" xfId="0" applyFill="1" applyBorder="1"/>
    <xf numFmtId="165" fontId="0" fillId="2" borderId="28" xfId="0" applyNumberFormat="1" applyFill="1" applyBorder="1"/>
    <xf numFmtId="0" fontId="17" fillId="6" borderId="6" xfId="0" applyFont="1" applyFill="1" applyBorder="1"/>
    <xf numFmtId="0" fontId="27" fillId="6" borderId="28" xfId="0" applyFont="1" applyFill="1" applyBorder="1" applyAlignment="1">
      <alignment horizontal="center" wrapText="1"/>
    </xf>
    <xf numFmtId="0" fontId="17" fillId="6" borderId="6" xfId="0" applyFont="1" applyFill="1" applyBorder="1" applyAlignment="1">
      <alignment wrapText="1"/>
    </xf>
    <xf numFmtId="0" fontId="17" fillId="6" borderId="6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165" fontId="0" fillId="2" borderId="0" xfId="0" applyNumberFormat="1" applyFill="1" applyAlignment="1">
      <alignment vertical="center"/>
    </xf>
    <xf numFmtId="0" fontId="4" fillId="0" borderId="0" xfId="0" applyFont="1" applyAlignment="1">
      <alignment vertical="center"/>
    </xf>
    <xf numFmtId="165" fontId="0" fillId="2" borderId="20" xfId="0" applyNumberFormat="1" applyFill="1" applyBorder="1"/>
    <xf numFmtId="0" fontId="0" fillId="5" borderId="5" xfId="0" applyFill="1" applyBorder="1"/>
    <xf numFmtId="0" fontId="0" fillId="5" borderId="5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167" fontId="6" fillId="2" borderId="0" xfId="1" applyNumberFormat="1" applyFont="1" applyFill="1" applyBorder="1"/>
    <xf numFmtId="0" fontId="5" fillId="7" borderId="24" xfId="0" applyFont="1" applyFill="1" applyBorder="1" applyAlignment="1">
      <alignment vertical="center"/>
    </xf>
    <xf numFmtId="165" fontId="5" fillId="7" borderId="24" xfId="0" applyNumberFormat="1" applyFont="1" applyFill="1" applyBorder="1" applyAlignment="1">
      <alignment vertical="center"/>
    </xf>
    <xf numFmtId="165" fontId="5" fillId="7" borderId="18" xfId="0" applyNumberFormat="1" applyFont="1" applyFill="1" applyBorder="1" applyAlignment="1">
      <alignment vertical="center"/>
    </xf>
    <xf numFmtId="167" fontId="5" fillId="7" borderId="24" xfId="1" applyNumberFormat="1" applyFont="1" applyFill="1" applyBorder="1" applyAlignment="1">
      <alignment vertical="center"/>
    </xf>
    <xf numFmtId="165" fontId="5" fillId="7" borderId="4" xfId="0" applyNumberFormat="1" applyFont="1" applyFill="1" applyBorder="1" applyAlignment="1">
      <alignment vertical="center"/>
    </xf>
    <xf numFmtId="165" fontId="5" fillId="7" borderId="25" xfId="0" applyNumberFormat="1" applyFont="1" applyFill="1" applyBorder="1" applyAlignment="1">
      <alignment vertical="center"/>
    </xf>
    <xf numFmtId="0" fontId="14" fillId="0" borderId="0" xfId="0" applyFont="1"/>
    <xf numFmtId="0" fontId="28" fillId="0" borderId="0" xfId="0" applyFont="1"/>
    <xf numFmtId="0" fontId="27" fillId="6" borderId="6" xfId="0" applyFont="1" applyFill="1" applyBorder="1" applyAlignment="1">
      <alignment horizontal="center" vertical="center" wrapText="1"/>
    </xf>
    <xf numFmtId="0" fontId="0" fillId="8" borderId="0" xfId="0" applyFill="1"/>
    <xf numFmtId="0" fontId="5" fillId="8" borderId="0" xfId="0" applyFont="1" applyFill="1"/>
    <xf numFmtId="0" fontId="2" fillId="5" borderId="5" xfId="0" applyFont="1" applyFill="1" applyBorder="1" applyAlignment="1">
      <alignment horizontal="center" vertical="center" wrapText="1"/>
    </xf>
    <xf numFmtId="0" fontId="1" fillId="0" borderId="0" xfId="6"/>
    <xf numFmtId="0" fontId="29" fillId="0" borderId="0" xfId="6" applyFont="1"/>
    <xf numFmtId="0" fontId="1" fillId="0" borderId="26" xfId="6" applyBorder="1"/>
    <xf numFmtId="165" fontId="1" fillId="0" borderId="26" xfId="6" applyNumberFormat="1" applyBorder="1"/>
    <xf numFmtId="0" fontId="5" fillId="7" borderId="18" xfId="0" applyFont="1" applyFill="1" applyBorder="1" applyAlignment="1">
      <alignment vertical="center"/>
    </xf>
    <xf numFmtId="0" fontId="1" fillId="6" borderId="28" xfId="6" applyFill="1" applyBorder="1"/>
    <xf numFmtId="0" fontId="27" fillId="6" borderId="28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/>
    </xf>
    <xf numFmtId="0" fontId="20" fillId="6" borderId="3" xfId="0" applyFont="1" applyFill="1" applyBorder="1" applyAlignment="1">
      <alignment horizontal="center"/>
    </xf>
    <xf numFmtId="0" fontId="20" fillId="6" borderId="19" xfId="0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27" fillId="6" borderId="6" xfId="0" applyFont="1" applyFill="1" applyBorder="1" applyAlignment="1">
      <alignment horizontal="center" vertical="center" wrapText="1"/>
    </xf>
    <xf numFmtId="0" fontId="27" fillId="6" borderId="3" xfId="0" applyFont="1" applyFill="1" applyBorder="1" applyAlignment="1">
      <alignment horizontal="center" vertical="center" wrapText="1"/>
    </xf>
    <xf numFmtId="0" fontId="27" fillId="6" borderId="19" xfId="0" applyFont="1" applyFill="1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0" fillId="0" borderId="0" xfId="0" applyAlignment="1">
      <alignment wrapText="1"/>
    </xf>
    <xf numFmtId="0" fontId="14" fillId="4" borderId="18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2" fontId="0" fillId="0" borderId="5" xfId="0" applyNumberFormat="1" applyBorder="1"/>
    <xf numFmtId="2" fontId="0" fillId="0" borderId="26" xfId="0" applyNumberFormat="1" applyBorder="1"/>
    <xf numFmtId="2" fontId="5" fillId="5" borderId="5" xfId="0" applyNumberFormat="1" applyFont="1" applyFill="1" applyBorder="1"/>
    <xf numFmtId="2" fontId="5" fillId="5" borderId="26" xfId="0" applyNumberFormat="1" applyFont="1" applyFill="1" applyBorder="1"/>
    <xf numFmtId="2" fontId="17" fillId="6" borderId="21" xfId="0" applyNumberFormat="1" applyFont="1" applyFill="1" applyBorder="1"/>
    <xf numFmtId="2" fontId="17" fillId="6" borderId="27" xfId="0" applyNumberFormat="1" applyFont="1" applyFill="1" applyBorder="1"/>
    <xf numFmtId="165" fontId="21" fillId="2" borderId="5" xfId="0" applyNumberFormat="1" applyFont="1" applyFill="1" applyBorder="1"/>
    <xf numFmtId="165" fontId="21" fillId="2" borderId="0" xfId="0" applyNumberFormat="1" applyFont="1" applyFill="1" applyAlignment="1">
      <alignment horizontal="right"/>
    </xf>
    <xf numFmtId="165" fontId="21" fillId="2" borderId="20" xfId="0" applyNumberFormat="1" applyFont="1" applyFill="1" applyBorder="1" applyAlignment="1">
      <alignment horizontal="right"/>
    </xf>
    <xf numFmtId="165" fontId="21" fillId="2" borderId="21" xfId="0" applyNumberFormat="1" applyFont="1" applyFill="1" applyBorder="1"/>
    <xf numFmtId="165" fontId="21" fillId="2" borderId="22" xfId="0" applyNumberFormat="1" applyFont="1" applyFill="1" applyBorder="1" applyAlignment="1">
      <alignment horizontal="right"/>
    </xf>
    <xf numFmtId="165" fontId="21" fillId="2" borderId="23" xfId="0" applyNumberFormat="1" applyFont="1" applyFill="1" applyBorder="1" applyAlignment="1">
      <alignment horizontal="right"/>
    </xf>
  </cellXfs>
  <cellStyles count="7">
    <cellStyle name="Milliers" xfId="1" builtinId="3"/>
    <cellStyle name="Normal" xfId="0" builtinId="0"/>
    <cellStyle name="Normal 2" xfId="5" xr:uid="{10A4ADA9-357A-43B6-8B06-409DADCCEA65}"/>
    <cellStyle name="Normal 3" xfId="6" xr:uid="{91E596FB-0BA0-4174-AA70-F2100A9C47EA}"/>
    <cellStyle name="Pourcentage" xfId="2" builtinId="5"/>
    <cellStyle name="Pourcentage 2" xfId="3" xr:uid="{00000000-0005-0000-0000-000003000000}"/>
    <cellStyle name="Pourcentage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worksheet" Target="worksheets/sheet10.xml"/><Relationship Id="rId18" Type="http://schemas.openxmlformats.org/officeDocument/2006/relationships/chartsheet" Target="chartsheets/sheet7.xml"/><Relationship Id="rId3" Type="http://schemas.openxmlformats.org/officeDocument/2006/relationships/worksheet" Target="worksheets/sheet2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5.xml"/><Relationship Id="rId12" Type="http://schemas.openxmlformats.org/officeDocument/2006/relationships/worksheet" Target="worksheets/sheet9.xml"/><Relationship Id="rId17" Type="http://schemas.openxmlformats.org/officeDocument/2006/relationships/chartsheet" Target="chartsheets/sheet6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5.xml"/><Relationship Id="rId20" Type="http://schemas.openxmlformats.org/officeDocument/2006/relationships/styles" Target="styles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2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4.xml"/><Relationship Id="rId10" Type="http://schemas.openxmlformats.org/officeDocument/2006/relationships/worksheet" Target="worksheets/sheet7.xml"/><Relationship Id="rId19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Figure 1 : Production agricole des régions métropolitaines en 2020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393124341779668"/>
          <c:y val="7.7306354182753598E-2"/>
          <c:w val="0.75735880939012701"/>
          <c:h val="0.67242576518508579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'données graphique 1'!$C$18</c:f>
              <c:strCache>
                <c:ptCount val="1"/>
                <c:pt idx="0">
                  <c:v>Production végétale</c:v>
                </c:pt>
              </c:strCache>
            </c:strRef>
          </c:tx>
          <c:spPr>
            <a:solidFill>
              <a:srgbClr val="00B050"/>
            </a:solidFill>
            <a:ln w="25400">
              <a:noFill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graphique 1'!$B$19:$B$33</c:f>
              <c:strCache>
                <c:ptCount val="15"/>
                <c:pt idx="0">
                  <c:v>France Métropolitaine</c:v>
                </c:pt>
                <c:pt idx="2">
                  <c:v>Corse (291 M€)</c:v>
                </c:pt>
                <c:pt idx="3">
                  <c:v>Île-de-France (1032 M€)</c:v>
                </c:pt>
                <c:pt idx="4">
                  <c:v>Provence-Alpes-Côte d'Azur (3477 M€)</c:v>
                </c:pt>
                <c:pt idx="5">
                  <c:v>Centre-Val de Loire (4450 M€)</c:v>
                </c:pt>
                <c:pt idx="6">
                  <c:v>Bourgogne-Franche-Comté (5277 M€)</c:v>
                </c:pt>
                <c:pt idx="7">
                  <c:v>Normandie (5397 M€)</c:v>
                </c:pt>
                <c:pt idx="8">
                  <c:v>Auvergne-Rhône-Alpes (6040 M€)</c:v>
                </c:pt>
                <c:pt idx="9">
                  <c:v>Hauts-de-France (6477 M€)</c:v>
                </c:pt>
                <c:pt idx="10">
                  <c:v>Occitanie (6865 M€)</c:v>
                </c:pt>
                <c:pt idx="11">
                  <c:v>Pays de la Loire (7031 M€)</c:v>
                </c:pt>
                <c:pt idx="12">
                  <c:v>Grand Est (7992 M€)</c:v>
                </c:pt>
                <c:pt idx="13">
                  <c:v>Bretagne (8904 M€)</c:v>
                </c:pt>
                <c:pt idx="14">
                  <c:v>Nouvelle-Aquitaine (10674 M€)</c:v>
                </c:pt>
              </c:strCache>
            </c:strRef>
          </c:cat>
          <c:val>
            <c:numRef>
              <c:f>'données graphique 1'!$C$19:$C$33</c:f>
              <c:numCache>
                <c:formatCode>General</c:formatCode>
                <c:ptCount val="15"/>
                <c:pt idx="0">
                  <c:v>42669.775402302563</c:v>
                </c:pt>
                <c:pt idx="2">
                  <c:v>227.84228976753701</c:v>
                </c:pt>
                <c:pt idx="3">
                  <c:v>895.80550556459104</c:v>
                </c:pt>
                <c:pt idx="4">
                  <c:v>3221.7425369665398</c:v>
                </c:pt>
                <c:pt idx="5">
                  <c:v>3324.8595422143098</c:v>
                </c:pt>
                <c:pt idx="6">
                  <c:v>3187.0609334575502</c:v>
                </c:pt>
                <c:pt idx="7">
                  <c:v>2391.5907638712802</c:v>
                </c:pt>
                <c:pt idx="8">
                  <c:v>2689.18287737641</c:v>
                </c:pt>
                <c:pt idx="9">
                  <c:v>4430.0709871611198</c:v>
                </c:pt>
                <c:pt idx="10">
                  <c:v>4486.6708527485098</c:v>
                </c:pt>
                <c:pt idx="11">
                  <c:v>2504.7951857057201</c:v>
                </c:pt>
                <c:pt idx="12">
                  <c:v>5908.4578007290402</c:v>
                </c:pt>
                <c:pt idx="13">
                  <c:v>2289.2744234708898</c:v>
                </c:pt>
                <c:pt idx="14">
                  <c:v>7112.4217032690603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C-4A23-93BA-7AF1F6CEE0B5}"/>
            </c:ext>
          </c:extLst>
        </c:ser>
        <c:ser>
          <c:idx val="1"/>
          <c:order val="1"/>
          <c:tx>
            <c:strRef>
              <c:f>'données graphique 1'!$D$18</c:f>
              <c:strCache>
                <c:ptCount val="1"/>
                <c:pt idx="0">
                  <c:v>Production animale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graphique 1'!$B$19:$B$33</c:f>
              <c:strCache>
                <c:ptCount val="15"/>
                <c:pt idx="0">
                  <c:v>France Métropolitaine</c:v>
                </c:pt>
                <c:pt idx="2">
                  <c:v>Corse (291 M€)</c:v>
                </c:pt>
                <c:pt idx="3">
                  <c:v>Île-de-France (1032 M€)</c:v>
                </c:pt>
                <c:pt idx="4">
                  <c:v>Provence-Alpes-Côte d'Azur (3477 M€)</c:v>
                </c:pt>
                <c:pt idx="5">
                  <c:v>Centre-Val de Loire (4450 M€)</c:v>
                </c:pt>
                <c:pt idx="6">
                  <c:v>Bourgogne-Franche-Comté (5277 M€)</c:v>
                </c:pt>
                <c:pt idx="7">
                  <c:v>Normandie (5397 M€)</c:v>
                </c:pt>
                <c:pt idx="8">
                  <c:v>Auvergne-Rhône-Alpes (6040 M€)</c:v>
                </c:pt>
                <c:pt idx="9">
                  <c:v>Hauts-de-France (6477 M€)</c:v>
                </c:pt>
                <c:pt idx="10">
                  <c:v>Occitanie (6865 M€)</c:v>
                </c:pt>
                <c:pt idx="11">
                  <c:v>Pays de la Loire (7031 M€)</c:v>
                </c:pt>
                <c:pt idx="12">
                  <c:v>Grand Est (7992 M€)</c:v>
                </c:pt>
                <c:pt idx="13">
                  <c:v>Bretagne (8904 M€)</c:v>
                </c:pt>
                <c:pt idx="14">
                  <c:v>Nouvelle-Aquitaine (10674 M€)</c:v>
                </c:pt>
              </c:strCache>
            </c:strRef>
          </c:cat>
          <c:val>
            <c:numRef>
              <c:f>'données graphique 1'!$D$19:$D$33</c:f>
              <c:numCache>
                <c:formatCode>General</c:formatCode>
                <c:ptCount val="15"/>
                <c:pt idx="0">
                  <c:v>26743.866820776599</c:v>
                </c:pt>
                <c:pt idx="2">
                  <c:v>54.7684415872247</c:v>
                </c:pt>
                <c:pt idx="3">
                  <c:v>66.0601433018347</c:v>
                </c:pt>
                <c:pt idx="4">
                  <c:v>154.17712252204899</c:v>
                </c:pt>
                <c:pt idx="5">
                  <c:v>914.65873804486205</c:v>
                </c:pt>
                <c:pt idx="6">
                  <c:v>1888.75129092575</c:v>
                </c:pt>
                <c:pt idx="7">
                  <c:v>2536.02331509843</c:v>
                </c:pt>
                <c:pt idx="8">
                  <c:v>2974.4070552036701</c:v>
                </c:pt>
                <c:pt idx="9">
                  <c:v>1630.74687680843</c:v>
                </c:pt>
                <c:pt idx="10">
                  <c:v>1953.64264757669</c:v>
                </c:pt>
                <c:pt idx="11">
                  <c:v>3980.2329032340399</c:v>
                </c:pt>
                <c:pt idx="12">
                  <c:v>1655.3358830058801</c:v>
                </c:pt>
                <c:pt idx="13">
                  <c:v>5893.4076165556098</c:v>
                </c:pt>
                <c:pt idx="14">
                  <c:v>2808.5066040820702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CC-4A23-93BA-7AF1F6CEE0B5}"/>
            </c:ext>
          </c:extLst>
        </c:ser>
        <c:ser>
          <c:idx val="2"/>
          <c:order val="2"/>
          <c:tx>
            <c:strRef>
              <c:f>'données graphique 1'!$E$18</c:f>
              <c:strCache>
                <c:ptCount val="1"/>
                <c:pt idx="0">
                  <c:v>Production de service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'données graphique 1'!$E$19:$E$33</c:f>
              <c:numCache>
                <c:formatCode>General</c:formatCode>
                <c:ptCount val="15"/>
                <c:pt idx="0">
                  <c:v>4496.2422801586945</c:v>
                </c:pt>
                <c:pt idx="2">
                  <c:v>8.4306371351183316</c:v>
                </c:pt>
                <c:pt idx="3">
                  <c:v>70.171207294394208</c:v>
                </c:pt>
                <c:pt idx="4">
                  <c:v>100.58372673231133</c:v>
                </c:pt>
                <c:pt idx="5">
                  <c:v>210.94085063430794</c:v>
                </c:pt>
                <c:pt idx="6">
                  <c:v>201.62108868820997</c:v>
                </c:pt>
                <c:pt idx="7">
                  <c:v>469.72044407451995</c:v>
                </c:pt>
                <c:pt idx="8">
                  <c:v>376.77227346918971</c:v>
                </c:pt>
                <c:pt idx="9">
                  <c:v>416.5453547565703</c:v>
                </c:pt>
                <c:pt idx="10">
                  <c:v>424.85089241209971</c:v>
                </c:pt>
                <c:pt idx="11">
                  <c:v>546.31531665194962</c:v>
                </c:pt>
                <c:pt idx="12">
                  <c:v>428.70345725273</c:v>
                </c:pt>
                <c:pt idx="13">
                  <c:v>721.80340120178971</c:v>
                </c:pt>
                <c:pt idx="14">
                  <c:v>752.93181268556873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CC-4A23-93BA-7AF1F6CEE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8536927"/>
        <c:axId val="1"/>
      </c:barChart>
      <c:catAx>
        <c:axId val="6185369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61853692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335917625681403"/>
          <c:y val="0.78766256098865384"/>
          <c:w val="0.71006371895820708"/>
          <c:h val="4.976262763392824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 </a:t>
            </a:r>
            <a:r>
              <a:rPr lang="fr-FR" b="1"/>
              <a:t>Graphique 1 : Évolution de la production agricole entre 2024 et 2025</a:t>
            </a:r>
            <a:r>
              <a:rPr lang="fr-FR" b="1" baseline="0"/>
              <a:t> </a:t>
            </a:r>
            <a:r>
              <a:rPr lang="fr-FR" b="1"/>
              <a:t>selon les régions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5337974041477817E-2"/>
          <c:y val="8.1487606543754115E-2"/>
          <c:w val="0.95431789481515472"/>
          <c:h val="0.66219145980901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'Données Graph 1'!$C$5</c:f>
              <c:strCache>
                <c:ptCount val="1"/>
                <c:pt idx="0">
                  <c:v>Évolution de la production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Graph 1'!$B$6:$B$19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'Données Graph 1'!$C$6:$C$19</c:f>
              <c:numCache>
                <c:formatCode>0.0%</c:formatCode>
                <c:ptCount val="14"/>
                <c:pt idx="0">
                  <c:v>4.6664418332299402E-2</c:v>
                </c:pt>
                <c:pt idx="1">
                  <c:v>-1.24149330811851E-2</c:v>
                </c:pt>
                <c:pt idx="2">
                  <c:v>1.74821248601843E-2</c:v>
                </c:pt>
                <c:pt idx="3">
                  <c:v>4.2730054641391603E-2</c:v>
                </c:pt>
                <c:pt idx="4">
                  <c:v>3.4942452202932402E-3</c:v>
                </c:pt>
                <c:pt idx="5">
                  <c:v>3.1778833749911001E-3</c:v>
                </c:pt>
                <c:pt idx="6">
                  <c:v>4.6059110969542703E-2</c:v>
                </c:pt>
                <c:pt idx="7">
                  <c:v>7.5435982092578402E-2</c:v>
                </c:pt>
                <c:pt idx="8">
                  <c:v>0.103913837591582</c:v>
                </c:pt>
                <c:pt idx="9">
                  <c:v>2.4739840514979398E-2</c:v>
                </c:pt>
                <c:pt idx="10">
                  <c:v>6.6208739981917009E-2</c:v>
                </c:pt>
                <c:pt idx="11">
                  <c:v>0.123114005225921</c:v>
                </c:pt>
                <c:pt idx="12">
                  <c:v>2.3497922486001101E-2</c:v>
                </c:pt>
                <c:pt idx="13">
                  <c:v>2.8268444783250302E-2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B-4A86-89E6-EF950B546086}"/>
            </c:ext>
          </c:extLst>
        </c:ser>
        <c:ser>
          <c:idx val="1"/>
          <c:order val="1"/>
          <c:tx>
            <c:strRef>
              <c:f>'Données Graph 1'!$D$5</c:f>
              <c:strCache>
                <c:ptCount val="1"/>
                <c:pt idx="0">
                  <c:v>Contribution de l'évolution de la production animale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Graph 1'!$B$6:$B$19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'Données Graph 1'!$D$6:$D$19</c:f>
              <c:numCache>
                <c:formatCode>0.0%</c:formatCode>
                <c:ptCount val="14"/>
                <c:pt idx="0">
                  <c:v>3.7683420885068687E-2</c:v>
                </c:pt>
                <c:pt idx="1">
                  <c:v>1.8523166331586125E-3</c:v>
                </c:pt>
                <c:pt idx="2">
                  <c:v>5.7724888208795467E-3</c:v>
                </c:pt>
                <c:pt idx="3">
                  <c:v>4.6474797481362649E-2</c:v>
                </c:pt>
                <c:pt idx="4">
                  <c:v>3.4815535681838164E-2</c:v>
                </c:pt>
                <c:pt idx="5">
                  <c:v>3.2100263436194876E-2</c:v>
                </c:pt>
                <c:pt idx="6">
                  <c:v>4.6628327272704065E-2</c:v>
                </c:pt>
                <c:pt idx="7">
                  <c:v>5.7252651972997788E-2</c:v>
                </c:pt>
                <c:pt idx="8">
                  <c:v>2.7197915582176942E-2</c:v>
                </c:pt>
                <c:pt idx="9">
                  <c:v>3.198423870398507E-2</c:v>
                </c:pt>
                <c:pt idx="10">
                  <c:v>5.4007838672555944E-2</c:v>
                </c:pt>
                <c:pt idx="11">
                  <c:v>3.4691015043197708E-2</c:v>
                </c:pt>
                <c:pt idx="12">
                  <c:v>2.6347959776532971E-2</c:v>
                </c:pt>
                <c:pt idx="13">
                  <c:v>1.508124399964538E-2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F-4D1E-BF7D-1D17FF76DC42}"/>
            </c:ext>
          </c:extLst>
        </c:ser>
        <c:ser>
          <c:idx val="2"/>
          <c:order val="2"/>
          <c:tx>
            <c:strRef>
              <c:f>'Données Graph 1'!$E$5</c:f>
              <c:strCache>
                <c:ptCount val="1"/>
                <c:pt idx="0">
                  <c:v>Contribution de l'évolution de la production végétale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Graph 1'!$B$6:$B$19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'Données Graph 1'!$E$6:$E$19</c:f>
              <c:numCache>
                <c:formatCode>0.0%</c:formatCode>
                <c:ptCount val="14"/>
                <c:pt idx="0">
                  <c:v>8.246605895981203E-3</c:v>
                </c:pt>
                <c:pt idx="1">
                  <c:v>-1.3926482873972565E-2</c:v>
                </c:pt>
                <c:pt idx="2">
                  <c:v>1.2768222728019689E-2</c:v>
                </c:pt>
                <c:pt idx="3">
                  <c:v>-3.9659608455697715E-3</c:v>
                </c:pt>
                <c:pt idx="4">
                  <c:v>-3.0255452999580858E-2</c:v>
                </c:pt>
                <c:pt idx="5">
                  <c:v>-2.7443917907101271E-2</c:v>
                </c:pt>
                <c:pt idx="6">
                  <c:v>-1.8836809619010234E-3</c:v>
                </c:pt>
                <c:pt idx="7">
                  <c:v>1.3637821447485186E-2</c:v>
                </c:pt>
                <c:pt idx="8">
                  <c:v>6.8364330857193845E-2</c:v>
                </c:pt>
                <c:pt idx="9">
                  <c:v>-7.4243725873715171E-3</c:v>
                </c:pt>
                <c:pt idx="10">
                  <c:v>8.5852983663546774E-3</c:v>
                </c:pt>
                <c:pt idx="11">
                  <c:v>7.5844967869997421E-2</c:v>
                </c:pt>
                <c:pt idx="12">
                  <c:v>-1.1910714753905318E-2</c:v>
                </c:pt>
                <c:pt idx="13">
                  <c:v>1.2837102689666386E-2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9F-4D1E-BF7D-1D17FF76DC4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12372479"/>
        <c:axId val="1"/>
      </c:barChart>
      <c:catAx>
        <c:axId val="8123724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2372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27099513707612"/>
          <c:y val="0.80405194518318102"/>
          <c:w val="0.83872843966115407"/>
          <c:h val="3.5280248944089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 </a:t>
            </a:r>
            <a:r>
              <a:rPr lang="fr-FR" b="1"/>
              <a:t>Évolution de la production agricole entre 2024 et 2025</a:t>
            </a:r>
            <a:r>
              <a:rPr lang="fr-FR" b="1" baseline="0"/>
              <a:t> </a:t>
            </a:r>
            <a:r>
              <a:rPr lang="fr-FR" b="1"/>
              <a:t>selon les régions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5337974041477817E-2"/>
          <c:y val="8.1487606543754115E-2"/>
          <c:w val="0.95431789481515472"/>
          <c:h val="0.66219145980901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'Données Graph complémentaire'!$C$5</c:f>
              <c:strCache>
                <c:ptCount val="1"/>
                <c:pt idx="0">
                  <c:v>Évolution de la production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Graph complémentaire'!$B$6:$B$19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'Données Graph complémentaire'!$C$6:$C$19</c:f>
              <c:numCache>
                <c:formatCode>0.0%</c:formatCode>
                <c:ptCount val="14"/>
                <c:pt idx="0">
                  <c:v>4.6664418332299402E-2</c:v>
                </c:pt>
                <c:pt idx="1">
                  <c:v>-1.24149330811851E-2</c:v>
                </c:pt>
                <c:pt idx="2">
                  <c:v>1.74821248601843E-2</c:v>
                </c:pt>
                <c:pt idx="3">
                  <c:v>4.2730054641391603E-2</c:v>
                </c:pt>
                <c:pt idx="4">
                  <c:v>3.4942452202932402E-3</c:v>
                </c:pt>
                <c:pt idx="5">
                  <c:v>3.1778833749911001E-3</c:v>
                </c:pt>
                <c:pt idx="6">
                  <c:v>4.6059110969542703E-2</c:v>
                </c:pt>
                <c:pt idx="7">
                  <c:v>7.5435982092578402E-2</c:v>
                </c:pt>
                <c:pt idx="8">
                  <c:v>0.103913837591582</c:v>
                </c:pt>
                <c:pt idx="9">
                  <c:v>2.4739840514979398E-2</c:v>
                </c:pt>
                <c:pt idx="10">
                  <c:v>6.6208739981917009E-2</c:v>
                </c:pt>
                <c:pt idx="11">
                  <c:v>0.123114005225921</c:v>
                </c:pt>
                <c:pt idx="12">
                  <c:v>2.3497922486001101E-2</c:v>
                </c:pt>
                <c:pt idx="13">
                  <c:v>2.8268444783250302E-2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46-4C69-B379-C65DC001F2EA}"/>
            </c:ext>
          </c:extLst>
        </c:ser>
        <c:ser>
          <c:idx val="1"/>
          <c:order val="1"/>
          <c:tx>
            <c:strRef>
              <c:f>'Données Graph complémentaire'!$D$5</c:f>
              <c:strCache>
                <c:ptCount val="1"/>
                <c:pt idx="0">
                  <c:v>Contribution de l'effet prix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Graph complémentaire'!$B$6:$B$19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'Données Graph complémentaire'!$D$6:$D$19</c:f>
              <c:numCache>
                <c:formatCode>0.0%</c:formatCode>
                <c:ptCount val="14"/>
                <c:pt idx="0">
                  <c:v>2.4983171262198258E-2</c:v>
                </c:pt>
                <c:pt idx="1">
                  <c:v>4.6906570585622163E-2</c:v>
                </c:pt>
                <c:pt idx="2">
                  <c:v>2.1651747926647796E-2</c:v>
                </c:pt>
                <c:pt idx="3">
                  <c:v>5.632651261216786E-2</c:v>
                </c:pt>
                <c:pt idx="4">
                  <c:v>3.6332542649840788E-2</c:v>
                </c:pt>
                <c:pt idx="5">
                  <c:v>2.8179402950303963E-2</c:v>
                </c:pt>
                <c:pt idx="6">
                  <c:v>3.5199782900335291E-2</c:v>
                </c:pt>
                <c:pt idx="7">
                  <c:v>6.0556512637125096E-2</c:v>
                </c:pt>
                <c:pt idx="8">
                  <c:v>2.5644004478749198E-2</c:v>
                </c:pt>
                <c:pt idx="9">
                  <c:v>-5.684112647757792E-2</c:v>
                </c:pt>
                <c:pt idx="10">
                  <c:v>6.3149041532608877E-2</c:v>
                </c:pt>
                <c:pt idx="11">
                  <c:v>2.9742535601672979E-2</c:v>
                </c:pt>
                <c:pt idx="12">
                  <c:v>-1.7693054489757516E-2</c:v>
                </c:pt>
                <c:pt idx="13">
                  <c:v>-0.10202446605460411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5B-47E8-BF92-36E7F57173D9}"/>
            </c:ext>
          </c:extLst>
        </c:ser>
        <c:ser>
          <c:idx val="2"/>
          <c:order val="2"/>
          <c:tx>
            <c:strRef>
              <c:f>'Données Graph complémentaire'!$E$5</c:f>
              <c:strCache>
                <c:ptCount val="1"/>
                <c:pt idx="0">
                  <c:v>Contribution de l'effet volume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Graph complémentaire'!$B$6:$B$19</c:f>
              <c:strCache>
                <c:ptCount val="14"/>
                <c:pt idx="0">
                  <c:v>France</c:v>
                </c:pt>
                <c:pt idx="1">
                  <c:v>Corse</c:v>
                </c:pt>
                <c:pt idx="2">
                  <c:v>Provence-Alpes-Côte d'Azur</c:v>
                </c:pt>
                <c:pt idx="3">
                  <c:v>Auvergne-Rhône-Alpes</c:v>
                </c:pt>
                <c:pt idx="4">
                  <c:v>Occitanie</c:v>
                </c:pt>
                <c:pt idx="5">
                  <c:v>Nouvelle-Aquitaine</c:v>
                </c:pt>
                <c:pt idx="6">
                  <c:v>Bretagne</c:v>
                </c:pt>
                <c:pt idx="7">
                  <c:v>Pays de la Loire</c:v>
                </c:pt>
                <c:pt idx="8">
                  <c:v>Grand Est</c:v>
                </c:pt>
                <c:pt idx="9">
                  <c:v>Hauts-de-France</c:v>
                </c:pt>
                <c:pt idx="10">
                  <c:v>Normandie</c:v>
                </c:pt>
                <c:pt idx="11">
                  <c:v>Bourgogne-Franche-Comté</c:v>
                </c:pt>
                <c:pt idx="12">
                  <c:v>Centre-Val de Loire</c:v>
                </c:pt>
                <c:pt idx="13">
                  <c:v>Île-de-France</c:v>
                </c:pt>
              </c:strCache>
            </c:strRef>
          </c:cat>
          <c:val>
            <c:numRef>
              <c:f>'Données Graph complémentaire'!$E$6:$E$19</c:f>
              <c:numCache>
                <c:formatCode>0.0%</c:formatCode>
                <c:ptCount val="14"/>
                <c:pt idx="0">
                  <c:v>2.1681247070100849E-2</c:v>
                </c:pt>
                <c:pt idx="1">
                  <c:v>-5.9321503666806948E-2</c:v>
                </c:pt>
                <c:pt idx="2">
                  <c:v>-4.1696230664636236E-3</c:v>
                </c:pt>
                <c:pt idx="3">
                  <c:v>-1.3596457970776264E-2</c:v>
                </c:pt>
                <c:pt idx="4">
                  <c:v>-3.2838297429548115E-2</c:v>
                </c:pt>
                <c:pt idx="5">
                  <c:v>-2.500151957531329E-2</c:v>
                </c:pt>
                <c:pt idx="6">
                  <c:v>1.0859328069207723E-2</c:v>
                </c:pt>
                <c:pt idx="7">
                  <c:v>1.4879469455453131E-2</c:v>
                </c:pt>
                <c:pt idx="8">
                  <c:v>7.8269833112833101E-2</c:v>
                </c:pt>
                <c:pt idx="9">
                  <c:v>8.1580966992557014E-2</c:v>
                </c:pt>
                <c:pt idx="10">
                  <c:v>3.0596984493082417E-3</c:v>
                </c:pt>
                <c:pt idx="11">
                  <c:v>9.3371469624249956E-2</c:v>
                </c:pt>
                <c:pt idx="12">
                  <c:v>4.1190976975757625E-2</c:v>
                </c:pt>
                <c:pt idx="13">
                  <c:v>0.13029291083785324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5B-47E8-BF92-36E7F57173D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12372479"/>
        <c:axId val="1"/>
      </c:barChart>
      <c:catAx>
        <c:axId val="8123724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2372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27099513707612"/>
          <c:y val="0.80405194518318102"/>
          <c:w val="0.83960573563494867"/>
          <c:h val="3.52238871712727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Graphique 2 : Poids des consommations intermédiaires dans la production totale en fonction du poids de la production animale dans la région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58737658787229E-2"/>
          <c:y val="0.20860704718085921"/>
          <c:w val="0.93529714253201057"/>
          <c:h val="0.57211950569807413"/>
        </c:manualLayout>
      </c:layout>
      <c:scatterChart>
        <c:scatterStyle val="lineMarker"/>
        <c:varyColors val="0"/>
        <c:ser>
          <c:idx val="0"/>
          <c:order val="0"/>
          <c:tx>
            <c:strRef>
              <c:f>'Données Graph 2'!$D$6</c:f>
              <c:strCache>
                <c:ptCount val="1"/>
                <c:pt idx="0">
                  <c:v>Poids de la production animale dans la production totale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7791166472168994E-2"/>
                  <c:y val="-3.1192659949574323E-2"/>
                </c:manualLayout>
              </c:layout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{D2769ABC-5B20-4FB2-A6B9-E19FCB85FABE}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C04F-40B2-9947-B50E5D89E250}"/>
                </c:ext>
              </c:extLst>
            </c:dLbl>
            <c:dLbl>
              <c:idx val="1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{6D0F0513-6ABB-4410-93E6-D4C09964104E}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C04F-40B2-9947-B50E5D89E250}"/>
                </c:ext>
              </c:extLst>
            </c:dLbl>
            <c:dLbl>
              <c:idx val="2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{B83DE4E6-40AF-47DD-A442-C204D73EE6A1}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C04F-40B2-9947-B50E5D89E250}"/>
                </c:ext>
              </c:extLst>
            </c:dLbl>
            <c:dLbl>
              <c:idx val="3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{94FA0194-CC34-41CA-98F7-58E765C71A0D}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C04F-40B2-9947-B50E5D89E250}"/>
                </c:ext>
              </c:extLst>
            </c:dLbl>
            <c:dLbl>
              <c:idx val="4"/>
              <c:layout>
                <c:manualLayout>
                  <c:x val="5.3150873218259873E-3"/>
                  <c:y val="4.3722121048478686E-3"/>
                </c:manualLayout>
              </c:layout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{7303B7D4-E4A6-491E-B324-77FAE2F433AD}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C04F-40B2-9947-B50E5D89E250}"/>
                </c:ext>
              </c:extLst>
            </c:dLbl>
            <c:dLbl>
              <c:idx val="5"/>
              <c:layout>
                <c:manualLayout>
                  <c:x val="-7.9178297284064031E-2"/>
                  <c:y val="7.3236435777669856E-3"/>
                </c:manualLayout>
              </c:layout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{12DF9922-3FBC-46A9-A45C-003167C5A97E}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C04F-40B2-9947-B50E5D89E250}"/>
                </c:ext>
              </c:extLst>
            </c:dLbl>
            <c:dLbl>
              <c:idx val="6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{D8826BEB-654F-4C20-9D07-60C88268B5C5}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C04F-40B2-9947-B50E5D89E250}"/>
                </c:ext>
              </c:extLst>
            </c:dLbl>
            <c:dLbl>
              <c:idx val="7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{7F547C04-4650-4800-BB9A-905CF3DB630A}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C04F-40B2-9947-B50E5D89E250}"/>
                </c:ext>
              </c:extLst>
            </c:dLbl>
            <c:dLbl>
              <c:idx val="8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{51E95B3A-5F48-45CA-BEA0-C609E9845B2C}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C04F-40B2-9947-B50E5D89E250}"/>
                </c:ext>
              </c:extLst>
            </c:dLbl>
            <c:dLbl>
              <c:idx val="9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{E9B8770B-BB68-4590-9AD2-1226AA5F8A5D}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9-C04F-40B2-9947-B50E5D89E250}"/>
                </c:ext>
              </c:extLst>
            </c:dLbl>
            <c:dLbl>
              <c:idx val="10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{F9C3DCBD-C574-4D8E-B64E-64D86497D269}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C04F-40B2-9947-B50E5D89E250}"/>
                </c:ext>
              </c:extLst>
            </c:dLbl>
            <c:dLbl>
              <c:idx val="11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{90095E1C-01A4-4045-9929-57566C6157AF}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C04F-40B2-9947-B50E5D89E250}"/>
                </c:ext>
              </c:extLst>
            </c:dLbl>
            <c:dLbl>
              <c:idx val="12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{40D1DDC6-8601-4F84-A5DA-7F05A8B6105B}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C04F-40B2-9947-B50E5D89E250}"/>
                </c:ext>
              </c:extLst>
            </c:dLbl>
            <c:dLbl>
              <c:idx val="13"/>
              <c:tx>
                <c:strRef>
                  <c:f>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{C8C90BA3-BDB3-4D55-8DC1-95B064959D87}</c15:txfldGUID>
                      <c15:f>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C04F-40B2-9947-B50E5D89E25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'Données Graph 2'!$C$7:$C$20</c:f>
              <c:strCache>
                <c:ptCount val="13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</c:strCache>
            </c:strRef>
          </c:xVal>
          <c:yVal>
            <c:numRef>
              <c:f>'Données Graph 2'!$D$7:$D$20</c:f>
              <c:numCache>
                <c:formatCode>0.00</c:formatCode>
                <c:ptCount val="14"/>
                <c:pt idx="0">
                  <c:v>8.5888149839439404E-2</c:v>
                </c:pt>
                <c:pt idx="1">
                  <c:v>0.214272758008761</c:v>
                </c:pt>
                <c:pt idx="2">
                  <c:v>0.39489381870704099</c:v>
                </c:pt>
                <c:pt idx="3">
                  <c:v>0.532090718228582</c:v>
                </c:pt>
                <c:pt idx="4">
                  <c:v>0.30709965696398001</c:v>
                </c:pt>
                <c:pt idx="5">
                  <c:v>0.25034605255589099</c:v>
                </c:pt>
                <c:pt idx="6">
                  <c:v>0.60956110090742199</c:v>
                </c:pt>
                <c:pt idx="7">
                  <c:v>0.70101114481193705</c:v>
                </c:pt>
                <c:pt idx="8">
                  <c:v>0.332481437189242</c:v>
                </c:pt>
                <c:pt idx="9">
                  <c:v>0.32853449426050702</c:v>
                </c:pt>
                <c:pt idx="10">
                  <c:v>0.49062127394582</c:v>
                </c:pt>
                <c:pt idx="11">
                  <c:v>5.5197278986281503E-2</c:v>
                </c:pt>
                <c:pt idx="12">
                  <c:v>0.18889798733889601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C04F-40B2-9947-B50E5D89E250}"/>
            </c:ext>
          </c:extLst>
        </c:ser>
        <c:ser>
          <c:idx val="1"/>
          <c:order val="1"/>
          <c:tx>
            <c:strRef>
              <c:f>'Données Graph 2'!$E$6</c:f>
              <c:strCache>
                <c:ptCount val="1"/>
                <c:pt idx="0">
                  <c:v>Ratio Consommations intermédiaires/Production totale</c:v>
                </c:pt>
              </c:strCache>
            </c:strRef>
          </c:tx>
          <c:spPr>
            <a:ln w="19050">
              <a:noFill/>
            </a:ln>
          </c:spPr>
          <c:xVal>
            <c:strRef>
              <c:f>'Données Graph 2'!$C$7:$C$20</c:f>
              <c:strCache>
                <c:ptCount val="13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</c:strCache>
            </c:strRef>
          </c:xVal>
          <c:yVal>
            <c:numRef>
              <c:f>'Données Graph 2'!$E$7:$E$20</c:f>
              <c:numCache>
                <c:formatCode>0.00</c:formatCode>
                <c:ptCount val="14"/>
                <c:pt idx="0">
                  <c:v>0.71162655027947697</c:v>
                </c:pt>
                <c:pt idx="1">
                  <c:v>0.68567937661003497</c:v>
                </c:pt>
                <c:pt idx="2">
                  <c:v>0.57033817344619997</c:v>
                </c:pt>
                <c:pt idx="3">
                  <c:v>0.63585516483878601</c:v>
                </c:pt>
                <c:pt idx="4">
                  <c:v>0.56289274496864705</c:v>
                </c:pt>
                <c:pt idx="5">
                  <c:v>0.50137722295680698</c:v>
                </c:pt>
                <c:pt idx="6">
                  <c:v>0.62366072621759505</c:v>
                </c:pt>
                <c:pt idx="7">
                  <c:v>0.62004790906289997</c:v>
                </c:pt>
                <c:pt idx="8">
                  <c:v>0.63493131799476099</c:v>
                </c:pt>
                <c:pt idx="9">
                  <c:v>0.68087354036549996</c:v>
                </c:pt>
                <c:pt idx="10">
                  <c:v>0.67475979728860602</c:v>
                </c:pt>
                <c:pt idx="11">
                  <c:v>0.54524707441167397</c:v>
                </c:pt>
                <c:pt idx="12">
                  <c:v>0.58496704916314701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777-4FAC-89F4-A0489C907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2371231"/>
        <c:axId val="1"/>
      </c:scatterChart>
      <c:valAx>
        <c:axId val="8123712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crossBetween val="midCat"/>
      </c:valAx>
      <c:valAx>
        <c:axId val="1"/>
        <c:scaling>
          <c:orientation val="minMax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812371231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solidFill>
                  <a:schemeClr val="tx1"/>
                </a:solidFill>
              </a:rPr>
              <a:t>Graphique 2 : Poids</a:t>
            </a:r>
            <a:r>
              <a:rPr lang="en-US" sz="1400" b="1" baseline="0">
                <a:solidFill>
                  <a:schemeClr val="tx1"/>
                </a:solidFill>
              </a:rPr>
              <a:t> des consommations intermédiaires dans la production totale en fonction du poids de la production animale dans la région</a:t>
            </a:r>
            <a:endParaRPr lang="en-US" sz="1400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'Données Graph 2'!$E$6</c:f>
              <c:strCache>
                <c:ptCount val="1"/>
                <c:pt idx="0">
                  <c:v>Ratio Consommations intermédiaires/Production totale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3D5E2751-4748-49D4-A126-CE13C34CF12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05F-485C-BEB1-E31DBEFDD0E1}"/>
                </c:ext>
              </c:extLst>
            </c:dLbl>
            <c:dLbl>
              <c:idx val="1"/>
              <c:layout>
                <c:manualLayout>
                  <c:x val="-3.6998976242967115E-2"/>
                  <c:y val="3.1298899395972316E-2"/>
                </c:manualLayout>
              </c:layout>
              <c:tx>
                <c:rich>
                  <a:bodyPr/>
                  <a:lstStyle/>
                  <a:p>
                    <a:fld id="{C690F019-34F0-4915-A3D9-3A27D4D75B2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05F-485C-BEB1-E31DBEFDD0E1}"/>
                </c:ext>
              </c:extLst>
            </c:dLbl>
            <c:dLbl>
              <c:idx val="2"/>
              <c:layout>
                <c:manualLayout>
                  <c:x val="-1.9184654348205144E-2"/>
                  <c:y val="2.7125712809842752E-2"/>
                </c:manualLayout>
              </c:layout>
              <c:tx>
                <c:rich>
                  <a:bodyPr/>
                  <a:lstStyle/>
                  <a:p>
                    <a:fld id="{88D8BD06-1D82-46EE-90AB-87BB6924357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05F-485C-BEB1-E31DBEFDD0E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C032420-7315-4D95-8D2E-B31D0A544AB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05F-485C-BEB1-E31DBEFDD0E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338BF1E-A4F6-44DB-A4B4-FE5B39C632C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E05F-485C-BEB1-E31DBEFDD0E1}"/>
                </c:ext>
              </c:extLst>
            </c:dLbl>
            <c:dLbl>
              <c:idx val="5"/>
              <c:layout>
                <c:manualLayout>
                  <c:x val="-3.5628643789523844E-2"/>
                  <c:y val="-3.1298899395972357E-2"/>
                </c:manualLayout>
              </c:layout>
              <c:tx>
                <c:rich>
                  <a:bodyPr/>
                  <a:lstStyle/>
                  <a:p>
                    <a:fld id="{05F4C394-21EA-43DF-BCB8-968729C0279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05F-485C-BEB1-E31DBEFDD0E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73F93C0-467F-47C1-855F-AA6B436D18D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05F-485C-BEB1-E31DBEFDD0E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E2A4F33-DAF9-44DC-BA9B-478B2157A09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E05F-485C-BEB1-E31DBEFDD0E1}"/>
                </c:ext>
              </c:extLst>
            </c:dLbl>
            <c:dLbl>
              <c:idx val="8"/>
              <c:layout>
                <c:manualLayout>
                  <c:x val="-5.4813298137729033E-2"/>
                  <c:y val="-3.3385492689037177E-2"/>
                </c:manualLayout>
              </c:layout>
              <c:tx>
                <c:rich>
                  <a:bodyPr/>
                  <a:lstStyle/>
                  <a:p>
                    <a:fld id="{A363FB40-166E-4744-9D4F-251B28D74B0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05F-485C-BEB1-E31DBEFDD0E1}"/>
                </c:ext>
              </c:extLst>
            </c:dLbl>
            <c:dLbl>
              <c:idx val="9"/>
              <c:layout>
                <c:manualLayout>
                  <c:x val="-2.329565170853487E-2"/>
                  <c:y val="-3.1298899395972392E-2"/>
                </c:manualLayout>
              </c:layout>
              <c:tx>
                <c:rich>
                  <a:bodyPr/>
                  <a:lstStyle/>
                  <a:p>
                    <a:fld id="{9DDB3F66-58AD-49ED-A764-2A580F9E54A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05F-485C-BEB1-E31DBEFDD0E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BFB49682-4423-4997-93D3-700F93B8EFC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05F-485C-BEB1-E31DBEFDD0E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E6E03378-F3FF-4F17-9D9D-9045EAB0E8D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05F-485C-BEB1-E31DBEFDD0E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92588A9-EDA2-49FC-B08A-292E909C208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05F-485C-BEB1-E31DBEFDD0E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/>
                      <a:t>France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D-E05F-485C-BEB1-E31DBEFDD0E1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('Données Graph 2'!$D$7:$D$19,'Données Graph 2'!$D$21)</c:f>
              <c:numCache>
                <c:formatCode>0.00</c:formatCode>
                <c:ptCount val="14"/>
                <c:pt idx="0">
                  <c:v>8.5888149839439404E-2</c:v>
                </c:pt>
                <c:pt idx="1">
                  <c:v>0.214272758008761</c:v>
                </c:pt>
                <c:pt idx="2">
                  <c:v>0.39489381870704099</c:v>
                </c:pt>
                <c:pt idx="3">
                  <c:v>0.532090718228582</c:v>
                </c:pt>
                <c:pt idx="4">
                  <c:v>0.30709965696398001</c:v>
                </c:pt>
                <c:pt idx="5">
                  <c:v>0.25034605255589099</c:v>
                </c:pt>
                <c:pt idx="6">
                  <c:v>0.60956110090742199</c:v>
                </c:pt>
                <c:pt idx="7">
                  <c:v>0.70101114481193705</c:v>
                </c:pt>
                <c:pt idx="8">
                  <c:v>0.332481437189242</c:v>
                </c:pt>
                <c:pt idx="9">
                  <c:v>0.32853449426050702</c:v>
                </c:pt>
                <c:pt idx="10">
                  <c:v>0.49062127394582</c:v>
                </c:pt>
                <c:pt idx="11">
                  <c:v>5.5197278986281503E-2</c:v>
                </c:pt>
                <c:pt idx="12">
                  <c:v>0.18889798733889601</c:v>
                </c:pt>
                <c:pt idx="13">
                  <c:v>0.40581490749065302</c:v>
                </c:pt>
              </c:numCache>
            </c:numRef>
          </c:xVal>
          <c:yVal>
            <c:numRef>
              <c:f>('Données Graph 2'!$E$7:$E$19,'Données Graph 2'!$E$21)</c:f>
              <c:numCache>
                <c:formatCode>0.00</c:formatCode>
                <c:ptCount val="14"/>
                <c:pt idx="0">
                  <c:v>0.71162655027947697</c:v>
                </c:pt>
                <c:pt idx="1">
                  <c:v>0.68567937661003497</c:v>
                </c:pt>
                <c:pt idx="2">
                  <c:v>0.57033817344619997</c:v>
                </c:pt>
                <c:pt idx="3">
                  <c:v>0.63585516483878601</c:v>
                </c:pt>
                <c:pt idx="4">
                  <c:v>0.56289274496864705</c:v>
                </c:pt>
                <c:pt idx="5">
                  <c:v>0.50137722295680698</c:v>
                </c:pt>
                <c:pt idx="6">
                  <c:v>0.62366072621759505</c:v>
                </c:pt>
                <c:pt idx="7">
                  <c:v>0.62004790906289997</c:v>
                </c:pt>
                <c:pt idx="8">
                  <c:v>0.63493131799476099</c:v>
                </c:pt>
                <c:pt idx="9">
                  <c:v>0.68087354036549996</c:v>
                </c:pt>
                <c:pt idx="10">
                  <c:v>0.67475979728860602</c:v>
                </c:pt>
                <c:pt idx="11">
                  <c:v>0.54524707441167397</c:v>
                </c:pt>
                <c:pt idx="12">
                  <c:v>0.58496704916314701</c:v>
                </c:pt>
                <c:pt idx="13">
                  <c:v>0.61032723438170799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{"Ile-de-France"."Centre-Val de Loire"."Bourgogne-Franche-Comté"."Normandie"."Hauts-de-France"."Grand Est"."Pays de la Loire"."Bretagne"."Nouvelle-Aquitaine"."Occitanie"."Auvergne-Rhône-Alpes"."Provence-Alpes-Côte d'Azur"."Corse"."France métropolitaine"}</c15:f>
                <c15:dlblRangeCache>
                  <c:ptCount val="14"/>
                  <c:pt idx="0">
                    <c:v>Ile-de-France</c:v>
                  </c:pt>
                  <c:pt idx="1">
                    <c:v>Centre-Val de Loire</c:v>
                  </c:pt>
                  <c:pt idx="2">
                    <c:v>Bourgogne-Franche-Comté</c:v>
                  </c:pt>
                  <c:pt idx="3">
                    <c:v>Normandie</c:v>
                  </c:pt>
                  <c:pt idx="4">
                    <c:v>Hauts-de-France</c:v>
                  </c:pt>
                  <c:pt idx="5">
                    <c:v>Grand Est</c:v>
                  </c:pt>
                  <c:pt idx="6">
                    <c:v>Pays de la Loire</c:v>
                  </c:pt>
                  <c:pt idx="7">
                    <c:v>Bretagne</c:v>
                  </c:pt>
                  <c:pt idx="8">
                    <c:v>Nouvelle-Aquitaine</c:v>
                  </c:pt>
                  <c:pt idx="9">
                    <c:v>Occitanie</c:v>
                  </c:pt>
                  <c:pt idx="10">
                    <c:v>Auvergne-Rhône-Alpes</c:v>
                  </c:pt>
                  <c:pt idx="11">
                    <c:v>Provence-Alpes-Côte d'Azur</c:v>
                  </c:pt>
                  <c:pt idx="12">
                    <c:v>Corse</c:v>
                  </c:pt>
                  <c:pt idx="13">
                    <c:v>France métropolitaine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E05F-485C-BEB1-E31DBEFDD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554816"/>
        <c:axId val="358556480"/>
      </c:scatterChart>
      <c:valAx>
        <c:axId val="358554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baseline="0">
                    <a:solidFill>
                      <a:schemeClr val="tx1"/>
                    </a:solidFill>
                  </a:rPr>
                  <a:t>Poids de la production animale dans la production totale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58556480"/>
        <c:crosses val="autoZero"/>
        <c:crossBetween val="midCat"/>
      </c:valAx>
      <c:valAx>
        <c:axId val="358556480"/>
        <c:scaling>
          <c:orientation val="minMax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300" baseline="0">
                    <a:solidFill>
                      <a:sysClr val="windowText" lastClr="000000"/>
                    </a:solidFill>
                  </a:rPr>
                  <a:t>Ratio </a:t>
                </a:r>
                <a:r>
                  <a:rPr lang="fr-FR" sz="1280" baseline="0">
                    <a:solidFill>
                      <a:sysClr val="windowText" lastClr="000000"/>
                    </a:solidFill>
                  </a:rPr>
                  <a:t>Consommations</a:t>
                </a:r>
                <a:r>
                  <a:rPr lang="fr-FR" sz="1300" baseline="0">
                    <a:solidFill>
                      <a:sysClr val="windowText" lastClr="000000"/>
                    </a:solidFill>
                  </a:rPr>
                  <a:t> Intermédiaires / Production totale hors </a:t>
                </a:r>
                <a:r>
                  <a:rPr lang="fr-FR" sz="1280" baseline="0">
                    <a:solidFill>
                      <a:sysClr val="windowText" lastClr="000000"/>
                    </a:solidFill>
                  </a:rPr>
                  <a:t>subventions</a:t>
                </a:r>
              </a:p>
            </c:rich>
          </c:tx>
          <c:layout>
            <c:manualLayout>
              <c:xMode val="edge"/>
              <c:yMode val="edge"/>
              <c:x val="1.1111112083211905E-2"/>
              <c:y val="0.155515285848200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58554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Graphique 3 : Ensemble des subventions par région 2023-2024-2025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'Données Graph 3'!$D$6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cat>
            <c:strRef>
              <c:f>'Données Graph 3'!$C$7:$C$19</c:f>
              <c:strCache>
                <c:ptCount val="13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</c:strCache>
            </c:strRef>
          </c:cat>
          <c:val>
            <c:numRef>
              <c:f>'Données Graph 3'!$D$7:$D$19</c:f>
              <c:numCache>
                <c:formatCode>0.0</c:formatCode>
                <c:ptCount val="13"/>
                <c:pt idx="0">
                  <c:v>150.98101075</c:v>
                </c:pt>
                <c:pt idx="1">
                  <c:v>609.53825791999998</c:v>
                </c:pt>
                <c:pt idx="2">
                  <c:v>829.04114704999995</c:v>
                </c:pt>
                <c:pt idx="3">
                  <c:v>580.49330123000004</c:v>
                </c:pt>
                <c:pt idx="4">
                  <c:v>611.36159807000001</c:v>
                </c:pt>
                <c:pt idx="5">
                  <c:v>925.36912894</c:v>
                </c:pt>
                <c:pt idx="6">
                  <c:v>709.21359285000005</c:v>
                </c:pt>
                <c:pt idx="7">
                  <c:v>563.59193121999999</c:v>
                </c:pt>
                <c:pt idx="8">
                  <c:v>1344.98393373</c:v>
                </c:pt>
                <c:pt idx="9">
                  <c:v>1269.99796915</c:v>
                </c:pt>
                <c:pt idx="10">
                  <c:v>1159.98195065</c:v>
                </c:pt>
                <c:pt idx="11">
                  <c:v>264.09809455999999</c:v>
                </c:pt>
                <c:pt idx="12">
                  <c:v>62.837220590000001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1-4BDF-9381-FD3E91E9C638}"/>
            </c:ext>
          </c:extLst>
        </c:ser>
        <c:ser>
          <c:idx val="1"/>
          <c:order val="1"/>
          <c:tx>
            <c:strRef>
              <c:f>'Données Graph 3'!$E$6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strRef>
              <c:f>'Données Graph 3'!$C$7:$C$19</c:f>
              <c:strCache>
                <c:ptCount val="13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</c:strCache>
            </c:strRef>
          </c:cat>
          <c:val>
            <c:numRef>
              <c:f>'Données Graph 3'!$E$7:$E$19</c:f>
              <c:numCache>
                <c:formatCode>0.0</c:formatCode>
                <c:ptCount val="13"/>
                <c:pt idx="0">
                  <c:v>152.17508928999999</c:v>
                </c:pt>
                <c:pt idx="1">
                  <c:v>612.75845073999994</c:v>
                </c:pt>
                <c:pt idx="2">
                  <c:v>824.35065004</c:v>
                </c:pt>
                <c:pt idx="3">
                  <c:v>587.37872322999999</c:v>
                </c:pt>
                <c:pt idx="4">
                  <c:v>569.79023212000004</c:v>
                </c:pt>
                <c:pt idx="5">
                  <c:v>931.53430120999997</c:v>
                </c:pt>
                <c:pt idx="6">
                  <c:v>704.79539885999998</c:v>
                </c:pt>
                <c:pt idx="7">
                  <c:v>519.27106450999997</c:v>
                </c:pt>
                <c:pt idx="8">
                  <c:v>1448.74237047</c:v>
                </c:pt>
                <c:pt idx="9">
                  <c:v>1317.8072090400001</c:v>
                </c:pt>
                <c:pt idx="10">
                  <c:v>1183.4009276300001</c:v>
                </c:pt>
                <c:pt idx="11">
                  <c:v>288.92782595</c:v>
                </c:pt>
                <c:pt idx="12">
                  <c:v>56.187030120000003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21-4BDF-9381-FD3E91E9C638}"/>
            </c:ext>
          </c:extLst>
        </c:ser>
        <c:ser>
          <c:idx val="2"/>
          <c:order val="2"/>
          <c:tx>
            <c:strRef>
              <c:f>'Données Graph 3'!$F$6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Graph 3'!$C$7:$C$19</c:f>
              <c:strCache>
                <c:ptCount val="13"/>
                <c:pt idx="0">
                  <c:v>Île-de-France</c:v>
                </c:pt>
                <c:pt idx="1">
                  <c:v>Centre-Val de Loire</c:v>
                </c:pt>
                <c:pt idx="2">
                  <c:v>Bourgogne-Franche-Comté</c:v>
                </c:pt>
                <c:pt idx="3">
                  <c:v>Normandie</c:v>
                </c:pt>
                <c:pt idx="4">
                  <c:v>Hauts-de-France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Nouvelle-Aquitaine</c:v>
                </c:pt>
                <c:pt idx="9">
                  <c:v>Occitanie</c:v>
                </c:pt>
                <c:pt idx="10">
                  <c:v>Auvergne-Rhône-Alpes</c:v>
                </c:pt>
                <c:pt idx="11">
                  <c:v>Provence-Alpes-Côte d'Azur</c:v>
                </c:pt>
                <c:pt idx="12">
                  <c:v>Corse</c:v>
                </c:pt>
              </c:strCache>
            </c:strRef>
          </c:cat>
          <c:val>
            <c:numRef>
              <c:f>'Données Graph 3'!$F$7:$F$19</c:f>
              <c:numCache>
                <c:formatCode>0.0</c:formatCode>
                <c:ptCount val="13"/>
                <c:pt idx="0">
                  <c:v>145.97251498</c:v>
                </c:pt>
                <c:pt idx="1">
                  <c:v>589.90926004999994</c:v>
                </c:pt>
                <c:pt idx="2">
                  <c:v>788.86323469000001</c:v>
                </c:pt>
                <c:pt idx="3">
                  <c:v>558.12921525000002</c:v>
                </c:pt>
                <c:pt idx="4">
                  <c:v>535.96000718000005</c:v>
                </c:pt>
                <c:pt idx="5">
                  <c:v>877.6854171</c:v>
                </c:pt>
                <c:pt idx="6">
                  <c:v>630.19538145000001</c:v>
                </c:pt>
                <c:pt idx="7">
                  <c:v>476.08356013999997</c:v>
                </c:pt>
                <c:pt idx="8">
                  <c:v>1395.41611685</c:v>
                </c:pt>
                <c:pt idx="9">
                  <c:v>1286.1972548599999</c:v>
                </c:pt>
                <c:pt idx="10">
                  <c:v>1160.1997854900001</c:v>
                </c:pt>
                <c:pt idx="11">
                  <c:v>277.89112813000003</c:v>
                </c:pt>
                <c:pt idx="12">
                  <c:v>57.640999669999999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1-4BDF-9381-FD3E91E9C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453760"/>
        <c:axId val="1"/>
      </c:barChart>
      <c:catAx>
        <c:axId val="39345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3934537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9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80641904571644E-2"/>
          <c:y val="4.4371187458620315E-2"/>
          <c:w val="0.89100708388976779"/>
          <c:h val="0.75747127816305193"/>
        </c:manualLayout>
      </c:layout>
      <c:lineChart>
        <c:grouping val="standard"/>
        <c:varyColors val="0"/>
        <c:ser>
          <c:idx val="4"/>
          <c:order val="4"/>
          <c:tx>
            <c:strRef>
              <c:f>'Donnees_graph 4'!$B$9</c:f>
              <c:strCache>
                <c:ptCount val="1"/>
                <c:pt idx="0">
                  <c:v>Normandie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4'!$C$9:$H$9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103.723849382704</c:v>
                </c:pt>
                <c:pt idx="2">
                  <c:v>136.75239554678174</c:v>
                </c:pt>
                <c:pt idx="3">
                  <c:v>104.22713478208689</c:v>
                </c:pt>
                <c:pt idx="4">
                  <c:v>102.55901465806474</c:v>
                </c:pt>
                <c:pt idx="5">
                  <c:v>122.14966157044137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D254-4B45-B18B-50B3AFF42645}"/>
            </c:ext>
          </c:extLst>
        </c:ser>
        <c:ser>
          <c:idx val="7"/>
          <c:order val="7"/>
          <c:tx>
            <c:strRef>
              <c:f>'Donnees_graph 4'!$B$12</c:f>
              <c:strCache>
                <c:ptCount val="1"/>
                <c:pt idx="0">
                  <c:v>Pays de la Loire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4'!$C$12:$H$12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112.89320458034</c:v>
                </c:pt>
                <c:pt idx="2">
                  <c:v>132.04848093349841</c:v>
                </c:pt>
                <c:pt idx="3">
                  <c:v>119.32545062062749</c:v>
                </c:pt>
                <c:pt idx="4">
                  <c:v>111.62380890876419</c:v>
                </c:pt>
                <c:pt idx="5">
                  <c:v>129.03322457161048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D254-4B45-B18B-50B3AFF42645}"/>
            </c:ext>
          </c:extLst>
        </c:ser>
        <c:ser>
          <c:idx val="8"/>
          <c:order val="8"/>
          <c:tx>
            <c:strRef>
              <c:f>'Donnees_graph 4'!$B$13</c:f>
              <c:strCache>
                <c:ptCount val="1"/>
                <c:pt idx="0">
                  <c:v>Bretagne</c:v>
                </c:pt>
              </c:strCache>
            </c:strRef>
          </c:tx>
          <c:spPr>
            <a:ln w="5080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4'!$C$13:$H$13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98.130072774003906</c:v>
                </c:pt>
                <c:pt idx="2">
                  <c:v>126.60042888720578</c:v>
                </c:pt>
                <c:pt idx="3">
                  <c:v>125.98359772850422</c:v>
                </c:pt>
                <c:pt idx="4">
                  <c:v>112.04604488519642</c:v>
                </c:pt>
                <c:pt idx="5">
                  <c:v>132.59526640912034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D254-4B45-B18B-50B3AFF42645}"/>
            </c:ext>
          </c:extLst>
        </c:ser>
        <c:ser>
          <c:idx val="15"/>
          <c:order val="15"/>
          <c:tx>
            <c:strRef>
              <c:f>'Donnees_graph 4'!$B$20</c:f>
              <c:strCache>
                <c:ptCount val="1"/>
                <c:pt idx="0">
                  <c:v>France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4'!$C$20:$H$20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108.715882760735</c:v>
                </c:pt>
                <c:pt idx="2">
                  <c:v>125.3343891887</c:v>
                </c:pt>
                <c:pt idx="3">
                  <c:v>112.54945448119101</c:v>
                </c:pt>
                <c:pt idx="4">
                  <c:v>99.078758948102404</c:v>
                </c:pt>
                <c:pt idx="5">
                  <c:v>109.335520038235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54-4B45-B18B-50B3AFF42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2852528"/>
        <c:axId val="530717504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'Donnees_graph 4'!$B$5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D254-4B45-B18B-50B3AFF42645}"/>
                  </c:ext>
                </c:extLst>
              </c15:ser>
            </c15:filteredLineSeries>
            <c15:filteredLineSeries>
              <c15:ser>
                <c:idx val="0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4'!$B$6</c15:sqref>
                        </c15:formulaRef>
                      </c:ext>
                    </c:extLst>
                    <c:strCache>
                      <c:ptCount val="1"/>
                      <c:pt idx="0">
                        <c:v>Île-de-France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4'!$C$6:$H$6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168.069008804866</c:v>
                      </c:pt>
                      <c:pt idx="2">
                        <c:v>180.98757296720032</c:v>
                      </c:pt>
                      <c:pt idx="3">
                        <c:v>109.24059739417974</c:v>
                      </c:pt>
                      <c:pt idx="4">
                        <c:v>88.608333215236541</c:v>
                      </c:pt>
                      <c:pt idx="5">
                        <c:v>93.385318232415571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254-4B45-B18B-50B3AFF42645}"/>
                  </c:ext>
                </c:extLst>
              </c15:ser>
            </c15:filteredLineSeries>
            <c15:filteredLineSeries>
              <c15:ser>
                <c:idx val="1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4'!$B$7</c15:sqref>
                        </c15:formulaRef>
                      </c:ext>
                    </c:extLst>
                    <c:strCache>
                      <c:ptCount val="1"/>
                      <c:pt idx="0">
                        <c:v>Centre-Val de Loire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4'!$C$7:$H$7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142.368623696675</c:v>
                      </c:pt>
                      <c:pt idx="2">
                        <c:v>164.16743875590674</c:v>
                      </c:pt>
                      <c:pt idx="3">
                        <c:v>112.69581184038809</c:v>
                      </c:pt>
                      <c:pt idx="4">
                        <c:v>92.374382975173233</c:v>
                      </c:pt>
                      <c:pt idx="5">
                        <c:v>92.416454527366682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254-4B45-B18B-50B3AFF42645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4'!$B$8</c15:sqref>
                        </c15:formulaRef>
                      </c:ext>
                    </c:extLst>
                    <c:strCache>
                      <c:ptCount val="1"/>
                      <c:pt idx="0">
                        <c:v>Bourgogne-Franche-Comté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4'!$C$8:$H$8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103.92817865712099</c:v>
                      </c:pt>
                      <c:pt idx="2">
                        <c:v>119.58231800155741</c:v>
                      </c:pt>
                      <c:pt idx="3">
                        <c:v>104.79893285672875</c:v>
                      </c:pt>
                      <c:pt idx="4">
                        <c:v>84.175221801723239</c:v>
                      </c:pt>
                      <c:pt idx="5">
                        <c:v>103.56976220204633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254-4B45-B18B-50B3AFF42645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4'!$B$10</c15:sqref>
                        </c15:formulaRef>
                      </c:ext>
                    </c:extLst>
                    <c:strCache>
                      <c:ptCount val="1"/>
                      <c:pt idx="0">
                        <c:v>Hauts-de-France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4'!$C$10:$H$10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108.11575918402001</c:v>
                      </c:pt>
                      <c:pt idx="2">
                        <c:v>152.42164435970349</c:v>
                      </c:pt>
                      <c:pt idx="3">
                        <c:v>137.62549464652767</c:v>
                      </c:pt>
                      <c:pt idx="4">
                        <c:v>121.38083108084105</c:v>
                      </c:pt>
                      <c:pt idx="5">
                        <c:v>124.78134326882724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254-4B45-B18B-50B3AFF42645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4'!$B$11</c15:sqref>
                        </c15:formulaRef>
                      </c:ext>
                    </c:extLst>
                    <c:strCache>
                      <c:ptCount val="1"/>
                      <c:pt idx="0">
                        <c:v>Grand Est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4'!$C$11:$H$11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111.898219187653</c:v>
                      </c:pt>
                      <c:pt idx="2">
                        <c:v>157.59073658502723</c:v>
                      </c:pt>
                      <c:pt idx="3">
                        <c:v>145.21315669567804</c:v>
                      </c:pt>
                      <c:pt idx="4">
                        <c:v>102.9209244454342</c:v>
                      </c:pt>
                      <c:pt idx="5">
                        <c:v>122.67356691137942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254-4B45-B18B-50B3AFF42645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4'!$B$14</c15:sqref>
                        </c15:formulaRef>
                      </c:ext>
                    </c:extLst>
                    <c:strCache>
                      <c:ptCount val="1"/>
                      <c:pt idx="0">
                        <c:v>Nouvelle-Aquitaine</c:v>
                      </c:pt>
                    </c:strCache>
                  </c:strRef>
                </c:tx>
                <c:spPr>
                  <a:ln w="5080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4'!$C$14:$H$14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106.873166966675</c:v>
                      </c:pt>
                      <c:pt idx="2">
                        <c:v>105.02207773193004</c:v>
                      </c:pt>
                      <c:pt idx="3">
                        <c:v>100.90266531840172</c:v>
                      </c:pt>
                      <c:pt idx="4">
                        <c:v>88.825244762629893</c:v>
                      </c:pt>
                      <c:pt idx="5">
                        <c:v>89.736197750888564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D254-4B45-B18B-50B3AFF42645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4'!$B$15</c15:sqref>
                        </c15:formulaRef>
                      </c:ext>
                    </c:extLst>
                    <c:strCache>
                      <c:ptCount val="1"/>
                      <c:pt idx="0">
                        <c:v>Occitanie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4'!$C$15:$H$15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108.53896066243099</c:v>
                      </c:pt>
                      <c:pt idx="2">
                        <c:v>103.3563704174266</c:v>
                      </c:pt>
                      <c:pt idx="3">
                        <c:v>91.663287927079367</c:v>
                      </c:pt>
                      <c:pt idx="4">
                        <c:v>91.560653047856135</c:v>
                      </c:pt>
                      <c:pt idx="5">
                        <c:v>94.686165650070294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D254-4B45-B18B-50B3AFF42645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4'!$B$16</c15:sqref>
                        </c15:formulaRef>
                      </c:ext>
                    </c:extLst>
                    <c:strCache>
                      <c:ptCount val="1"/>
                      <c:pt idx="0">
                        <c:v>Auvergne-Rhône-Alpes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4'!$C$16:$H$16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105.41498368409999</c:v>
                      </c:pt>
                      <c:pt idx="2">
                        <c:v>102.77962974463894</c:v>
                      </c:pt>
                      <c:pt idx="3">
                        <c:v>100.5893583324101</c:v>
                      </c:pt>
                      <c:pt idx="4">
                        <c:v>95.419863468947639</c:v>
                      </c:pt>
                      <c:pt idx="5">
                        <c:v>104.83139445732203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D254-4B45-B18B-50B3AFF42645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4'!$B$17</c15:sqref>
                        </c15:formulaRef>
                      </c:ext>
                    </c:extLst>
                    <c:strCache>
                      <c:ptCount val="1"/>
                      <c:pt idx="0">
                        <c:v>Provence-Alpes-Côte d'Azur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4'!$C$17:$H$17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92.877027600170905</c:v>
                      </c:pt>
                      <c:pt idx="2">
                        <c:v>86.699564999007521</c:v>
                      </c:pt>
                      <c:pt idx="3">
                        <c:v>82.289078637550062</c:v>
                      </c:pt>
                      <c:pt idx="4">
                        <c:v>91.558040663055678</c:v>
                      </c:pt>
                      <c:pt idx="5">
                        <c:v>92.711885384930525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D254-4B45-B18B-50B3AFF42645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4'!$B$18</c15:sqref>
                        </c15:formulaRef>
                      </c:ext>
                    </c:extLst>
                    <c:strCache>
                      <c:ptCount val="1"/>
                      <c:pt idx="0">
                        <c:v>Corse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4'!$C$18:$H$18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117.292348787732</c:v>
                      </c:pt>
                      <c:pt idx="2">
                        <c:v>90.47619127094157</c:v>
                      </c:pt>
                      <c:pt idx="3">
                        <c:v>93.534420118444189</c:v>
                      </c:pt>
                      <c:pt idx="4">
                        <c:v>94.928457475684596</c:v>
                      </c:pt>
                      <c:pt idx="5">
                        <c:v>94.483850167922526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D254-4B45-B18B-50B3AFF42645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4'!$C$19:$H$19</c15:sqref>
                        </c15:formulaRef>
                      </c:ext>
                    </c:extLst>
                    <c:numCache>
                      <c:formatCode>0.0</c:formatCode>
                      <c:ptCount val="6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D254-4B45-B18B-50B3AFF42645}"/>
                  </c:ext>
                </c:extLst>
              </c15:ser>
            </c15:filteredLineSeries>
          </c:ext>
        </c:extLst>
      </c:lineChart>
      <c:catAx>
        <c:axId val="64285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0717504"/>
        <c:crosses val="autoZero"/>
        <c:auto val="1"/>
        <c:lblAlgn val="ctr"/>
        <c:lblOffset val="100"/>
        <c:noMultiLvlLbl val="0"/>
      </c:catAx>
      <c:valAx>
        <c:axId val="530717504"/>
        <c:scaling>
          <c:orientation val="minMax"/>
          <c:max val="190"/>
          <c:min val="8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2852528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4215071199347505E-2"/>
          <c:y val="0.89515080659865287"/>
          <c:w val="0.94804687393468834"/>
          <c:h val="9.48654583812653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 baseline="0">
          <a:solidFill>
            <a:schemeClr val="tx1"/>
          </a:solidFill>
        </a:defRPr>
      </a:pPr>
      <a:endParaRPr lang="fr-FR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375069867461147E-2"/>
          <c:y val="6.1075139340716719E-2"/>
          <c:w val="0.89374413191450797"/>
          <c:h val="0.74285532026621759"/>
        </c:manualLayout>
      </c:layout>
      <c:lineChart>
        <c:grouping val="standard"/>
        <c:varyColors val="0"/>
        <c:ser>
          <c:idx val="0"/>
          <c:order val="1"/>
          <c:tx>
            <c:strRef>
              <c:f>'Donnees_graph 4'!$B$6</c:f>
              <c:strCache>
                <c:ptCount val="1"/>
                <c:pt idx="0">
                  <c:v>Île-de-France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4'!$C$6:$H$6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168.069008804866</c:v>
                </c:pt>
                <c:pt idx="2">
                  <c:v>180.98757296720032</c:v>
                </c:pt>
                <c:pt idx="3">
                  <c:v>109.24059739417974</c:v>
                </c:pt>
                <c:pt idx="4">
                  <c:v>88.608333215236541</c:v>
                </c:pt>
                <c:pt idx="5">
                  <c:v>93.385318232415571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A255-4D3E-AC87-0A1B631DAE90}"/>
            </c:ext>
          </c:extLst>
        </c:ser>
        <c:ser>
          <c:idx val="1"/>
          <c:order val="2"/>
          <c:tx>
            <c:strRef>
              <c:f>'Donnees_graph 4'!$B$7</c:f>
              <c:strCache>
                <c:ptCount val="1"/>
                <c:pt idx="0">
                  <c:v>Centre-Val de Loire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4'!$C$7:$H$7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142.368623696675</c:v>
                </c:pt>
                <c:pt idx="2">
                  <c:v>164.16743875590674</c:v>
                </c:pt>
                <c:pt idx="3">
                  <c:v>112.69581184038809</c:v>
                </c:pt>
                <c:pt idx="4">
                  <c:v>92.374382975173233</c:v>
                </c:pt>
                <c:pt idx="5">
                  <c:v>92.416454527366682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A255-4D3E-AC87-0A1B631DAE90}"/>
            </c:ext>
          </c:extLst>
        </c:ser>
        <c:ser>
          <c:idx val="5"/>
          <c:order val="5"/>
          <c:tx>
            <c:strRef>
              <c:f>'Donnees_graph 4'!$B$10</c:f>
              <c:strCache>
                <c:ptCount val="1"/>
                <c:pt idx="0">
                  <c:v>Hauts-de-France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4'!$C$10:$H$10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108.11575918402001</c:v>
                </c:pt>
                <c:pt idx="2">
                  <c:v>152.42164435970349</c:v>
                </c:pt>
                <c:pt idx="3">
                  <c:v>137.62549464652767</c:v>
                </c:pt>
                <c:pt idx="4">
                  <c:v>121.38083108084105</c:v>
                </c:pt>
                <c:pt idx="5">
                  <c:v>124.78134326882724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A255-4D3E-AC87-0A1B631DAE90}"/>
            </c:ext>
          </c:extLst>
        </c:ser>
        <c:ser>
          <c:idx val="15"/>
          <c:order val="15"/>
          <c:tx>
            <c:strRef>
              <c:f>'Donnees_graph 4'!$B$20</c:f>
              <c:strCache>
                <c:ptCount val="1"/>
                <c:pt idx="0">
                  <c:v>France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4'!$C$20:$H$20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108.715882760735</c:v>
                </c:pt>
                <c:pt idx="2">
                  <c:v>125.3343891887</c:v>
                </c:pt>
                <c:pt idx="3">
                  <c:v>112.54945448119101</c:v>
                </c:pt>
                <c:pt idx="4">
                  <c:v>99.078758948102404</c:v>
                </c:pt>
                <c:pt idx="5">
                  <c:v>109.335520038235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255-4D3E-AC87-0A1B631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2852528"/>
        <c:axId val="530717504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'Donnees_graph 4'!$B$5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A255-4D3E-AC87-0A1B631DAE90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4'!$B$8</c15:sqref>
                        </c15:formulaRef>
                      </c:ext>
                    </c:extLst>
                    <c:strCache>
                      <c:ptCount val="1"/>
                      <c:pt idx="0">
                        <c:v>Bourgogne-Franche-Comté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4'!$C$8:$H$8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103.92817865712099</c:v>
                      </c:pt>
                      <c:pt idx="2">
                        <c:v>119.58231800155741</c:v>
                      </c:pt>
                      <c:pt idx="3">
                        <c:v>104.79893285672875</c:v>
                      </c:pt>
                      <c:pt idx="4">
                        <c:v>84.175221801723239</c:v>
                      </c:pt>
                      <c:pt idx="5">
                        <c:v>103.56976220204633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A255-4D3E-AC87-0A1B631DAE90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4'!$B$9</c15:sqref>
                        </c15:formulaRef>
                      </c:ext>
                    </c:extLst>
                    <c:strCache>
                      <c:ptCount val="1"/>
                      <c:pt idx="0">
                        <c:v>Normandie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4'!$C$9:$H$9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103.723849382704</c:v>
                      </c:pt>
                      <c:pt idx="2">
                        <c:v>136.75239554678174</c:v>
                      </c:pt>
                      <c:pt idx="3">
                        <c:v>104.22713478208689</c:v>
                      </c:pt>
                      <c:pt idx="4">
                        <c:v>102.55901465806474</c:v>
                      </c:pt>
                      <c:pt idx="5">
                        <c:v>122.14966157044137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255-4D3E-AC87-0A1B631DAE90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4'!$B$11</c15:sqref>
                        </c15:formulaRef>
                      </c:ext>
                    </c:extLst>
                    <c:strCache>
                      <c:ptCount val="1"/>
                      <c:pt idx="0">
                        <c:v>Grand Est</c:v>
                      </c:pt>
                    </c:strCache>
                  </c:strRef>
                </c:tx>
                <c:spPr>
                  <a:ln w="50800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4'!$C$11:$H$11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111.898219187653</c:v>
                      </c:pt>
                      <c:pt idx="2">
                        <c:v>157.59073658502723</c:v>
                      </c:pt>
                      <c:pt idx="3">
                        <c:v>145.21315669567804</c:v>
                      </c:pt>
                      <c:pt idx="4">
                        <c:v>102.9209244454342</c:v>
                      </c:pt>
                      <c:pt idx="5">
                        <c:v>122.67356691137942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A255-4D3E-AC87-0A1B631DAE90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4'!$B$12</c15:sqref>
                        </c15:formulaRef>
                      </c:ext>
                    </c:extLst>
                    <c:strCache>
                      <c:ptCount val="1"/>
                      <c:pt idx="0">
                        <c:v>Pays de la Loire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4'!$C$12:$H$12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112.89320458034</c:v>
                      </c:pt>
                      <c:pt idx="2">
                        <c:v>132.04848093349841</c:v>
                      </c:pt>
                      <c:pt idx="3">
                        <c:v>119.32545062062749</c:v>
                      </c:pt>
                      <c:pt idx="4">
                        <c:v>111.62380890876419</c:v>
                      </c:pt>
                      <c:pt idx="5">
                        <c:v>129.03322457161048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255-4D3E-AC87-0A1B631DAE90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4'!$B$13</c15:sqref>
                        </c15:formulaRef>
                      </c:ext>
                    </c:extLst>
                    <c:strCache>
                      <c:ptCount val="1"/>
                      <c:pt idx="0">
                        <c:v>Bretagne</c:v>
                      </c:pt>
                    </c:strCache>
                  </c:strRef>
                </c:tx>
                <c:spPr>
                  <a:ln w="50800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4'!$C$13:$H$13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98.130072774003906</c:v>
                      </c:pt>
                      <c:pt idx="2">
                        <c:v>126.60042888720578</c:v>
                      </c:pt>
                      <c:pt idx="3">
                        <c:v>125.98359772850422</c:v>
                      </c:pt>
                      <c:pt idx="4">
                        <c:v>112.04604488519642</c:v>
                      </c:pt>
                      <c:pt idx="5">
                        <c:v>132.59526640912034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A255-4D3E-AC87-0A1B631DAE90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4'!$B$14</c15:sqref>
                        </c15:formulaRef>
                      </c:ext>
                    </c:extLst>
                    <c:strCache>
                      <c:ptCount val="1"/>
                      <c:pt idx="0">
                        <c:v>Nouvelle-Aquitaine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4'!$C$14:$H$14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106.873166966675</c:v>
                      </c:pt>
                      <c:pt idx="2">
                        <c:v>105.02207773193004</c:v>
                      </c:pt>
                      <c:pt idx="3">
                        <c:v>100.90266531840172</c:v>
                      </c:pt>
                      <c:pt idx="4">
                        <c:v>88.825244762629893</c:v>
                      </c:pt>
                      <c:pt idx="5">
                        <c:v>89.736197750888564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A255-4D3E-AC87-0A1B631DAE90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4'!$B$15</c15:sqref>
                        </c15:formulaRef>
                      </c:ext>
                    </c:extLst>
                    <c:strCache>
                      <c:ptCount val="1"/>
                      <c:pt idx="0">
                        <c:v>Occitanie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4'!$C$15:$H$15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108.53896066243099</c:v>
                      </c:pt>
                      <c:pt idx="2">
                        <c:v>103.3563704174266</c:v>
                      </c:pt>
                      <c:pt idx="3">
                        <c:v>91.663287927079367</c:v>
                      </c:pt>
                      <c:pt idx="4">
                        <c:v>91.560653047856135</c:v>
                      </c:pt>
                      <c:pt idx="5">
                        <c:v>94.686165650070294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A255-4D3E-AC87-0A1B631DAE90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4'!$B$16</c15:sqref>
                        </c15:formulaRef>
                      </c:ext>
                    </c:extLst>
                    <c:strCache>
                      <c:ptCount val="1"/>
                      <c:pt idx="0">
                        <c:v>Auvergne-Rhône-Alpes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4'!$C$16:$H$16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105.41498368409999</c:v>
                      </c:pt>
                      <c:pt idx="2">
                        <c:v>102.77962974463894</c:v>
                      </c:pt>
                      <c:pt idx="3">
                        <c:v>100.5893583324101</c:v>
                      </c:pt>
                      <c:pt idx="4">
                        <c:v>95.419863468947639</c:v>
                      </c:pt>
                      <c:pt idx="5">
                        <c:v>104.83139445732203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A255-4D3E-AC87-0A1B631DAE90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4'!$B$17</c15:sqref>
                        </c15:formulaRef>
                      </c:ext>
                    </c:extLst>
                    <c:strCache>
                      <c:ptCount val="1"/>
                      <c:pt idx="0">
                        <c:v>Provence-Alpes-Côte d'Azur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4'!$C$17:$H$17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92.877027600170905</c:v>
                      </c:pt>
                      <c:pt idx="2">
                        <c:v>86.699564999007521</c:v>
                      </c:pt>
                      <c:pt idx="3">
                        <c:v>82.289078637550062</c:v>
                      </c:pt>
                      <c:pt idx="4">
                        <c:v>91.558040663055678</c:v>
                      </c:pt>
                      <c:pt idx="5">
                        <c:v>92.711885384930525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A255-4D3E-AC87-0A1B631DAE90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4'!$B$18</c15:sqref>
                        </c15:formulaRef>
                      </c:ext>
                    </c:extLst>
                    <c:strCache>
                      <c:ptCount val="1"/>
                      <c:pt idx="0">
                        <c:v>Corse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4'!$C$18:$H$18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117.292348787732</c:v>
                      </c:pt>
                      <c:pt idx="2">
                        <c:v>90.47619127094157</c:v>
                      </c:pt>
                      <c:pt idx="3">
                        <c:v>93.534420118444189</c:v>
                      </c:pt>
                      <c:pt idx="4">
                        <c:v>94.928457475684596</c:v>
                      </c:pt>
                      <c:pt idx="5">
                        <c:v>94.483850167922526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A255-4D3E-AC87-0A1B631DAE90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4'!$C$19:$H$19</c15:sqref>
                        </c15:formulaRef>
                      </c:ext>
                    </c:extLst>
                    <c:numCache>
                      <c:formatCode>0.0</c:formatCode>
                      <c:ptCount val="6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A255-4D3E-AC87-0A1B631DAE90}"/>
                  </c:ext>
                </c:extLst>
              </c15:ser>
            </c15:filteredLineSeries>
          </c:ext>
        </c:extLst>
      </c:lineChart>
      <c:catAx>
        <c:axId val="64285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0717504"/>
        <c:crosses val="autoZero"/>
        <c:auto val="1"/>
        <c:lblAlgn val="ctr"/>
        <c:lblOffset val="100"/>
        <c:noMultiLvlLbl val="0"/>
      </c:catAx>
      <c:valAx>
        <c:axId val="530717504"/>
        <c:scaling>
          <c:orientation val="minMax"/>
          <c:max val="190"/>
          <c:min val="8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2852528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372451137496682E-2"/>
          <c:y val="0.88888682464286672"/>
          <c:w val="0.94804687393468834"/>
          <c:h val="9.06894704107412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 baseline="0">
          <a:solidFill>
            <a:schemeClr val="tx1"/>
          </a:solidFill>
        </a:defRPr>
      </a:pPr>
      <a:endParaRPr lang="fr-FR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00973817980494E-2"/>
          <c:y val="6.3163133325978768E-2"/>
          <c:w val="0.90058675197635885"/>
          <c:h val="0.76164726613357603"/>
        </c:manualLayout>
      </c:layout>
      <c:lineChart>
        <c:grouping val="standard"/>
        <c:varyColors val="0"/>
        <c:ser>
          <c:idx val="3"/>
          <c:order val="3"/>
          <c:tx>
            <c:strRef>
              <c:f>'Donnees_graph 4'!$B$8</c:f>
              <c:strCache>
                <c:ptCount val="1"/>
                <c:pt idx="0">
                  <c:v>Bourgogne-Franche-Comté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4'!$C$8:$H$8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103.92817865712099</c:v>
                </c:pt>
                <c:pt idx="2">
                  <c:v>119.58231800155741</c:v>
                </c:pt>
                <c:pt idx="3">
                  <c:v>104.79893285672875</c:v>
                </c:pt>
                <c:pt idx="4">
                  <c:v>84.175221801723239</c:v>
                </c:pt>
                <c:pt idx="5">
                  <c:v>103.56976220204633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8F76-4127-9E41-E544197F10E1}"/>
            </c:ext>
          </c:extLst>
        </c:ser>
        <c:ser>
          <c:idx val="6"/>
          <c:order val="6"/>
          <c:tx>
            <c:strRef>
              <c:f>'Donnees_graph 4'!$B$11</c:f>
              <c:strCache>
                <c:ptCount val="1"/>
                <c:pt idx="0">
                  <c:v>Grand Est</c:v>
                </c:pt>
              </c:strCache>
            </c:strRef>
          </c:tx>
          <c:spPr>
            <a:ln w="5080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4'!$C$11:$H$11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111.898219187653</c:v>
                </c:pt>
                <c:pt idx="2">
                  <c:v>157.59073658502723</c:v>
                </c:pt>
                <c:pt idx="3">
                  <c:v>145.21315669567804</c:v>
                </c:pt>
                <c:pt idx="4">
                  <c:v>102.9209244454342</c:v>
                </c:pt>
                <c:pt idx="5">
                  <c:v>122.67356691137942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8F76-4127-9E41-E544197F10E1}"/>
            </c:ext>
          </c:extLst>
        </c:ser>
        <c:ser>
          <c:idx val="11"/>
          <c:order val="11"/>
          <c:tx>
            <c:strRef>
              <c:f>'Donnees_graph 4'!$B$16</c:f>
              <c:strCache>
                <c:ptCount val="1"/>
                <c:pt idx="0">
                  <c:v>Auvergne-Rhône-Alpes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4'!$C$16:$H$16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105.41498368409999</c:v>
                </c:pt>
                <c:pt idx="2">
                  <c:v>102.77962974463894</c:v>
                </c:pt>
                <c:pt idx="3">
                  <c:v>100.5893583324101</c:v>
                </c:pt>
                <c:pt idx="4">
                  <c:v>95.419863468947639</c:v>
                </c:pt>
                <c:pt idx="5">
                  <c:v>104.83139445732203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8F76-4127-9E41-E544197F10E1}"/>
            </c:ext>
          </c:extLst>
        </c:ser>
        <c:ser>
          <c:idx val="15"/>
          <c:order val="15"/>
          <c:tx>
            <c:strRef>
              <c:f>'Donnees_graph 4'!$B$20</c:f>
              <c:strCache>
                <c:ptCount val="1"/>
                <c:pt idx="0">
                  <c:v>France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4'!$C$20:$H$20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108.715882760735</c:v>
                </c:pt>
                <c:pt idx="2">
                  <c:v>125.3343891887</c:v>
                </c:pt>
                <c:pt idx="3">
                  <c:v>112.54945448119101</c:v>
                </c:pt>
                <c:pt idx="4">
                  <c:v>99.078758948102404</c:v>
                </c:pt>
                <c:pt idx="5">
                  <c:v>109.335520038235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76-4127-9E41-E544197F1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2852528"/>
        <c:axId val="530717504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'Donnees_graph 4'!$B$5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8F76-4127-9E41-E544197F10E1}"/>
                  </c:ext>
                </c:extLst>
              </c15:ser>
            </c15:filteredLineSeries>
            <c15:filteredLineSeries>
              <c15:ser>
                <c:idx val="0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4'!$B$6</c15:sqref>
                        </c15:formulaRef>
                      </c:ext>
                    </c:extLst>
                    <c:strCache>
                      <c:ptCount val="1"/>
                      <c:pt idx="0">
                        <c:v>Île-de-France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4'!$C$6:$H$6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168.069008804866</c:v>
                      </c:pt>
                      <c:pt idx="2">
                        <c:v>180.98757296720032</c:v>
                      </c:pt>
                      <c:pt idx="3">
                        <c:v>109.24059739417974</c:v>
                      </c:pt>
                      <c:pt idx="4">
                        <c:v>88.608333215236541</c:v>
                      </c:pt>
                      <c:pt idx="5">
                        <c:v>93.385318232415571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F76-4127-9E41-E544197F10E1}"/>
                  </c:ext>
                </c:extLst>
              </c15:ser>
            </c15:filteredLineSeries>
            <c15:filteredLineSeries>
              <c15:ser>
                <c:idx val="1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4'!$B$7</c15:sqref>
                        </c15:formulaRef>
                      </c:ext>
                    </c:extLst>
                    <c:strCache>
                      <c:ptCount val="1"/>
                      <c:pt idx="0">
                        <c:v>Centre-Val de Loire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4'!$C$7:$H$7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142.368623696675</c:v>
                      </c:pt>
                      <c:pt idx="2">
                        <c:v>164.16743875590674</c:v>
                      </c:pt>
                      <c:pt idx="3">
                        <c:v>112.69581184038809</c:v>
                      </c:pt>
                      <c:pt idx="4">
                        <c:v>92.374382975173233</c:v>
                      </c:pt>
                      <c:pt idx="5">
                        <c:v>92.416454527366682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6-4127-9E41-E544197F10E1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4'!$B$9</c15:sqref>
                        </c15:formulaRef>
                      </c:ext>
                    </c:extLst>
                    <c:strCache>
                      <c:ptCount val="1"/>
                      <c:pt idx="0">
                        <c:v>Normandie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4'!$C$9:$H$9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103.723849382704</c:v>
                      </c:pt>
                      <c:pt idx="2">
                        <c:v>136.75239554678174</c:v>
                      </c:pt>
                      <c:pt idx="3">
                        <c:v>104.22713478208689</c:v>
                      </c:pt>
                      <c:pt idx="4">
                        <c:v>102.55901465806474</c:v>
                      </c:pt>
                      <c:pt idx="5">
                        <c:v>122.14966157044137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6-4127-9E41-E544197F10E1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4'!$B$10</c15:sqref>
                        </c15:formulaRef>
                      </c:ext>
                    </c:extLst>
                    <c:strCache>
                      <c:ptCount val="1"/>
                      <c:pt idx="0">
                        <c:v>Hauts-de-France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4'!$C$10:$H$10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108.11575918402001</c:v>
                      </c:pt>
                      <c:pt idx="2">
                        <c:v>152.42164435970349</c:v>
                      </c:pt>
                      <c:pt idx="3">
                        <c:v>137.62549464652767</c:v>
                      </c:pt>
                      <c:pt idx="4">
                        <c:v>121.38083108084105</c:v>
                      </c:pt>
                      <c:pt idx="5">
                        <c:v>124.78134326882724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6-4127-9E41-E544197F10E1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4'!$B$12</c15:sqref>
                        </c15:formulaRef>
                      </c:ext>
                    </c:extLst>
                    <c:strCache>
                      <c:ptCount val="1"/>
                      <c:pt idx="0">
                        <c:v>Pays de la Loire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4'!$C$12:$H$12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112.89320458034</c:v>
                      </c:pt>
                      <c:pt idx="2">
                        <c:v>132.04848093349841</c:v>
                      </c:pt>
                      <c:pt idx="3">
                        <c:v>119.32545062062749</c:v>
                      </c:pt>
                      <c:pt idx="4">
                        <c:v>111.62380890876419</c:v>
                      </c:pt>
                      <c:pt idx="5">
                        <c:v>129.03322457161048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6-4127-9E41-E544197F10E1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4'!$B$13</c15:sqref>
                        </c15:formulaRef>
                      </c:ext>
                    </c:extLst>
                    <c:strCache>
                      <c:ptCount val="1"/>
                      <c:pt idx="0">
                        <c:v>Bretagne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4'!$C$13:$H$13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98.130072774003906</c:v>
                      </c:pt>
                      <c:pt idx="2">
                        <c:v>126.60042888720578</c:v>
                      </c:pt>
                      <c:pt idx="3">
                        <c:v>125.98359772850422</c:v>
                      </c:pt>
                      <c:pt idx="4">
                        <c:v>112.04604488519642</c:v>
                      </c:pt>
                      <c:pt idx="5">
                        <c:v>132.59526640912034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8F76-4127-9E41-E544197F10E1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4'!$B$14</c15:sqref>
                        </c15:formulaRef>
                      </c:ext>
                    </c:extLst>
                    <c:strCache>
                      <c:ptCount val="1"/>
                      <c:pt idx="0">
                        <c:v>Nouvelle-Aquitaine</c:v>
                      </c:pt>
                    </c:strCache>
                  </c:strRef>
                </c:tx>
                <c:spPr>
                  <a:ln w="5080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4'!$C$14:$H$14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106.873166966675</c:v>
                      </c:pt>
                      <c:pt idx="2">
                        <c:v>105.02207773193004</c:v>
                      </c:pt>
                      <c:pt idx="3">
                        <c:v>100.90266531840172</c:v>
                      </c:pt>
                      <c:pt idx="4">
                        <c:v>88.825244762629893</c:v>
                      </c:pt>
                      <c:pt idx="5">
                        <c:v>89.736197750888564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8F76-4127-9E41-E544197F10E1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4'!$B$15</c15:sqref>
                        </c15:formulaRef>
                      </c:ext>
                    </c:extLst>
                    <c:strCache>
                      <c:ptCount val="1"/>
                      <c:pt idx="0">
                        <c:v>Occitanie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4'!$C$15:$H$15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108.53896066243099</c:v>
                      </c:pt>
                      <c:pt idx="2">
                        <c:v>103.3563704174266</c:v>
                      </c:pt>
                      <c:pt idx="3">
                        <c:v>91.663287927079367</c:v>
                      </c:pt>
                      <c:pt idx="4">
                        <c:v>91.560653047856135</c:v>
                      </c:pt>
                      <c:pt idx="5">
                        <c:v>94.686165650070294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8F76-4127-9E41-E544197F10E1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4'!$B$17</c15:sqref>
                        </c15:formulaRef>
                      </c:ext>
                    </c:extLst>
                    <c:strCache>
                      <c:ptCount val="1"/>
                      <c:pt idx="0">
                        <c:v>Provence-Alpes-Côte d'Azur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4'!$C$17:$H$17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92.877027600170905</c:v>
                      </c:pt>
                      <c:pt idx="2">
                        <c:v>86.699564999007521</c:v>
                      </c:pt>
                      <c:pt idx="3">
                        <c:v>82.289078637550062</c:v>
                      </c:pt>
                      <c:pt idx="4">
                        <c:v>91.558040663055678</c:v>
                      </c:pt>
                      <c:pt idx="5">
                        <c:v>92.711885384930525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8F76-4127-9E41-E544197F10E1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4'!$B$18</c15:sqref>
                        </c15:formulaRef>
                      </c:ext>
                    </c:extLst>
                    <c:strCache>
                      <c:ptCount val="1"/>
                      <c:pt idx="0">
                        <c:v>Corse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4'!$C$18:$H$18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117.292348787732</c:v>
                      </c:pt>
                      <c:pt idx="2">
                        <c:v>90.47619127094157</c:v>
                      </c:pt>
                      <c:pt idx="3">
                        <c:v>93.534420118444189</c:v>
                      </c:pt>
                      <c:pt idx="4">
                        <c:v>94.928457475684596</c:v>
                      </c:pt>
                      <c:pt idx="5">
                        <c:v>94.483850167922526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8F76-4127-9E41-E544197F10E1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4'!$C$19:$H$19</c15:sqref>
                        </c15:formulaRef>
                      </c:ext>
                    </c:extLst>
                    <c:numCache>
                      <c:formatCode>0.0</c:formatCode>
                      <c:ptCount val="6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8F76-4127-9E41-E544197F10E1}"/>
                  </c:ext>
                </c:extLst>
              </c15:ser>
            </c15:filteredLineSeries>
          </c:ext>
        </c:extLst>
      </c:lineChart>
      <c:catAx>
        <c:axId val="64285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0717504"/>
        <c:crosses val="autoZero"/>
        <c:auto val="1"/>
        <c:lblAlgn val="ctr"/>
        <c:lblOffset val="100"/>
        <c:noMultiLvlLbl val="0"/>
      </c:catAx>
      <c:valAx>
        <c:axId val="530717504"/>
        <c:scaling>
          <c:orientation val="minMax"/>
          <c:max val="190"/>
          <c:min val="8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2852528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740975149866852E-2"/>
          <c:y val="0.90976676449548721"/>
          <c:w val="0.94804687393468834"/>
          <c:h val="7.8161506499168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 baseline="0">
          <a:solidFill>
            <a:schemeClr val="tx1"/>
          </a:solidFill>
        </a:defRPr>
      </a:pPr>
      <a:endParaRPr lang="fr-FR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00973817980494E-2"/>
          <c:y val="5.6899151370192629E-2"/>
          <c:w val="0.90058675197635885"/>
          <c:h val="0.75955927214831387"/>
        </c:manualLayout>
      </c:layout>
      <c:lineChart>
        <c:grouping val="standard"/>
        <c:varyColors val="0"/>
        <c:ser>
          <c:idx val="9"/>
          <c:order val="9"/>
          <c:tx>
            <c:strRef>
              <c:f>'Donnees_graph 4'!$B$14</c:f>
              <c:strCache>
                <c:ptCount val="1"/>
                <c:pt idx="0">
                  <c:v>Nouvelle-Aquitaine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4'!$C$14:$H$14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106.873166966675</c:v>
                </c:pt>
                <c:pt idx="2">
                  <c:v>105.02207773193004</c:v>
                </c:pt>
                <c:pt idx="3">
                  <c:v>100.90266531840172</c:v>
                </c:pt>
                <c:pt idx="4">
                  <c:v>88.825244762629893</c:v>
                </c:pt>
                <c:pt idx="5">
                  <c:v>89.736197750888564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27DF-4253-988D-564BC7742025}"/>
            </c:ext>
          </c:extLst>
        </c:ser>
        <c:ser>
          <c:idx val="10"/>
          <c:order val="10"/>
          <c:tx>
            <c:strRef>
              <c:f>'Donnees_graph 4'!$B$15</c:f>
              <c:strCache>
                <c:ptCount val="1"/>
                <c:pt idx="0">
                  <c:v>Occitanie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4'!$C$15:$H$15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108.53896066243099</c:v>
                </c:pt>
                <c:pt idx="2">
                  <c:v>103.3563704174266</c:v>
                </c:pt>
                <c:pt idx="3">
                  <c:v>91.663287927079367</c:v>
                </c:pt>
                <c:pt idx="4">
                  <c:v>91.560653047856135</c:v>
                </c:pt>
                <c:pt idx="5">
                  <c:v>94.686165650070294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27DF-4253-988D-564BC7742025}"/>
            </c:ext>
          </c:extLst>
        </c:ser>
        <c:ser>
          <c:idx val="12"/>
          <c:order val="12"/>
          <c:tx>
            <c:strRef>
              <c:f>'Donnees_graph 4'!$B$17</c:f>
              <c:strCache>
                <c:ptCount val="1"/>
                <c:pt idx="0">
                  <c:v>Provence-Alpes-Côte d'Azur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4'!$C$17:$H$17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92.877027600170905</c:v>
                </c:pt>
                <c:pt idx="2">
                  <c:v>86.699564999007521</c:v>
                </c:pt>
                <c:pt idx="3">
                  <c:v>82.289078637550062</c:v>
                </c:pt>
                <c:pt idx="4">
                  <c:v>91.558040663055678</c:v>
                </c:pt>
                <c:pt idx="5">
                  <c:v>92.711885384930525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27DF-4253-988D-564BC7742025}"/>
            </c:ext>
          </c:extLst>
        </c:ser>
        <c:ser>
          <c:idx val="13"/>
          <c:order val="13"/>
          <c:tx>
            <c:strRef>
              <c:f>'Donnees_graph 4'!$B$18</c:f>
              <c:strCache>
                <c:ptCount val="1"/>
                <c:pt idx="0">
                  <c:v>Corse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4'!$C$18:$H$18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117.292348787732</c:v>
                </c:pt>
                <c:pt idx="2">
                  <c:v>90.47619127094157</c:v>
                </c:pt>
                <c:pt idx="3">
                  <c:v>93.534420118444189</c:v>
                </c:pt>
                <c:pt idx="4">
                  <c:v>94.928457475684596</c:v>
                </c:pt>
                <c:pt idx="5">
                  <c:v>94.483850167922526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27DF-4253-988D-564BC7742025}"/>
            </c:ext>
          </c:extLst>
        </c:ser>
        <c:ser>
          <c:idx val="15"/>
          <c:order val="15"/>
          <c:tx>
            <c:strRef>
              <c:f>'Donnees_graph 4'!$B$20</c:f>
              <c:strCache>
                <c:ptCount val="1"/>
                <c:pt idx="0">
                  <c:v>France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'Donnees_graph 4'!$C$5:$H$5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'Donnees_graph 4'!$C$20:$H$20</c:f>
              <c:numCache>
                <c:formatCode>0.0</c:formatCode>
                <c:ptCount val="6"/>
                <c:pt idx="0" formatCode="General">
                  <c:v>100</c:v>
                </c:pt>
                <c:pt idx="1">
                  <c:v>108.715882760735</c:v>
                </c:pt>
                <c:pt idx="2">
                  <c:v>125.3343891887</c:v>
                </c:pt>
                <c:pt idx="3">
                  <c:v>112.54945448119101</c:v>
                </c:pt>
                <c:pt idx="4">
                  <c:v>99.078758948102404</c:v>
                </c:pt>
                <c:pt idx="5">
                  <c:v>109.335520038235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DF-4253-988D-564BC7742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2852528"/>
        <c:axId val="530717504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'Donnees_graph 4'!$B$5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27DF-4253-988D-564BC7742025}"/>
                  </c:ext>
                </c:extLst>
              </c15:ser>
            </c15:filteredLineSeries>
            <c15:filteredLineSeries>
              <c15:ser>
                <c:idx val="0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4'!$B$6</c15:sqref>
                        </c15:formulaRef>
                      </c:ext>
                    </c:extLst>
                    <c:strCache>
                      <c:ptCount val="1"/>
                      <c:pt idx="0">
                        <c:v>Île-de-France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4'!$C$6:$H$6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168.069008804866</c:v>
                      </c:pt>
                      <c:pt idx="2">
                        <c:v>180.98757296720032</c:v>
                      </c:pt>
                      <c:pt idx="3">
                        <c:v>109.24059739417974</c:v>
                      </c:pt>
                      <c:pt idx="4">
                        <c:v>88.608333215236541</c:v>
                      </c:pt>
                      <c:pt idx="5">
                        <c:v>93.385318232415571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27DF-4253-988D-564BC7742025}"/>
                  </c:ext>
                </c:extLst>
              </c15:ser>
            </c15:filteredLineSeries>
            <c15:filteredLineSeries>
              <c15:ser>
                <c:idx val="1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4'!$B$7</c15:sqref>
                        </c15:formulaRef>
                      </c:ext>
                    </c:extLst>
                    <c:strCache>
                      <c:ptCount val="1"/>
                      <c:pt idx="0">
                        <c:v>Centre-Val de Loire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4'!$C$7:$H$7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142.368623696675</c:v>
                      </c:pt>
                      <c:pt idx="2">
                        <c:v>164.16743875590674</c:v>
                      </c:pt>
                      <c:pt idx="3">
                        <c:v>112.69581184038809</c:v>
                      </c:pt>
                      <c:pt idx="4">
                        <c:v>92.374382975173233</c:v>
                      </c:pt>
                      <c:pt idx="5">
                        <c:v>92.416454527366682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27DF-4253-988D-564BC7742025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4'!$B$8</c15:sqref>
                        </c15:formulaRef>
                      </c:ext>
                    </c:extLst>
                    <c:strCache>
                      <c:ptCount val="1"/>
                      <c:pt idx="0">
                        <c:v>Bourgogne-Franche-Comté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4'!$C$8:$H$8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103.92817865712099</c:v>
                      </c:pt>
                      <c:pt idx="2">
                        <c:v>119.58231800155741</c:v>
                      </c:pt>
                      <c:pt idx="3">
                        <c:v>104.79893285672875</c:v>
                      </c:pt>
                      <c:pt idx="4">
                        <c:v>84.175221801723239</c:v>
                      </c:pt>
                      <c:pt idx="5">
                        <c:v>103.56976220204633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27DF-4253-988D-564BC7742025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4'!$B$9</c15:sqref>
                        </c15:formulaRef>
                      </c:ext>
                    </c:extLst>
                    <c:strCache>
                      <c:ptCount val="1"/>
                      <c:pt idx="0">
                        <c:v>Normandie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4'!$C$9:$H$9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103.723849382704</c:v>
                      </c:pt>
                      <c:pt idx="2">
                        <c:v>136.75239554678174</c:v>
                      </c:pt>
                      <c:pt idx="3">
                        <c:v>104.22713478208689</c:v>
                      </c:pt>
                      <c:pt idx="4">
                        <c:v>102.55901465806474</c:v>
                      </c:pt>
                      <c:pt idx="5">
                        <c:v>122.14966157044137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27DF-4253-988D-564BC7742025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4'!$B$10</c15:sqref>
                        </c15:formulaRef>
                      </c:ext>
                    </c:extLst>
                    <c:strCache>
                      <c:ptCount val="1"/>
                      <c:pt idx="0">
                        <c:v>Hauts-de-France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4'!$C$10:$H$10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108.11575918402001</c:v>
                      </c:pt>
                      <c:pt idx="2">
                        <c:v>152.42164435970349</c:v>
                      </c:pt>
                      <c:pt idx="3">
                        <c:v>137.62549464652767</c:v>
                      </c:pt>
                      <c:pt idx="4">
                        <c:v>121.38083108084105</c:v>
                      </c:pt>
                      <c:pt idx="5">
                        <c:v>124.78134326882724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27DF-4253-988D-564BC7742025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4'!$B$11</c15:sqref>
                        </c15:formulaRef>
                      </c:ext>
                    </c:extLst>
                    <c:strCache>
                      <c:ptCount val="1"/>
                      <c:pt idx="0">
                        <c:v>Grand Est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4'!$C$11:$H$11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111.898219187653</c:v>
                      </c:pt>
                      <c:pt idx="2">
                        <c:v>157.59073658502723</c:v>
                      </c:pt>
                      <c:pt idx="3">
                        <c:v>145.21315669567804</c:v>
                      </c:pt>
                      <c:pt idx="4">
                        <c:v>102.9209244454342</c:v>
                      </c:pt>
                      <c:pt idx="5">
                        <c:v>122.67356691137942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27DF-4253-988D-564BC7742025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4'!$B$12</c15:sqref>
                        </c15:formulaRef>
                      </c:ext>
                    </c:extLst>
                    <c:strCache>
                      <c:ptCount val="1"/>
                      <c:pt idx="0">
                        <c:v>Pays de la Loire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4'!$C$12:$H$12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112.89320458034</c:v>
                      </c:pt>
                      <c:pt idx="2">
                        <c:v>132.04848093349841</c:v>
                      </c:pt>
                      <c:pt idx="3">
                        <c:v>119.32545062062749</c:v>
                      </c:pt>
                      <c:pt idx="4">
                        <c:v>111.62380890876419</c:v>
                      </c:pt>
                      <c:pt idx="5">
                        <c:v>129.03322457161048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27DF-4253-988D-564BC7742025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4'!$B$13</c15:sqref>
                        </c15:formulaRef>
                      </c:ext>
                    </c:extLst>
                    <c:strCache>
                      <c:ptCount val="1"/>
                      <c:pt idx="0">
                        <c:v>Bretagne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4'!$C$13:$H$13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98.130072774003906</c:v>
                      </c:pt>
                      <c:pt idx="2">
                        <c:v>126.60042888720578</c:v>
                      </c:pt>
                      <c:pt idx="3">
                        <c:v>125.98359772850422</c:v>
                      </c:pt>
                      <c:pt idx="4">
                        <c:v>112.04604488519642</c:v>
                      </c:pt>
                      <c:pt idx="5">
                        <c:v>132.59526640912034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27DF-4253-988D-564BC7742025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4'!$B$16</c15:sqref>
                        </c15:formulaRef>
                      </c:ext>
                    </c:extLst>
                    <c:strCache>
                      <c:ptCount val="1"/>
                      <c:pt idx="0">
                        <c:v>Auvergne-Rhône-Alpes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4'!$C$16:$H$16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 formatCode="General">
                        <c:v>100</c:v>
                      </c:pt>
                      <c:pt idx="1">
                        <c:v>105.41498368409999</c:v>
                      </c:pt>
                      <c:pt idx="2">
                        <c:v>102.77962974463894</c:v>
                      </c:pt>
                      <c:pt idx="3">
                        <c:v>100.5893583324101</c:v>
                      </c:pt>
                      <c:pt idx="4">
                        <c:v>95.419863468947639</c:v>
                      </c:pt>
                      <c:pt idx="5">
                        <c:v>104.83139445732203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27DF-4253-988D-564BC7742025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4'!$B$19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4'!$C$5:$H$5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'Donnees_graph 4'!$C$19:$H$19</c15:sqref>
                        </c15:formulaRef>
                      </c:ext>
                    </c:extLst>
                    <c:numCache>
                      <c:formatCode>0.0</c:formatCode>
                      <c:ptCount val="6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27DF-4253-988D-564BC7742025}"/>
                  </c:ext>
                </c:extLst>
              </c15:ser>
            </c15:filteredLineSeries>
          </c:ext>
        </c:extLst>
      </c:lineChart>
      <c:catAx>
        <c:axId val="64285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0717504"/>
        <c:crosses val="autoZero"/>
        <c:auto val="1"/>
        <c:lblAlgn val="ctr"/>
        <c:lblOffset val="100"/>
        <c:noMultiLvlLbl val="0"/>
      </c:catAx>
      <c:valAx>
        <c:axId val="530717504"/>
        <c:scaling>
          <c:orientation val="minMax"/>
          <c:max val="190"/>
          <c:min val="8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2852528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1478023174607179E-2"/>
          <c:y val="0.89723880058391492"/>
          <c:w val="0.94804687393468834"/>
          <c:h val="8.23374944696930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 baseline="0">
          <a:solidFill>
            <a:schemeClr val="tx1"/>
          </a:solidFill>
        </a:defRPr>
      </a:pPr>
      <a:endParaRPr lang="fr-F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Graphique1"/>
  <sheetViews>
    <sheetView zoomScale="68"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aphique4"/>
  <sheetViews>
    <sheetView zoomScale="98" workbookViewId="0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Graphique6"/>
  <sheetViews>
    <sheetView zoomScale="112" workbookViewId="0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AB5A250-F382-45C6-B165-D8CEB189E47C}">
  <sheetPr/>
  <sheetViews>
    <sheetView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37FCF4F-6B44-4F86-BFAE-7ED6677E1D43}">
  <sheetPr/>
  <sheetViews>
    <sheetView workbookViewId="0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7C8AC4A-E070-4EE1-93A7-341BFBEBBB61}">
  <sheetPr/>
  <sheetViews>
    <sheetView workbookViewId="0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DD955F1-6C69-46CB-B999-165B0CC539FF}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76950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0.02857</cdr:x>
      <cdr:y>0.85057</cdr:y>
    </cdr:from>
    <cdr:to>
      <cdr:x>0.98496</cdr:x>
      <cdr:y>0.97241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6126" y="5182692"/>
          <a:ext cx="8908668" cy="742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/>
            <a:t>Lecture: en 2020,</a:t>
          </a:r>
          <a:r>
            <a:rPr lang="fr-FR" sz="1100" baseline="0"/>
            <a:t> la production agricole, évaluée hors subventions, s'établit à 10 674 M€  </a:t>
          </a:r>
          <a:r>
            <a:rPr lang="fr-FR" sz="1100" baseline="0">
              <a:effectLst/>
              <a:latin typeface="+mn-lt"/>
              <a:ea typeface="+mn-ea"/>
              <a:cs typeface="+mn-cs"/>
            </a:rPr>
            <a:t>en Nouvelle-Aquitaine </a:t>
          </a:r>
          <a:r>
            <a:rPr lang="fr-FR" sz="1100" baseline="0"/>
            <a:t> repartie entre 7 112  M€ de production végétale, soit 67 % de la production agricole de la région, 2 809 M€ de production animale, soit 26  % de la production agricole de la  région et 753 M€ de production de service, soit 7 % de la production agricole totale de la région. </a:t>
          </a:r>
          <a:endParaRPr lang="fr-F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2219325" y="114300"/>
    <xdr:ext cx="9301454" cy="6074617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26D282F-5E56-452F-9873-9964A07039A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0.01955</cdr:x>
      <cdr:y>0.83908</cdr:y>
    </cdr:from>
    <cdr:to>
      <cdr:x>0.97444</cdr:x>
      <cdr:y>0.97241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2096" y="5112684"/>
          <a:ext cx="8894669" cy="8124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endParaRPr lang="fr-FR" sz="1100"/>
        </a:p>
      </cdr:txBody>
    </cdr:sp>
  </cdr:relSizeAnchor>
  <cdr:relSizeAnchor xmlns:cdr="http://schemas.openxmlformats.org/drawingml/2006/chartDrawing">
    <cdr:from>
      <cdr:x>0.05538</cdr:x>
      <cdr:y>0.88</cdr:y>
    </cdr:from>
    <cdr:to>
      <cdr:x>0.97701</cdr:x>
      <cdr:y>0.9424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588D7CE8-7EA3-4E80-9A88-3B7C61EC5A43}"/>
            </a:ext>
          </a:extLst>
        </cdr:cNvPr>
        <cdr:cNvSpPr txBox="1"/>
      </cdr:nvSpPr>
      <cdr:spPr>
        <a:xfrm xmlns:a="http://schemas.openxmlformats.org/drawingml/2006/main">
          <a:off x="515128" y="5345663"/>
          <a:ext cx="8572500" cy="3790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  <cdr:relSizeAnchor xmlns:cdr="http://schemas.openxmlformats.org/drawingml/2006/chartDrawing">
    <cdr:from>
      <cdr:x>0.02299</cdr:x>
      <cdr:y>0.8672</cdr:y>
    </cdr:from>
    <cdr:to>
      <cdr:x>0.98642</cdr:x>
      <cdr:y>0.9984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8DA2477C-E714-4A4D-A402-2959F9308BBD}"/>
            </a:ext>
          </a:extLst>
        </cdr:cNvPr>
        <cdr:cNvSpPr txBox="1"/>
      </cdr:nvSpPr>
      <cdr:spPr>
        <a:xfrm xmlns:a="http://schemas.openxmlformats.org/drawingml/2006/main">
          <a:off x="213617" y="5276337"/>
          <a:ext cx="8951936" cy="798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>
              <a:effectLst/>
              <a:latin typeface="+mn-lt"/>
              <a:ea typeface="+mn-ea"/>
              <a:cs typeface="+mn-cs"/>
            </a:rPr>
            <a:t>Lecture : entre 2024 et 2025, la production</a:t>
          </a:r>
          <a:r>
            <a:rPr lang="fr-FR" sz="1100" baseline="0">
              <a:effectLst/>
              <a:latin typeface="+mn-lt"/>
              <a:ea typeface="+mn-ea"/>
              <a:cs typeface="+mn-cs"/>
            </a:rPr>
            <a:t> agricole diminue de 1,2 % en Corse. Cette baisse résulte d'une diminution de la production végétale qui contribue à hauteur de 1,4 points, partiellement compensée par une hausse de la production animale qui contribue à hauteur de 0,2 point.</a:t>
          </a:r>
          <a:endParaRPr lang="fr-FR">
            <a:effectLst/>
          </a:endParaRPr>
        </a:p>
        <a:p xmlns:a="http://schemas.openxmlformats.org/drawingml/2006/main">
          <a:r>
            <a:rPr lang="fr-FR" sz="1100" baseline="0">
              <a:effectLst/>
              <a:latin typeface="+mn-lt"/>
              <a:ea typeface="+mn-ea"/>
              <a:cs typeface="+mn-cs"/>
            </a:rPr>
            <a:t>Source : Agreste, comptes régionaux de l'Agriculture 2025 provisoires</a:t>
          </a:r>
          <a:endParaRPr lang="fr-FR">
            <a:effectLst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1735" cy="6084337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0.01955</cdr:x>
      <cdr:y>0.83908</cdr:y>
    </cdr:from>
    <cdr:to>
      <cdr:x>0.97444</cdr:x>
      <cdr:y>0.97241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2096" y="5112684"/>
          <a:ext cx="8894669" cy="8124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endParaRPr lang="fr-FR" sz="1100"/>
        </a:p>
      </cdr:txBody>
    </cdr:sp>
  </cdr:relSizeAnchor>
  <cdr:relSizeAnchor xmlns:cdr="http://schemas.openxmlformats.org/drawingml/2006/chartDrawing">
    <cdr:from>
      <cdr:x>0.05538</cdr:x>
      <cdr:y>0.88</cdr:y>
    </cdr:from>
    <cdr:to>
      <cdr:x>0.97701</cdr:x>
      <cdr:y>0.9424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588D7CE8-7EA3-4E80-9A88-3B7C61EC5A43}"/>
            </a:ext>
          </a:extLst>
        </cdr:cNvPr>
        <cdr:cNvSpPr txBox="1"/>
      </cdr:nvSpPr>
      <cdr:spPr>
        <a:xfrm xmlns:a="http://schemas.openxmlformats.org/drawingml/2006/main">
          <a:off x="515128" y="5345663"/>
          <a:ext cx="8572500" cy="3790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  <cdr:relSizeAnchor xmlns:cdr="http://schemas.openxmlformats.org/drawingml/2006/chartDrawing">
    <cdr:from>
      <cdr:x>0.02299</cdr:x>
      <cdr:y>0.8672</cdr:y>
    </cdr:from>
    <cdr:to>
      <cdr:x>0.98642</cdr:x>
      <cdr:y>0.9984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8DA2477C-E714-4A4D-A402-2959F9308BBD}"/>
            </a:ext>
          </a:extLst>
        </cdr:cNvPr>
        <cdr:cNvSpPr txBox="1"/>
      </cdr:nvSpPr>
      <cdr:spPr>
        <a:xfrm xmlns:a="http://schemas.openxmlformats.org/drawingml/2006/main">
          <a:off x="213617" y="5276337"/>
          <a:ext cx="8951936" cy="798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0" i="0" u="none" strike="noStrike" baseline="0">
              <a:latin typeface="+mn-lt"/>
              <a:ea typeface="+mn-ea"/>
              <a:cs typeface="+mn-cs"/>
            </a:rPr>
            <a:t>Lecture : En 2025, la production agricole augmente de 4,7 % en France par rapport à 2024. Cette hausse résulte d’une augmentation des volumes, qui contribue à hauteur de 2,2 points, et d’une augmentation des prix, qui contribue à hauteur de 2,5 points.</a:t>
          </a:r>
        </a:p>
        <a:p xmlns:a="http://schemas.openxmlformats.org/drawingml/2006/main">
          <a:r>
            <a:rPr lang="fr-FR" sz="1100" b="0" i="0" u="none" strike="noStrike" baseline="0">
              <a:latin typeface="+mn-lt"/>
              <a:ea typeface="+mn-ea"/>
              <a:cs typeface="+mn-cs"/>
            </a:rPr>
            <a:t>Source : Agreste, comptes régionaux de l’agriculture 2025 provisoires</a:t>
          </a:r>
          <a:endParaRPr lang="fr-FR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72187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0.5985</cdr:x>
      <cdr:y>0.83678</cdr:y>
    </cdr:from>
    <cdr:to>
      <cdr:x>1</cdr:x>
      <cdr:y>0.88735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574962" y="5098687"/>
          <a:ext cx="3739928" cy="308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/>
            <a:t>Poids de la production animale dans la production totale</a:t>
          </a:r>
        </a:p>
      </cdr:txBody>
    </cdr:sp>
  </cdr:relSizeAnchor>
  <cdr:relSizeAnchor xmlns:cdr="http://schemas.openxmlformats.org/drawingml/2006/chartDrawing">
    <cdr:from>
      <cdr:x>0.02556</cdr:x>
      <cdr:y>0.13793</cdr:y>
    </cdr:from>
    <cdr:to>
      <cdr:x>0.5594</cdr:x>
      <cdr:y>0.18851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38125" y="840441"/>
          <a:ext cx="4972610" cy="3081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/>
            <a:t>Consommations</a:t>
          </a:r>
          <a:r>
            <a:rPr lang="fr-FR" sz="1100" b="1" baseline="0"/>
            <a:t> intermédiaires/ Production </a:t>
          </a:r>
          <a:r>
            <a:rPr lang="fr-FR" sz="1200" b="1" baseline="0"/>
            <a:t>totale</a:t>
          </a:r>
          <a:r>
            <a:rPr lang="fr-FR" sz="1100" b="1" baseline="0"/>
            <a:t> hors subventions</a:t>
          </a:r>
          <a:endParaRPr lang="fr-FR" sz="1100" b="1"/>
        </a:p>
      </cdr:txBody>
    </cdr:sp>
  </cdr:relSizeAnchor>
  <cdr:relSizeAnchor xmlns:cdr="http://schemas.openxmlformats.org/drawingml/2006/chartDrawing">
    <cdr:from>
      <cdr:x>0.01921</cdr:x>
      <cdr:y>0.86415</cdr:y>
    </cdr:from>
    <cdr:to>
      <cdr:x>0.97987</cdr:x>
      <cdr:y>0.9916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6D5E6A28-24B9-4419-86F0-B5B3B35BF596}"/>
            </a:ext>
          </a:extLst>
        </cdr:cNvPr>
        <cdr:cNvSpPr txBox="1"/>
      </cdr:nvSpPr>
      <cdr:spPr>
        <a:xfrm xmlns:a="http://schemas.openxmlformats.org/drawingml/2006/main">
          <a:off x="178594" y="5247254"/>
          <a:ext cx="8929687" cy="77390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/>
            <a:t>Lecture : En</a:t>
          </a:r>
          <a:r>
            <a:rPr lang="fr-FR" sz="1100" baseline="0"/>
            <a:t> Centre-Val de Loire en 2024, la production animale représente 17,5 % de la production totale hors subventions, Le poids des consommations intermédiaires dans la production hors subventions s'élève à 54,9 %.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aseline="0">
              <a:effectLst/>
              <a:latin typeface="+mn-lt"/>
              <a:ea typeface="+mn-ea"/>
              <a:cs typeface="+mn-cs"/>
            </a:rPr>
            <a:t>Source: Agreste, comptes régionaux de l'Agriculture 2024 provisoires</a:t>
          </a:r>
          <a:endParaRPr lang="fr-FR">
            <a:effectLst/>
          </a:endParaRPr>
        </a:p>
        <a:p xmlns:a="http://schemas.openxmlformats.org/drawingml/2006/main">
          <a:endParaRPr lang="fr-FR" sz="11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114300</xdr:rowOff>
    </xdr:from>
    <xdr:to>
      <xdr:col>16</xdr:col>
      <xdr:colOff>27610</xdr:colOff>
      <xdr:row>48</xdr:row>
      <xdr:rowOff>33130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74C3B50A-BED2-4B16-8EF1-5764F90F62A7}"/>
            </a:ext>
          </a:extLst>
        </xdr:cNvPr>
        <xdr:cNvGrpSpPr/>
      </xdr:nvGrpSpPr>
      <xdr:grpSpPr>
        <a:xfrm>
          <a:off x="781050" y="657225"/>
          <a:ext cx="11438560" cy="7205455"/>
          <a:chOff x="781050" y="657225"/>
          <a:chExt cx="11438111" cy="6995492"/>
        </a:xfrm>
      </xdr:grpSpPr>
      <xdr:graphicFrame macro="">
        <xdr:nvGraphicFramePr>
          <xdr:cNvPr id="2" name="Graphique 1">
            <a:extLst>
              <a:ext uri="{FF2B5EF4-FFF2-40B4-BE49-F238E27FC236}">
                <a16:creationId xmlns:a16="http://schemas.microsoft.com/office/drawing/2014/main" id="{CAB18D06-3E7A-4EF5-88DC-9859B70ADF94}"/>
              </a:ext>
            </a:extLst>
          </xdr:cNvPr>
          <xdr:cNvGraphicFramePr>
            <a:graphicFrameLocks/>
          </xdr:cNvGraphicFramePr>
        </xdr:nvGraphicFramePr>
        <xdr:xfrm>
          <a:off x="781050" y="657225"/>
          <a:ext cx="11429999" cy="62865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ZoneTexte 1">
            <a:extLst>
              <a:ext uri="{FF2B5EF4-FFF2-40B4-BE49-F238E27FC236}">
                <a16:creationId xmlns:a16="http://schemas.microsoft.com/office/drawing/2014/main" id="{F39CC5B4-CBD5-4AFF-B7D1-C163686744BF}"/>
              </a:ext>
            </a:extLst>
          </xdr:cNvPr>
          <xdr:cNvSpPr txBox="1"/>
        </xdr:nvSpPr>
        <xdr:spPr>
          <a:xfrm>
            <a:off x="781051" y="6934200"/>
            <a:ext cx="11438110" cy="718517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fr-FR" sz="1100" b="0" i="0" u="none" strike="noStrike" baseline="0">
                <a:latin typeface="+mn-lt"/>
                <a:ea typeface="+mn-ea"/>
                <a:cs typeface="+mn-cs"/>
              </a:rPr>
              <a:t>Lecture : en 2025, en Centre-Val de Loire, la production animale représente 21,4 % de la production totale hors subventions, tandis que le poids des consommations intermédiaires dans la production hors subventions s’élève à 68,6 %.</a:t>
            </a:r>
          </a:p>
          <a:p>
            <a:r>
              <a:rPr lang="fr-FR" sz="1100" b="0" i="0" u="none" strike="noStrike" baseline="0">
                <a:latin typeface="+mn-lt"/>
                <a:ea typeface="+mn-ea"/>
                <a:cs typeface="+mn-cs"/>
              </a:rPr>
              <a:t>Source : Agreste, comptes régionaux de l’agriculture 2025 provisoires</a:t>
            </a:r>
            <a:endParaRPr lang="fr-FR" sz="1100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762000" y="333375"/>
    <xdr:ext cx="9294725" cy="6070879"/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3A9B0775-5133-4143-88D6-329D7060BA9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0.04955</cdr:x>
      <cdr:y>0.03448</cdr:y>
    </cdr:from>
    <cdr:to>
      <cdr:x>0.14793</cdr:x>
      <cdr:y>0.1851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0549" y="20934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1100" i="1"/>
            <a:t>millions d'euros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7BBB0DB-2434-C23F-DC11-1CB5C6C740C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1B520F8-AB65-C3FE-4FE2-E6716E4B9F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A72BF25-C2CC-0B4D-1760-8F0181815C0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D63081B-642D-0894-F12D-2515F07857C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3:N66"/>
  <sheetViews>
    <sheetView workbookViewId="0">
      <selection activeCell="L16" sqref="L16"/>
    </sheetView>
  </sheetViews>
  <sheetFormatPr baseColWidth="10" defaultRowHeight="12.75" x14ac:dyDescent="0.2"/>
  <cols>
    <col min="2" max="2" width="32.28515625" customWidth="1"/>
    <col min="8" max="8" width="11.85546875" bestFit="1" customWidth="1"/>
    <col min="9" max="9" width="36.42578125" customWidth="1"/>
  </cols>
  <sheetData>
    <row r="3" spans="2:12" x14ac:dyDescent="0.2">
      <c r="B3" t="s">
        <v>8</v>
      </c>
      <c r="C3" s="17">
        <v>227.84228976753701</v>
      </c>
      <c r="E3">
        <v>54.7684415872247</v>
      </c>
      <c r="G3" s="22">
        <v>291.04136848988003</v>
      </c>
      <c r="H3" s="1">
        <f t="shared" ref="H3:H16" si="0">ROUND(G3,0)</f>
        <v>291</v>
      </c>
      <c r="I3" t="str">
        <f t="shared" ref="I3:I16" si="1">CONCATENATE(B3, " (", H3, " M€)")</f>
        <v>Corse (291 M€)</v>
      </c>
      <c r="J3" s="3">
        <f>(E3+C3)/G3</f>
        <v>0.97103285632945513</v>
      </c>
    </row>
    <row r="4" spans="2:12" x14ac:dyDescent="0.2">
      <c r="B4" t="s">
        <v>10</v>
      </c>
      <c r="C4" s="18">
        <v>895.80550556459104</v>
      </c>
      <c r="E4">
        <v>66.0601433018347</v>
      </c>
      <c r="G4" s="23">
        <v>1032.03685616082</v>
      </c>
      <c r="H4" s="1">
        <f t="shared" si="0"/>
        <v>1032</v>
      </c>
      <c r="I4" t="str">
        <f t="shared" si="1"/>
        <v>Île-de-France (1032 M€)</v>
      </c>
      <c r="J4" s="3">
        <f t="shared" ref="J4:J16" si="2">(E4+C4)/G4</f>
        <v>0.93200707234872282</v>
      </c>
    </row>
    <row r="5" spans="2:12" x14ac:dyDescent="0.2">
      <c r="B5" t="s">
        <v>13</v>
      </c>
      <c r="C5" s="18">
        <v>3221.7425369665398</v>
      </c>
      <c r="E5">
        <v>154.17712252204899</v>
      </c>
      <c r="G5" s="23">
        <v>3476.5033862209002</v>
      </c>
      <c r="H5" s="1">
        <f t="shared" si="0"/>
        <v>3477</v>
      </c>
      <c r="I5" t="str">
        <f t="shared" si="1"/>
        <v>Provence-Alpes-Côte d'Azur (3477 M€)</v>
      </c>
      <c r="J5" s="3">
        <f t="shared" si="2"/>
        <v>0.97106755968339498</v>
      </c>
    </row>
    <row r="6" spans="2:12" x14ac:dyDescent="0.2">
      <c r="B6" t="s">
        <v>9</v>
      </c>
      <c r="C6" s="18">
        <v>3324.8595422143098</v>
      </c>
      <c r="E6">
        <v>914.65873804486205</v>
      </c>
      <c r="G6" s="23">
        <v>4450.4591308934796</v>
      </c>
      <c r="H6" s="1">
        <f t="shared" si="0"/>
        <v>4450</v>
      </c>
      <c r="I6" t="str">
        <f t="shared" si="1"/>
        <v>Centre-Val de Loire (4450 M€)</v>
      </c>
      <c r="J6" s="3">
        <f t="shared" si="2"/>
        <v>0.95260245192006532</v>
      </c>
    </row>
    <row r="7" spans="2:12" x14ac:dyDescent="0.2">
      <c r="B7" t="s">
        <v>1</v>
      </c>
      <c r="C7" s="18">
        <v>3187.0609334575502</v>
      </c>
      <c r="E7">
        <v>1888.75129092575</v>
      </c>
      <c r="G7" s="23">
        <v>5277.4333130715104</v>
      </c>
      <c r="H7" s="1">
        <f t="shared" si="0"/>
        <v>5277</v>
      </c>
      <c r="I7" t="str">
        <f t="shared" si="1"/>
        <v>Bourgogne-Franche-Comté (5277 M€)</v>
      </c>
      <c r="J7" s="3">
        <f t="shared" si="2"/>
        <v>0.96179561602629426</v>
      </c>
    </row>
    <row r="8" spans="2:12" x14ac:dyDescent="0.2">
      <c r="B8" t="s">
        <v>2</v>
      </c>
      <c r="C8" s="18">
        <v>2391.5907638712802</v>
      </c>
      <c r="E8">
        <v>2536.02331509843</v>
      </c>
      <c r="G8" s="23">
        <v>5397.3345230442301</v>
      </c>
      <c r="H8" s="1">
        <f t="shared" si="0"/>
        <v>5397</v>
      </c>
      <c r="I8" t="str">
        <f t="shared" si="1"/>
        <v>Normandie (5397 M€)</v>
      </c>
      <c r="J8" s="3">
        <f t="shared" si="2"/>
        <v>0.91297177485126746</v>
      </c>
    </row>
    <row r="9" spans="2:12" x14ac:dyDescent="0.2">
      <c r="B9" t="s">
        <v>7</v>
      </c>
      <c r="C9" s="18">
        <v>2689.18287737641</v>
      </c>
      <c r="E9">
        <v>2974.4070552036701</v>
      </c>
      <c r="G9" s="23">
        <v>6040.3622060492698</v>
      </c>
      <c r="H9" s="1">
        <f t="shared" si="0"/>
        <v>6040</v>
      </c>
      <c r="I9" t="str">
        <f t="shared" si="1"/>
        <v>Auvergne-Rhône-Alpes (6040 M€)</v>
      </c>
      <c r="J9" s="3">
        <f t="shared" si="2"/>
        <v>0.93762422506851295</v>
      </c>
    </row>
    <row r="10" spans="2:12" x14ac:dyDescent="0.2">
      <c r="B10" t="s">
        <v>11</v>
      </c>
      <c r="C10" s="18">
        <v>4430.0709871611198</v>
      </c>
      <c r="E10">
        <v>1630.74687680843</v>
      </c>
      <c r="G10" s="23">
        <v>6477.3632187261201</v>
      </c>
      <c r="H10" s="1">
        <f t="shared" si="0"/>
        <v>6477</v>
      </c>
      <c r="I10" t="str">
        <f t="shared" si="1"/>
        <v>Hauts-de-France (6477 M€)</v>
      </c>
      <c r="J10" s="3">
        <f t="shared" si="2"/>
        <v>0.93569214189620653</v>
      </c>
    </row>
    <row r="11" spans="2:12" x14ac:dyDescent="0.2">
      <c r="B11" t="s">
        <v>6</v>
      </c>
      <c r="C11" s="18">
        <v>4486.6708527485098</v>
      </c>
      <c r="E11">
        <v>1953.64264757669</v>
      </c>
      <c r="G11" s="23">
        <v>6865.1643927372997</v>
      </c>
      <c r="H11" s="1">
        <f t="shared" si="0"/>
        <v>6865</v>
      </c>
      <c r="I11" t="str">
        <f t="shared" si="1"/>
        <v>Occitanie (6865 M€)</v>
      </c>
      <c r="J11" s="3">
        <f t="shared" si="2"/>
        <v>0.93811497174611691</v>
      </c>
    </row>
    <row r="12" spans="2:12" x14ac:dyDescent="0.2">
      <c r="B12" t="s">
        <v>4</v>
      </c>
      <c r="C12" s="18">
        <v>2504.7951857057201</v>
      </c>
      <c r="E12">
        <v>3980.2329032340399</v>
      </c>
      <c r="G12" s="23">
        <v>7031.3434055917096</v>
      </c>
      <c r="H12" s="1">
        <f t="shared" si="0"/>
        <v>7031</v>
      </c>
      <c r="I12" t="str">
        <f t="shared" si="1"/>
        <v>Pays de la Loire (7031 M€)</v>
      </c>
      <c r="J12" s="3">
        <f t="shared" si="2"/>
        <v>0.9223028537878708</v>
      </c>
    </row>
    <row r="13" spans="2:12" x14ac:dyDescent="0.2">
      <c r="B13" t="s">
        <v>3</v>
      </c>
      <c r="C13" s="18">
        <v>5908.4578007290402</v>
      </c>
      <c r="E13">
        <v>1655.3358830058801</v>
      </c>
      <c r="G13" s="23">
        <v>7992.4971409876498</v>
      </c>
      <c r="H13" s="1">
        <f t="shared" si="0"/>
        <v>7992</v>
      </c>
      <c r="I13" t="str">
        <f t="shared" si="1"/>
        <v>Grand Est (7992 M€)</v>
      </c>
      <c r="J13" s="3">
        <f t="shared" si="2"/>
        <v>0.94636176282701134</v>
      </c>
    </row>
    <row r="14" spans="2:12" x14ac:dyDescent="0.2">
      <c r="B14" t="s">
        <v>5</v>
      </c>
      <c r="C14" s="18">
        <v>2289.2744234708898</v>
      </c>
      <c r="E14">
        <v>5893.4076165556098</v>
      </c>
      <c r="G14" s="23">
        <v>8904.4854412282893</v>
      </c>
      <c r="H14" s="1">
        <f t="shared" si="0"/>
        <v>8904</v>
      </c>
      <c r="I14" t="str">
        <f t="shared" si="1"/>
        <v>Bretagne (8904 M€)</v>
      </c>
      <c r="J14" s="3">
        <f t="shared" si="2"/>
        <v>0.91893934736983252</v>
      </c>
    </row>
    <row r="15" spans="2:12" x14ac:dyDescent="0.2">
      <c r="B15" t="s">
        <v>12</v>
      </c>
      <c r="C15" s="19">
        <v>7112.4217032690603</v>
      </c>
      <c r="E15">
        <v>2808.5066040820702</v>
      </c>
      <c r="G15" s="24">
        <v>10673.860120036699</v>
      </c>
      <c r="H15" s="1">
        <f t="shared" si="0"/>
        <v>10674</v>
      </c>
      <c r="I15" t="str">
        <f t="shared" si="1"/>
        <v>Nouvelle-Aquitaine (10674 M€)</v>
      </c>
      <c r="J15" s="3">
        <f t="shared" si="2"/>
        <v>0.92946021362298126</v>
      </c>
      <c r="K15">
        <f>C15/G15</f>
        <v>0.66634016403473406</v>
      </c>
      <c r="L15">
        <f>E15/G15</f>
        <v>0.2631200495882472</v>
      </c>
    </row>
    <row r="16" spans="2:12" ht="13.5" thickBot="1" x14ac:dyDescent="0.25">
      <c r="B16" t="s">
        <v>14</v>
      </c>
      <c r="C16" s="20">
        <v>42669.775402302563</v>
      </c>
      <c r="E16">
        <v>26743.866820776599</v>
      </c>
      <c r="G16" s="20">
        <v>73909.884503237859</v>
      </c>
      <c r="H16" s="1">
        <f t="shared" si="0"/>
        <v>73910</v>
      </c>
      <c r="I16" t="str">
        <f t="shared" si="1"/>
        <v>France Métropolitaine (73910 M€)</v>
      </c>
      <c r="J16" s="3">
        <f t="shared" si="2"/>
        <v>0.93916588680419699</v>
      </c>
    </row>
    <row r="17" spans="2:14" x14ac:dyDescent="0.2">
      <c r="H17" s="1"/>
      <c r="J17" s="3"/>
    </row>
    <row r="18" spans="2:14" x14ac:dyDescent="0.2">
      <c r="B18" s="15"/>
      <c r="C18" s="15" t="s">
        <v>16</v>
      </c>
      <c r="D18" s="15" t="s">
        <v>17</v>
      </c>
      <c r="E18" s="15" t="s">
        <v>18</v>
      </c>
    </row>
    <row r="19" spans="2:14" x14ac:dyDescent="0.2">
      <c r="B19" s="15" t="str">
        <f>B16</f>
        <v>France Métropolitaine</v>
      </c>
      <c r="C19" s="15">
        <f>C16</f>
        <v>42669.775402302563</v>
      </c>
      <c r="D19" s="15">
        <f>E16</f>
        <v>26743.866820776599</v>
      </c>
      <c r="E19" s="15">
        <f>G19-D19-C19</f>
        <v>4496.2422801586945</v>
      </c>
      <c r="G19">
        <f>G16</f>
        <v>73909.884503237859</v>
      </c>
      <c r="H19">
        <f>H16</f>
        <v>73910</v>
      </c>
      <c r="I19" t="str">
        <f>I16</f>
        <v>France Métropolitaine (73910 M€)</v>
      </c>
      <c r="J19">
        <f>J16</f>
        <v>0.93916588680419699</v>
      </c>
    </row>
    <row r="20" spans="2:14" x14ac:dyDescent="0.2">
      <c r="B20" s="15"/>
      <c r="C20" s="15"/>
      <c r="D20" s="15"/>
      <c r="E20" s="15"/>
    </row>
    <row r="21" spans="2:14" x14ac:dyDescent="0.2">
      <c r="B21" s="15" t="str">
        <f>N21</f>
        <v>Corse (291 M€)</v>
      </c>
      <c r="C21" s="15">
        <f>C3</f>
        <v>227.84228976753701</v>
      </c>
      <c r="D21" s="15">
        <f>E3</f>
        <v>54.7684415872247</v>
      </c>
      <c r="E21" s="15">
        <f>G3-E3-C3</f>
        <v>8.4306371351183316</v>
      </c>
      <c r="H21" s="4">
        <f>G3</f>
        <v>291.04136848988003</v>
      </c>
      <c r="I21">
        <f t="shared" ref="I21:I33" si="3">D3</f>
        <v>0</v>
      </c>
      <c r="J21">
        <f t="shared" ref="J21:J33" si="4">E3</f>
        <v>54.7684415872247</v>
      </c>
      <c r="K21">
        <f t="shared" ref="K21:K33" si="5">F3</f>
        <v>0</v>
      </c>
      <c r="L21">
        <f t="shared" ref="L21:L33" si="6">G3</f>
        <v>291.04136848988003</v>
      </c>
      <c r="M21">
        <f t="shared" ref="M21:M33" si="7">H3</f>
        <v>291</v>
      </c>
      <c r="N21" t="str">
        <f t="shared" ref="N21:N33" si="8">I3</f>
        <v>Corse (291 M€)</v>
      </c>
    </row>
    <row r="22" spans="2:14" x14ac:dyDescent="0.2">
      <c r="B22" s="15" t="str">
        <f t="shared" ref="B22:B33" si="9">N22</f>
        <v>Île-de-France (1032 M€)</v>
      </c>
      <c r="C22" s="15">
        <f t="shared" ref="C22:C33" si="10">C4</f>
        <v>895.80550556459104</v>
      </c>
      <c r="D22" s="15">
        <f t="shared" ref="D22:D33" si="11">E4</f>
        <v>66.0601433018347</v>
      </c>
      <c r="E22" s="15">
        <f t="shared" ref="E22:E33" si="12">G4-E4-C4</f>
        <v>70.171207294394208</v>
      </c>
      <c r="H22" s="4">
        <f t="shared" ref="H22:H33" si="13">G4</f>
        <v>1032.03685616082</v>
      </c>
      <c r="I22">
        <f t="shared" si="3"/>
        <v>0</v>
      </c>
      <c r="J22">
        <f t="shared" si="4"/>
        <v>66.0601433018347</v>
      </c>
      <c r="K22">
        <f t="shared" si="5"/>
        <v>0</v>
      </c>
      <c r="L22">
        <f t="shared" si="6"/>
        <v>1032.03685616082</v>
      </c>
      <c r="M22">
        <f t="shared" si="7"/>
        <v>1032</v>
      </c>
      <c r="N22" t="str">
        <f t="shared" si="8"/>
        <v>Île-de-France (1032 M€)</v>
      </c>
    </row>
    <row r="23" spans="2:14" x14ac:dyDescent="0.2">
      <c r="B23" s="15" t="str">
        <f t="shared" si="9"/>
        <v>Provence-Alpes-Côte d'Azur (3477 M€)</v>
      </c>
      <c r="C23" s="15">
        <f t="shared" si="10"/>
        <v>3221.7425369665398</v>
      </c>
      <c r="D23" s="15">
        <f t="shared" si="11"/>
        <v>154.17712252204899</v>
      </c>
      <c r="E23" s="15">
        <f t="shared" si="12"/>
        <v>100.58372673231133</v>
      </c>
      <c r="H23" s="4">
        <f t="shared" si="13"/>
        <v>3476.5033862209002</v>
      </c>
      <c r="I23">
        <f t="shared" si="3"/>
        <v>0</v>
      </c>
      <c r="J23">
        <f t="shared" si="4"/>
        <v>154.17712252204899</v>
      </c>
      <c r="K23">
        <f t="shared" si="5"/>
        <v>0</v>
      </c>
      <c r="L23">
        <f t="shared" si="6"/>
        <v>3476.5033862209002</v>
      </c>
      <c r="M23">
        <f t="shared" si="7"/>
        <v>3477</v>
      </c>
      <c r="N23" t="str">
        <f t="shared" si="8"/>
        <v>Provence-Alpes-Côte d'Azur (3477 M€)</v>
      </c>
    </row>
    <row r="24" spans="2:14" x14ac:dyDescent="0.2">
      <c r="B24" s="15" t="str">
        <f t="shared" si="9"/>
        <v>Centre-Val de Loire (4450 M€)</v>
      </c>
      <c r="C24" s="15">
        <f t="shared" si="10"/>
        <v>3324.8595422143098</v>
      </c>
      <c r="D24" s="15">
        <f t="shared" si="11"/>
        <v>914.65873804486205</v>
      </c>
      <c r="E24" s="15">
        <f t="shared" si="12"/>
        <v>210.94085063430794</v>
      </c>
      <c r="H24" s="4">
        <f t="shared" si="13"/>
        <v>4450.4591308934796</v>
      </c>
      <c r="I24">
        <f t="shared" si="3"/>
        <v>0</v>
      </c>
      <c r="J24">
        <f t="shared" si="4"/>
        <v>914.65873804486205</v>
      </c>
      <c r="K24">
        <f t="shared" si="5"/>
        <v>0</v>
      </c>
      <c r="L24">
        <f t="shared" si="6"/>
        <v>4450.4591308934796</v>
      </c>
      <c r="M24">
        <f t="shared" si="7"/>
        <v>4450</v>
      </c>
      <c r="N24" t="str">
        <f t="shared" si="8"/>
        <v>Centre-Val de Loire (4450 M€)</v>
      </c>
    </row>
    <row r="25" spans="2:14" x14ac:dyDescent="0.2">
      <c r="B25" s="15" t="str">
        <f t="shared" si="9"/>
        <v>Bourgogne-Franche-Comté (5277 M€)</v>
      </c>
      <c r="C25" s="15">
        <f t="shared" si="10"/>
        <v>3187.0609334575502</v>
      </c>
      <c r="D25" s="15">
        <f t="shared" si="11"/>
        <v>1888.75129092575</v>
      </c>
      <c r="E25" s="15">
        <f t="shared" si="12"/>
        <v>201.62108868820997</v>
      </c>
      <c r="H25" s="4">
        <f t="shared" si="13"/>
        <v>5277.4333130715104</v>
      </c>
      <c r="I25">
        <f t="shared" si="3"/>
        <v>0</v>
      </c>
      <c r="J25">
        <f t="shared" si="4"/>
        <v>1888.75129092575</v>
      </c>
      <c r="K25">
        <f t="shared" si="5"/>
        <v>0</v>
      </c>
      <c r="L25">
        <f t="shared" si="6"/>
        <v>5277.4333130715104</v>
      </c>
      <c r="M25">
        <f t="shared" si="7"/>
        <v>5277</v>
      </c>
      <c r="N25" t="str">
        <f t="shared" si="8"/>
        <v>Bourgogne-Franche-Comté (5277 M€)</v>
      </c>
    </row>
    <row r="26" spans="2:14" x14ac:dyDescent="0.2">
      <c r="B26" s="15" t="str">
        <f t="shared" si="9"/>
        <v>Normandie (5397 M€)</v>
      </c>
      <c r="C26" s="15">
        <f t="shared" si="10"/>
        <v>2391.5907638712802</v>
      </c>
      <c r="D26" s="15">
        <f t="shared" si="11"/>
        <v>2536.02331509843</v>
      </c>
      <c r="E26" s="15">
        <f t="shared" si="12"/>
        <v>469.72044407451995</v>
      </c>
      <c r="H26" s="4">
        <f t="shared" si="13"/>
        <v>5397.3345230442301</v>
      </c>
      <c r="I26">
        <f t="shared" si="3"/>
        <v>0</v>
      </c>
      <c r="J26">
        <f t="shared" si="4"/>
        <v>2536.02331509843</v>
      </c>
      <c r="K26">
        <f t="shared" si="5"/>
        <v>0</v>
      </c>
      <c r="L26">
        <f t="shared" si="6"/>
        <v>5397.3345230442301</v>
      </c>
      <c r="M26">
        <f t="shared" si="7"/>
        <v>5397</v>
      </c>
      <c r="N26" t="str">
        <f t="shared" si="8"/>
        <v>Normandie (5397 M€)</v>
      </c>
    </row>
    <row r="27" spans="2:14" x14ac:dyDescent="0.2">
      <c r="B27" s="15" t="str">
        <f t="shared" si="9"/>
        <v>Auvergne-Rhône-Alpes (6040 M€)</v>
      </c>
      <c r="C27" s="15">
        <f t="shared" si="10"/>
        <v>2689.18287737641</v>
      </c>
      <c r="D27" s="15">
        <f t="shared" si="11"/>
        <v>2974.4070552036701</v>
      </c>
      <c r="E27" s="15">
        <f t="shared" si="12"/>
        <v>376.77227346918971</v>
      </c>
      <c r="H27" s="4">
        <f t="shared" si="13"/>
        <v>6040.3622060492698</v>
      </c>
      <c r="I27">
        <f t="shared" si="3"/>
        <v>0</v>
      </c>
      <c r="J27">
        <f t="shared" si="4"/>
        <v>2974.4070552036701</v>
      </c>
      <c r="K27">
        <f t="shared" si="5"/>
        <v>0</v>
      </c>
      <c r="L27">
        <f t="shared" si="6"/>
        <v>6040.3622060492698</v>
      </c>
      <c r="M27">
        <f t="shared" si="7"/>
        <v>6040</v>
      </c>
      <c r="N27" t="str">
        <f t="shared" si="8"/>
        <v>Auvergne-Rhône-Alpes (6040 M€)</v>
      </c>
    </row>
    <row r="28" spans="2:14" x14ac:dyDescent="0.2">
      <c r="B28" s="15" t="str">
        <f t="shared" si="9"/>
        <v>Hauts-de-France (6477 M€)</v>
      </c>
      <c r="C28" s="15">
        <f t="shared" si="10"/>
        <v>4430.0709871611198</v>
      </c>
      <c r="D28" s="15">
        <f t="shared" si="11"/>
        <v>1630.74687680843</v>
      </c>
      <c r="E28" s="15">
        <f t="shared" si="12"/>
        <v>416.5453547565703</v>
      </c>
      <c r="H28" s="4">
        <f t="shared" si="13"/>
        <v>6477.3632187261201</v>
      </c>
      <c r="I28">
        <f t="shared" si="3"/>
        <v>0</v>
      </c>
      <c r="J28">
        <f t="shared" si="4"/>
        <v>1630.74687680843</v>
      </c>
      <c r="K28">
        <f t="shared" si="5"/>
        <v>0</v>
      </c>
      <c r="L28">
        <f t="shared" si="6"/>
        <v>6477.3632187261201</v>
      </c>
      <c r="M28">
        <f t="shared" si="7"/>
        <v>6477</v>
      </c>
      <c r="N28" t="str">
        <f t="shared" si="8"/>
        <v>Hauts-de-France (6477 M€)</v>
      </c>
    </row>
    <row r="29" spans="2:14" x14ac:dyDescent="0.2">
      <c r="B29" s="15" t="str">
        <f t="shared" si="9"/>
        <v>Occitanie (6865 M€)</v>
      </c>
      <c r="C29" s="15">
        <f t="shared" si="10"/>
        <v>4486.6708527485098</v>
      </c>
      <c r="D29" s="15">
        <f t="shared" si="11"/>
        <v>1953.64264757669</v>
      </c>
      <c r="E29" s="15">
        <f t="shared" si="12"/>
        <v>424.85089241209971</v>
      </c>
      <c r="H29" s="4">
        <f t="shared" si="13"/>
        <v>6865.1643927372997</v>
      </c>
      <c r="I29">
        <f t="shared" si="3"/>
        <v>0</v>
      </c>
      <c r="J29">
        <f t="shared" si="4"/>
        <v>1953.64264757669</v>
      </c>
      <c r="K29">
        <f t="shared" si="5"/>
        <v>0</v>
      </c>
      <c r="L29">
        <f t="shared" si="6"/>
        <v>6865.1643927372997</v>
      </c>
      <c r="M29">
        <f t="shared" si="7"/>
        <v>6865</v>
      </c>
      <c r="N29" t="str">
        <f t="shared" si="8"/>
        <v>Occitanie (6865 M€)</v>
      </c>
    </row>
    <row r="30" spans="2:14" x14ac:dyDescent="0.2">
      <c r="B30" s="15" t="str">
        <f t="shared" si="9"/>
        <v>Pays de la Loire (7031 M€)</v>
      </c>
      <c r="C30" s="15">
        <f t="shared" si="10"/>
        <v>2504.7951857057201</v>
      </c>
      <c r="D30" s="15">
        <f t="shared" si="11"/>
        <v>3980.2329032340399</v>
      </c>
      <c r="E30" s="15">
        <f t="shared" si="12"/>
        <v>546.31531665194962</v>
      </c>
      <c r="H30" s="4">
        <f t="shared" si="13"/>
        <v>7031.3434055917096</v>
      </c>
      <c r="I30">
        <f t="shared" si="3"/>
        <v>0</v>
      </c>
      <c r="J30">
        <f t="shared" si="4"/>
        <v>3980.2329032340399</v>
      </c>
      <c r="K30">
        <f t="shared" si="5"/>
        <v>0</v>
      </c>
      <c r="L30">
        <f t="shared" si="6"/>
        <v>7031.3434055917096</v>
      </c>
      <c r="M30">
        <f t="shared" si="7"/>
        <v>7031</v>
      </c>
      <c r="N30" t="str">
        <f t="shared" si="8"/>
        <v>Pays de la Loire (7031 M€)</v>
      </c>
    </row>
    <row r="31" spans="2:14" x14ac:dyDescent="0.2">
      <c r="B31" s="15" t="str">
        <f t="shared" si="9"/>
        <v>Grand Est (7992 M€)</v>
      </c>
      <c r="C31" s="15">
        <f t="shared" si="10"/>
        <v>5908.4578007290402</v>
      </c>
      <c r="D31" s="15">
        <f t="shared" si="11"/>
        <v>1655.3358830058801</v>
      </c>
      <c r="E31" s="15">
        <f t="shared" si="12"/>
        <v>428.70345725273</v>
      </c>
      <c r="H31" s="4">
        <f t="shared" si="13"/>
        <v>7992.4971409876498</v>
      </c>
      <c r="I31">
        <f t="shared" si="3"/>
        <v>0</v>
      </c>
      <c r="J31">
        <f t="shared" si="4"/>
        <v>1655.3358830058801</v>
      </c>
      <c r="K31">
        <f t="shared" si="5"/>
        <v>0</v>
      </c>
      <c r="L31">
        <f t="shared" si="6"/>
        <v>7992.4971409876498</v>
      </c>
      <c r="M31">
        <f t="shared" si="7"/>
        <v>7992</v>
      </c>
      <c r="N31" t="str">
        <f t="shared" si="8"/>
        <v>Grand Est (7992 M€)</v>
      </c>
    </row>
    <row r="32" spans="2:14" x14ac:dyDescent="0.2">
      <c r="B32" s="15" t="str">
        <f t="shared" si="9"/>
        <v>Bretagne (8904 M€)</v>
      </c>
      <c r="C32" s="15">
        <f t="shared" si="10"/>
        <v>2289.2744234708898</v>
      </c>
      <c r="D32" s="15">
        <f t="shared" si="11"/>
        <v>5893.4076165556098</v>
      </c>
      <c r="E32" s="15">
        <f t="shared" si="12"/>
        <v>721.80340120178971</v>
      </c>
      <c r="H32" s="4">
        <f t="shared" si="13"/>
        <v>8904.4854412282893</v>
      </c>
      <c r="I32">
        <f t="shared" si="3"/>
        <v>0</v>
      </c>
      <c r="J32">
        <f t="shared" si="4"/>
        <v>5893.4076165556098</v>
      </c>
      <c r="K32">
        <f t="shared" si="5"/>
        <v>0</v>
      </c>
      <c r="L32">
        <f t="shared" si="6"/>
        <v>8904.4854412282893</v>
      </c>
      <c r="M32">
        <f t="shared" si="7"/>
        <v>8904</v>
      </c>
      <c r="N32" t="str">
        <f t="shared" si="8"/>
        <v>Bretagne (8904 M€)</v>
      </c>
    </row>
    <row r="33" spans="2:14" x14ac:dyDescent="0.2">
      <c r="B33" s="15" t="str">
        <f t="shared" si="9"/>
        <v>Nouvelle-Aquitaine (10674 M€)</v>
      </c>
      <c r="C33" s="15">
        <f t="shared" si="10"/>
        <v>7112.4217032690603</v>
      </c>
      <c r="D33" s="15">
        <f t="shared" si="11"/>
        <v>2808.5066040820702</v>
      </c>
      <c r="E33" s="15">
        <f t="shared" si="12"/>
        <v>752.93181268556873</v>
      </c>
      <c r="H33" s="4">
        <f t="shared" si="13"/>
        <v>10673.860120036699</v>
      </c>
      <c r="I33">
        <f t="shared" si="3"/>
        <v>0</v>
      </c>
      <c r="J33">
        <f t="shared" si="4"/>
        <v>2808.5066040820702</v>
      </c>
      <c r="K33">
        <f t="shared" si="5"/>
        <v>0</v>
      </c>
      <c r="L33">
        <f t="shared" si="6"/>
        <v>10673.860120036699</v>
      </c>
      <c r="M33">
        <f t="shared" si="7"/>
        <v>10674</v>
      </c>
      <c r="N33" t="str">
        <f t="shared" si="8"/>
        <v>Nouvelle-Aquitaine (10674 M€)</v>
      </c>
    </row>
    <row r="34" spans="2:14" x14ac:dyDescent="0.2">
      <c r="C34" s="2"/>
      <c r="D34" s="2"/>
      <c r="E34" s="2"/>
    </row>
    <row r="35" spans="2:14" ht="13.5" thickBot="1" x14ac:dyDescent="0.25">
      <c r="C35" t="s">
        <v>23</v>
      </c>
      <c r="D35" t="s">
        <v>24</v>
      </c>
      <c r="E35" t="s">
        <v>25</v>
      </c>
    </row>
    <row r="36" spans="2:14" ht="15" thickBot="1" x14ac:dyDescent="0.25">
      <c r="B36" t="s">
        <v>15</v>
      </c>
      <c r="C36">
        <v>2020</v>
      </c>
      <c r="D36" s="16">
        <v>2020</v>
      </c>
      <c r="E36" s="21">
        <v>2020</v>
      </c>
    </row>
    <row r="37" spans="2:14" ht="13.5" thickTop="1" x14ac:dyDescent="0.2">
      <c r="B37" t="s">
        <v>8</v>
      </c>
      <c r="C37">
        <v>54.7684415872247</v>
      </c>
      <c r="D37" s="17">
        <v>227.84228976753701</v>
      </c>
      <c r="E37" s="22">
        <v>291.04136848988003</v>
      </c>
      <c r="F37" s="5">
        <f t="shared" ref="F37:F50" si="14">E37-D37-C37</f>
        <v>8.4306371351183174</v>
      </c>
    </row>
    <row r="38" spans="2:14" x14ac:dyDescent="0.2">
      <c r="B38" t="s">
        <v>10</v>
      </c>
      <c r="C38">
        <v>66.0601433018347</v>
      </c>
      <c r="D38" s="18">
        <v>895.80550556459104</v>
      </c>
      <c r="E38" s="23">
        <v>1032.03685616082</v>
      </c>
      <c r="F38" s="5">
        <f t="shared" si="14"/>
        <v>70.171207294394236</v>
      </c>
    </row>
    <row r="39" spans="2:14" x14ac:dyDescent="0.2">
      <c r="B39" t="s">
        <v>13</v>
      </c>
      <c r="C39">
        <v>154.17712252204899</v>
      </c>
      <c r="D39" s="18">
        <v>3221.7425369665398</v>
      </c>
      <c r="E39" s="23">
        <v>3476.5033862209002</v>
      </c>
      <c r="F39" s="5">
        <f t="shared" si="14"/>
        <v>100.58372673231145</v>
      </c>
    </row>
    <row r="40" spans="2:14" x14ac:dyDescent="0.2">
      <c r="B40" t="s">
        <v>9</v>
      </c>
      <c r="C40">
        <v>914.65873804486205</v>
      </c>
      <c r="D40" s="18">
        <v>3324.8595422143098</v>
      </c>
      <c r="E40" s="23">
        <v>4450.4591308934796</v>
      </c>
      <c r="F40" s="5">
        <f t="shared" si="14"/>
        <v>210.94085063430771</v>
      </c>
    </row>
    <row r="41" spans="2:14" x14ac:dyDescent="0.2">
      <c r="B41" t="s">
        <v>1</v>
      </c>
      <c r="C41">
        <v>1888.75129092575</v>
      </c>
      <c r="D41" s="18">
        <v>3187.0609334575502</v>
      </c>
      <c r="E41" s="23">
        <v>5277.4333130715104</v>
      </c>
      <c r="F41" s="5">
        <f t="shared" si="14"/>
        <v>201.62108868821019</v>
      </c>
    </row>
    <row r="42" spans="2:14" x14ac:dyDescent="0.2">
      <c r="B42" t="s">
        <v>2</v>
      </c>
      <c r="C42">
        <v>2536.02331509843</v>
      </c>
      <c r="D42" s="18">
        <v>2391.5907638712802</v>
      </c>
      <c r="E42" s="23">
        <v>5397.3345230442301</v>
      </c>
      <c r="F42" s="5">
        <f t="shared" si="14"/>
        <v>469.72044407451995</v>
      </c>
    </row>
    <row r="43" spans="2:14" x14ac:dyDescent="0.2">
      <c r="B43" t="s">
        <v>7</v>
      </c>
      <c r="C43">
        <v>2974.4070552036701</v>
      </c>
      <c r="D43" s="18">
        <v>2689.18287737641</v>
      </c>
      <c r="E43" s="23">
        <v>6040.3622060492698</v>
      </c>
      <c r="F43" s="5">
        <f t="shared" si="14"/>
        <v>376.77227346918971</v>
      </c>
    </row>
    <row r="44" spans="2:14" x14ac:dyDescent="0.2">
      <c r="B44" t="s">
        <v>11</v>
      </c>
      <c r="C44">
        <v>1630.74687680843</v>
      </c>
      <c r="D44" s="18">
        <v>4430.0709871611198</v>
      </c>
      <c r="E44" s="23">
        <v>6477.3632187261201</v>
      </c>
      <c r="F44" s="5">
        <f t="shared" si="14"/>
        <v>416.5453547565703</v>
      </c>
    </row>
    <row r="45" spans="2:14" x14ac:dyDescent="0.2">
      <c r="B45" t="s">
        <v>6</v>
      </c>
      <c r="C45">
        <v>1953.64264757669</v>
      </c>
      <c r="D45" s="18">
        <v>4486.6708527485098</v>
      </c>
      <c r="E45" s="23">
        <v>6865.1643927372997</v>
      </c>
      <c r="F45" s="5">
        <f t="shared" si="14"/>
        <v>424.85089241209994</v>
      </c>
    </row>
    <row r="46" spans="2:14" x14ac:dyDescent="0.2">
      <c r="B46" t="s">
        <v>4</v>
      </c>
      <c r="C46">
        <v>3980.2329032340399</v>
      </c>
      <c r="D46" s="18">
        <v>2504.7951857057201</v>
      </c>
      <c r="E46" s="23">
        <v>7031.3434055917096</v>
      </c>
      <c r="F46" s="5">
        <f t="shared" si="14"/>
        <v>546.31531665195007</v>
      </c>
    </row>
    <row r="47" spans="2:14" x14ac:dyDescent="0.2">
      <c r="B47" t="s">
        <v>3</v>
      </c>
      <c r="C47">
        <v>1655.3358830058801</v>
      </c>
      <c r="D47" s="18">
        <v>5908.4578007290402</v>
      </c>
      <c r="E47" s="23">
        <v>7992.4971409876498</v>
      </c>
      <c r="F47" s="5">
        <f t="shared" si="14"/>
        <v>428.70345725272955</v>
      </c>
    </row>
    <row r="48" spans="2:14" x14ac:dyDescent="0.2">
      <c r="B48" t="s">
        <v>5</v>
      </c>
      <c r="C48">
        <v>5893.4076165556098</v>
      </c>
      <c r="D48" s="18">
        <v>2289.2744234708898</v>
      </c>
      <c r="E48" s="23">
        <v>8904.4854412282893</v>
      </c>
      <c r="F48" s="5">
        <f t="shared" si="14"/>
        <v>721.80340120178971</v>
      </c>
    </row>
    <row r="49" spans="2:8" x14ac:dyDescent="0.2">
      <c r="B49" t="s">
        <v>12</v>
      </c>
      <c r="C49">
        <v>2808.5066040820702</v>
      </c>
      <c r="D49" s="19">
        <v>7112.4217032690603</v>
      </c>
      <c r="E49" s="24">
        <v>10673.860120036699</v>
      </c>
      <c r="F49" s="5">
        <f t="shared" si="14"/>
        <v>752.93181268556873</v>
      </c>
      <c r="H49">
        <f>F49/E49</f>
        <v>7.0539786377018771E-2</v>
      </c>
    </row>
    <row r="50" spans="2:8" ht="13.5" thickBot="1" x14ac:dyDescent="0.25">
      <c r="B50" t="s">
        <v>14</v>
      </c>
      <c r="C50">
        <v>26743.866820776599</v>
      </c>
      <c r="D50" s="20">
        <v>42669.775402302563</v>
      </c>
      <c r="E50" s="20">
        <v>73909.884503237859</v>
      </c>
      <c r="F50" s="5">
        <f t="shared" si="14"/>
        <v>4496.2422801586981</v>
      </c>
    </row>
    <row r="53" spans="2:8" ht="17.25" x14ac:dyDescent="0.3">
      <c r="B53" s="25" t="s">
        <v>8</v>
      </c>
      <c r="C53">
        <v>54.7684415872247</v>
      </c>
      <c r="D53">
        <v>227.84228976753701</v>
      </c>
      <c r="E53" s="26">
        <v>291.04136848988003</v>
      </c>
    </row>
    <row r="54" spans="2:8" ht="17.25" x14ac:dyDescent="0.3">
      <c r="B54" s="27" t="s">
        <v>10</v>
      </c>
      <c r="C54">
        <v>66.0601433018347</v>
      </c>
      <c r="D54">
        <v>895.80550556459104</v>
      </c>
      <c r="E54" s="28">
        <v>1032.03685616082</v>
      </c>
    </row>
    <row r="55" spans="2:8" ht="17.25" x14ac:dyDescent="0.3">
      <c r="B55" s="27" t="s">
        <v>13</v>
      </c>
      <c r="C55">
        <v>154.17712252204899</v>
      </c>
      <c r="D55">
        <v>3221.7425369665398</v>
      </c>
      <c r="E55" s="28">
        <v>3476.5033862209002</v>
      </c>
    </row>
    <row r="56" spans="2:8" ht="17.25" x14ac:dyDescent="0.3">
      <c r="B56" s="27" t="s">
        <v>9</v>
      </c>
      <c r="C56">
        <v>914.65873804486205</v>
      </c>
      <c r="D56">
        <v>3324.8595422143098</v>
      </c>
      <c r="E56" s="28">
        <v>4450.4591308934796</v>
      </c>
    </row>
    <row r="57" spans="2:8" ht="17.25" x14ac:dyDescent="0.3">
      <c r="B57" s="27" t="s">
        <v>1</v>
      </c>
      <c r="C57">
        <v>1888.75129092575</v>
      </c>
      <c r="D57">
        <v>3187.0609334575502</v>
      </c>
      <c r="E57" s="28">
        <v>5277.4333130715104</v>
      </c>
    </row>
    <row r="58" spans="2:8" ht="17.25" x14ac:dyDescent="0.3">
      <c r="B58" s="27" t="s">
        <v>2</v>
      </c>
      <c r="C58">
        <v>2536.02331509843</v>
      </c>
      <c r="D58">
        <v>2391.5907638712802</v>
      </c>
      <c r="E58" s="28">
        <v>5397.3345230442301</v>
      </c>
    </row>
    <row r="59" spans="2:8" ht="17.25" x14ac:dyDescent="0.3">
      <c r="B59" s="27" t="s">
        <v>7</v>
      </c>
      <c r="C59">
        <v>2974.4070552036701</v>
      </c>
      <c r="D59">
        <v>2689.18287737641</v>
      </c>
      <c r="E59" s="28">
        <v>6040.3622060492698</v>
      </c>
    </row>
    <row r="60" spans="2:8" ht="17.25" x14ac:dyDescent="0.3">
      <c r="B60" s="27" t="s">
        <v>11</v>
      </c>
      <c r="C60">
        <v>1630.74687680843</v>
      </c>
      <c r="D60">
        <v>4430.0709871611198</v>
      </c>
      <c r="E60" s="28">
        <v>6477.3632187261201</v>
      </c>
    </row>
    <row r="61" spans="2:8" ht="17.25" x14ac:dyDescent="0.3">
      <c r="B61" s="27" t="s">
        <v>6</v>
      </c>
      <c r="C61">
        <v>1953.64264757669</v>
      </c>
      <c r="D61">
        <v>4486.6708527485098</v>
      </c>
      <c r="E61" s="28">
        <v>6865.1643927372997</v>
      </c>
    </row>
    <row r="62" spans="2:8" ht="17.25" x14ac:dyDescent="0.3">
      <c r="B62" s="27" t="s">
        <v>4</v>
      </c>
      <c r="C62">
        <v>3980.2329032340399</v>
      </c>
      <c r="D62">
        <v>2504.7951857057201</v>
      </c>
      <c r="E62" s="28">
        <v>7031.3434055917096</v>
      </c>
    </row>
    <row r="63" spans="2:8" ht="17.25" x14ac:dyDescent="0.3">
      <c r="B63" s="27" t="s">
        <v>3</v>
      </c>
      <c r="C63">
        <v>1655.3358830058801</v>
      </c>
      <c r="D63">
        <v>5908.4578007290402</v>
      </c>
      <c r="E63" s="28">
        <v>7992.4971409876498</v>
      </c>
    </row>
    <row r="64" spans="2:8" ht="17.25" x14ac:dyDescent="0.3">
      <c r="B64" s="27" t="s">
        <v>5</v>
      </c>
      <c r="C64">
        <v>5893.4076165556098</v>
      </c>
      <c r="D64">
        <v>2289.2744234708898</v>
      </c>
      <c r="E64" s="28">
        <v>8904.4854412282893</v>
      </c>
    </row>
    <row r="65" spans="2:5" ht="17.25" x14ac:dyDescent="0.3">
      <c r="B65" s="29" t="s">
        <v>12</v>
      </c>
      <c r="C65">
        <v>2808.5066040820702</v>
      </c>
      <c r="D65">
        <v>7112.4217032690603</v>
      </c>
      <c r="E65" s="30">
        <v>10673.860120036699</v>
      </c>
    </row>
    <row r="66" spans="2:5" ht="18" thickBot="1" x14ac:dyDescent="0.35">
      <c r="B66" s="31" t="s">
        <v>14</v>
      </c>
      <c r="C66">
        <v>26743.866820776599</v>
      </c>
      <c r="D66">
        <v>42669.775402302563</v>
      </c>
      <c r="E66" s="32">
        <f>SUM(E53:E65)</f>
        <v>73909.884503237859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F3CD-8F56-4AC4-BDE3-9CBF48993BCC}">
  <dimension ref="B1:E21"/>
  <sheetViews>
    <sheetView tabSelected="1" topLeftCell="B1" workbookViewId="0">
      <selection activeCell="B1" sqref="B1"/>
    </sheetView>
  </sheetViews>
  <sheetFormatPr baseColWidth="10" defaultRowHeight="12.75" x14ac:dyDescent="0.2"/>
  <cols>
    <col min="2" max="2" width="66.85546875" bestFit="1" customWidth="1"/>
    <col min="3" max="3" width="25.140625" bestFit="1" customWidth="1"/>
    <col min="4" max="5" width="28.140625" customWidth="1"/>
  </cols>
  <sheetData>
    <row r="1" spans="2:5" ht="15.75" x14ac:dyDescent="0.25">
      <c r="B1" s="42" t="s">
        <v>54</v>
      </c>
    </row>
    <row r="3" spans="2:5" x14ac:dyDescent="0.2">
      <c r="B3" s="35" t="s">
        <v>53</v>
      </c>
    </row>
    <row r="4" spans="2:5" x14ac:dyDescent="0.2">
      <c r="B4" s="35"/>
    </row>
    <row r="5" spans="2:5" s="122" customFormat="1" ht="33" customHeight="1" x14ac:dyDescent="0.2">
      <c r="B5" s="121"/>
      <c r="C5" s="123" t="s">
        <v>19</v>
      </c>
      <c r="D5" s="124" t="s">
        <v>50</v>
      </c>
      <c r="E5" s="125" t="s">
        <v>51</v>
      </c>
    </row>
    <row r="6" spans="2:5" x14ac:dyDescent="0.2">
      <c r="B6" s="59" t="s">
        <v>20</v>
      </c>
      <c r="C6" s="60">
        <v>4.6664418332299402E-2</v>
      </c>
      <c r="D6" s="59">
        <v>3.7683420885068687E-2</v>
      </c>
      <c r="E6" s="60">
        <v>8.246605895981203E-3</v>
      </c>
    </row>
    <row r="7" spans="2:5" x14ac:dyDescent="0.2">
      <c r="B7" s="43" t="s">
        <v>8</v>
      </c>
      <c r="C7" s="47">
        <v>-1.24149330811851E-2</v>
      </c>
      <c r="D7" s="43">
        <v>1.8523166331586125E-3</v>
      </c>
      <c r="E7" s="47">
        <v>-1.3926482873972565E-2</v>
      </c>
    </row>
    <row r="8" spans="2:5" x14ac:dyDescent="0.2">
      <c r="B8" s="43" t="s">
        <v>13</v>
      </c>
      <c r="C8" s="47">
        <v>1.74821248601843E-2</v>
      </c>
      <c r="D8" s="43">
        <v>5.7724888208795467E-3</v>
      </c>
      <c r="E8" s="47">
        <v>1.2768222728019689E-2</v>
      </c>
    </row>
    <row r="9" spans="2:5" x14ac:dyDescent="0.2">
      <c r="B9" s="43" t="s">
        <v>7</v>
      </c>
      <c r="C9" s="47">
        <v>4.2730054641391603E-2</v>
      </c>
      <c r="D9" s="43">
        <v>4.6474797481362649E-2</v>
      </c>
      <c r="E9" s="47">
        <v>-3.9659608455697715E-3</v>
      </c>
    </row>
    <row r="10" spans="2:5" x14ac:dyDescent="0.2">
      <c r="B10" s="43" t="s">
        <v>6</v>
      </c>
      <c r="C10" s="47">
        <v>3.4942452202932402E-3</v>
      </c>
      <c r="D10" s="43">
        <v>3.4815535681838164E-2</v>
      </c>
      <c r="E10" s="47">
        <v>-3.0255452999580858E-2</v>
      </c>
    </row>
    <row r="11" spans="2:5" x14ac:dyDescent="0.2">
      <c r="B11" s="43" t="s">
        <v>12</v>
      </c>
      <c r="C11" s="47">
        <v>3.1778833749911001E-3</v>
      </c>
      <c r="D11" s="43">
        <v>3.2100263436194876E-2</v>
      </c>
      <c r="E11" s="47">
        <v>-2.7443917907101271E-2</v>
      </c>
    </row>
    <row r="12" spans="2:5" x14ac:dyDescent="0.2">
      <c r="B12" s="43" t="s">
        <v>5</v>
      </c>
      <c r="C12" s="47">
        <v>4.6059110969542703E-2</v>
      </c>
      <c r="D12" s="43">
        <v>4.6628327272704065E-2</v>
      </c>
      <c r="E12" s="47">
        <v>-1.8836809619010234E-3</v>
      </c>
    </row>
    <row r="13" spans="2:5" x14ac:dyDescent="0.2">
      <c r="B13" s="43" t="s">
        <v>4</v>
      </c>
      <c r="C13" s="47">
        <v>7.5435982092578402E-2</v>
      </c>
      <c r="D13" s="43">
        <v>5.7252651972997788E-2</v>
      </c>
      <c r="E13" s="47">
        <v>1.3637821447485186E-2</v>
      </c>
    </row>
    <row r="14" spans="2:5" x14ac:dyDescent="0.2">
      <c r="B14" s="43" t="s">
        <v>3</v>
      </c>
      <c r="C14" s="47">
        <v>0.103913837591582</v>
      </c>
      <c r="D14" s="43">
        <v>2.7197915582176942E-2</v>
      </c>
      <c r="E14" s="47">
        <v>6.8364330857193845E-2</v>
      </c>
    </row>
    <row r="15" spans="2:5" x14ac:dyDescent="0.2">
      <c r="B15" s="43" t="s">
        <v>11</v>
      </c>
      <c r="C15" s="47">
        <v>2.4739840514979398E-2</v>
      </c>
      <c r="D15" s="43">
        <v>3.198423870398507E-2</v>
      </c>
      <c r="E15" s="47">
        <v>-7.4243725873715171E-3</v>
      </c>
    </row>
    <row r="16" spans="2:5" x14ac:dyDescent="0.2">
      <c r="B16" s="43" t="s">
        <v>2</v>
      </c>
      <c r="C16" s="47">
        <v>6.6208739981917009E-2</v>
      </c>
      <c r="D16" s="43">
        <v>5.4007838672555944E-2</v>
      </c>
      <c r="E16" s="47">
        <v>8.5852983663546774E-3</v>
      </c>
    </row>
    <row r="17" spans="2:5" x14ac:dyDescent="0.2">
      <c r="B17" s="43" t="s">
        <v>1</v>
      </c>
      <c r="C17" s="47">
        <v>0.123114005225921</v>
      </c>
      <c r="D17" s="43">
        <v>3.4691015043197708E-2</v>
      </c>
      <c r="E17" s="47">
        <v>7.5844967869997421E-2</v>
      </c>
    </row>
    <row r="18" spans="2:5" x14ac:dyDescent="0.2">
      <c r="B18" s="43" t="s">
        <v>9</v>
      </c>
      <c r="C18" s="47">
        <v>2.3497922486001101E-2</v>
      </c>
      <c r="D18" s="43">
        <v>2.6347959776532971E-2</v>
      </c>
      <c r="E18" s="47">
        <v>-1.1910714753905318E-2</v>
      </c>
    </row>
    <row r="19" spans="2:5" x14ac:dyDescent="0.2">
      <c r="B19" s="44" t="s">
        <v>10</v>
      </c>
      <c r="C19" s="48">
        <v>2.8268444783250302E-2</v>
      </c>
      <c r="D19" s="44">
        <v>1.508124399964538E-2</v>
      </c>
      <c r="E19" s="48">
        <v>1.2837102689666386E-2</v>
      </c>
    </row>
    <row r="21" spans="2:5" x14ac:dyDescent="0.2">
      <c r="B21" s="3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B552-3A40-4921-8344-A25F6F256926}">
  <dimension ref="A1"/>
  <sheetViews>
    <sheetView workbookViewId="0">
      <selection activeCell="Q17" sqref="Q17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/>
  <dimension ref="B1:O23"/>
  <sheetViews>
    <sheetView workbookViewId="0">
      <selection activeCell="B1" sqref="B1"/>
    </sheetView>
  </sheetViews>
  <sheetFormatPr baseColWidth="10" defaultRowHeight="12.75" x14ac:dyDescent="0.2"/>
  <cols>
    <col min="1" max="1" width="10.7109375" customWidth="1"/>
    <col min="2" max="2" width="24.28515625" bestFit="1" customWidth="1"/>
    <col min="3" max="3" width="26.140625" customWidth="1"/>
    <col min="4" max="4" width="27.140625" customWidth="1"/>
    <col min="5" max="5" width="29.7109375" customWidth="1"/>
    <col min="6" max="6" width="9.140625" customWidth="1"/>
    <col min="7" max="7" width="11.5703125" customWidth="1"/>
    <col min="8" max="8" width="11" customWidth="1"/>
    <col min="9" max="9" width="11.28515625" customWidth="1"/>
    <col min="10" max="10" width="12.5703125" bestFit="1" customWidth="1"/>
    <col min="11" max="11" width="3.85546875" style="103" customWidth="1"/>
    <col min="14" max="14" width="5.5703125" customWidth="1"/>
    <col min="15" max="15" width="5.7109375" style="103" customWidth="1"/>
    <col min="16" max="16" width="12.7109375" customWidth="1"/>
  </cols>
  <sheetData>
    <row r="1" spans="2:15" ht="15.75" x14ac:dyDescent="0.25">
      <c r="B1" s="42" t="s">
        <v>54</v>
      </c>
    </row>
    <row r="3" spans="2:15" x14ac:dyDescent="0.2">
      <c r="B3" s="35" t="s">
        <v>53</v>
      </c>
    </row>
    <row r="4" spans="2:15" x14ac:dyDescent="0.2">
      <c r="B4" s="35"/>
    </row>
    <row r="5" spans="2:15" x14ac:dyDescent="0.2">
      <c r="B5" s="45"/>
      <c r="C5" s="52" t="s">
        <v>19</v>
      </c>
      <c r="D5" s="53" t="s">
        <v>48</v>
      </c>
      <c r="E5" s="54" t="s">
        <v>49</v>
      </c>
    </row>
    <row r="6" spans="2:15" s="35" customFormat="1" x14ac:dyDescent="0.2">
      <c r="B6" s="59" t="s">
        <v>20</v>
      </c>
      <c r="C6" s="60">
        <v>4.6664418332299402E-2</v>
      </c>
      <c r="D6" s="59">
        <v>2.4983171262198258E-2</v>
      </c>
      <c r="E6" s="60">
        <v>2.1681247070100849E-2</v>
      </c>
      <c r="G6" s="38"/>
      <c r="K6" s="104"/>
      <c r="O6" s="104"/>
    </row>
    <row r="7" spans="2:15" x14ac:dyDescent="0.2">
      <c r="B7" s="43" t="s">
        <v>8</v>
      </c>
      <c r="C7" s="47">
        <v>-1.24149330811851E-2</v>
      </c>
      <c r="D7" s="43">
        <v>4.6906570585622163E-2</v>
      </c>
      <c r="E7" s="47">
        <v>-5.9321503666806948E-2</v>
      </c>
      <c r="G7" s="38"/>
    </row>
    <row r="8" spans="2:15" x14ac:dyDescent="0.2">
      <c r="B8" s="43" t="s">
        <v>13</v>
      </c>
      <c r="C8" s="47">
        <v>1.74821248601843E-2</v>
      </c>
      <c r="D8" s="43">
        <v>2.1651747926647796E-2</v>
      </c>
      <c r="E8" s="47">
        <v>-4.1696230664636236E-3</v>
      </c>
      <c r="G8" s="38"/>
      <c r="J8" s="33"/>
    </row>
    <row r="9" spans="2:15" x14ac:dyDescent="0.2">
      <c r="B9" s="43" t="s">
        <v>7</v>
      </c>
      <c r="C9" s="47">
        <v>4.2730054641391603E-2</v>
      </c>
      <c r="D9" s="43">
        <v>5.632651261216786E-2</v>
      </c>
      <c r="E9" s="47">
        <v>-1.3596457970776264E-2</v>
      </c>
      <c r="G9" s="38"/>
    </row>
    <row r="10" spans="2:15" x14ac:dyDescent="0.2">
      <c r="B10" s="43" t="s">
        <v>6</v>
      </c>
      <c r="C10" s="47">
        <v>3.4942452202932402E-3</v>
      </c>
      <c r="D10" s="43">
        <v>3.6332542649840788E-2</v>
      </c>
      <c r="E10" s="47">
        <v>-3.2838297429548115E-2</v>
      </c>
      <c r="G10" s="38"/>
    </row>
    <row r="11" spans="2:15" x14ac:dyDescent="0.2">
      <c r="B11" s="43" t="s">
        <v>12</v>
      </c>
      <c r="C11" s="47">
        <v>3.1778833749911001E-3</v>
      </c>
      <c r="D11" s="43">
        <v>2.8179402950303963E-2</v>
      </c>
      <c r="E11" s="47">
        <v>-2.500151957531329E-2</v>
      </c>
      <c r="G11" s="38"/>
    </row>
    <row r="12" spans="2:15" x14ac:dyDescent="0.2">
      <c r="B12" s="43" t="s">
        <v>5</v>
      </c>
      <c r="C12" s="47">
        <v>4.6059110969542703E-2</v>
      </c>
      <c r="D12" s="43">
        <v>3.5199782900335291E-2</v>
      </c>
      <c r="E12" s="47">
        <v>1.0859328069207723E-2</v>
      </c>
      <c r="G12" s="38"/>
      <c r="J12" s="33"/>
    </row>
    <row r="13" spans="2:15" x14ac:dyDescent="0.2">
      <c r="B13" s="43" t="s">
        <v>4</v>
      </c>
      <c r="C13" s="47">
        <v>7.5435982092578402E-2</v>
      </c>
      <c r="D13" s="43">
        <v>6.0556512637125096E-2</v>
      </c>
      <c r="E13" s="47">
        <v>1.4879469455453131E-2</v>
      </c>
      <c r="G13" s="38"/>
    </row>
    <row r="14" spans="2:15" x14ac:dyDescent="0.2">
      <c r="B14" s="43" t="s">
        <v>3</v>
      </c>
      <c r="C14" s="47">
        <v>0.103913837591582</v>
      </c>
      <c r="D14" s="43">
        <v>2.5644004478749198E-2</v>
      </c>
      <c r="E14" s="47">
        <v>7.8269833112833101E-2</v>
      </c>
      <c r="G14" s="38"/>
    </row>
    <row r="15" spans="2:15" x14ac:dyDescent="0.2">
      <c r="B15" s="43" t="s">
        <v>11</v>
      </c>
      <c r="C15" s="47">
        <v>2.4739840514979398E-2</v>
      </c>
      <c r="D15" s="43">
        <v>-5.684112647757792E-2</v>
      </c>
      <c r="E15" s="47">
        <v>8.1580966992557014E-2</v>
      </c>
      <c r="G15" s="38"/>
    </row>
    <row r="16" spans="2:15" x14ac:dyDescent="0.2">
      <c r="B16" s="43" t="s">
        <v>2</v>
      </c>
      <c r="C16" s="47">
        <v>6.6208739981917009E-2</v>
      </c>
      <c r="D16" s="43">
        <v>6.3149041532608877E-2</v>
      </c>
      <c r="E16" s="47">
        <v>3.0596984493082417E-3</v>
      </c>
      <c r="G16" s="38"/>
    </row>
    <row r="17" spans="2:8" x14ac:dyDescent="0.2">
      <c r="B17" s="43" t="s">
        <v>1</v>
      </c>
      <c r="C17" s="47">
        <v>0.123114005225921</v>
      </c>
      <c r="D17" s="43">
        <v>2.9742535601672979E-2</v>
      </c>
      <c r="E17" s="47">
        <v>9.3371469624249956E-2</v>
      </c>
      <c r="G17" s="38"/>
    </row>
    <row r="18" spans="2:8" x14ac:dyDescent="0.2">
      <c r="B18" s="43" t="s">
        <v>9</v>
      </c>
      <c r="C18" s="47">
        <v>2.3497922486001101E-2</v>
      </c>
      <c r="D18" s="43">
        <v>-1.7693054489757516E-2</v>
      </c>
      <c r="E18" s="47">
        <v>4.1190976975757625E-2</v>
      </c>
      <c r="G18" s="38"/>
    </row>
    <row r="19" spans="2:8" x14ac:dyDescent="0.2">
      <c r="B19" s="44" t="s">
        <v>10</v>
      </c>
      <c r="C19" s="48">
        <v>2.8268444783250302E-2</v>
      </c>
      <c r="D19" s="44">
        <v>-0.10202446605460411</v>
      </c>
      <c r="E19" s="48">
        <v>0.13029291083785324</v>
      </c>
      <c r="G19" s="38"/>
    </row>
    <row r="21" spans="2:8" x14ac:dyDescent="0.2">
      <c r="B21" s="36" t="s">
        <v>52</v>
      </c>
    </row>
    <row r="23" spans="2:8" x14ac:dyDescent="0.2">
      <c r="G23" s="6"/>
      <c r="H23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A123-C8F2-4534-AC71-209DC71B2CF5}">
  <sheetPr codeName="Feuil5"/>
  <dimension ref="B1:K23"/>
  <sheetViews>
    <sheetView workbookViewId="0"/>
  </sheetViews>
  <sheetFormatPr baseColWidth="10" defaultRowHeight="12.75" x14ac:dyDescent="0.2"/>
  <cols>
    <col min="1" max="1" width="10.7109375" customWidth="1"/>
    <col min="2" max="2" width="12.7109375" customWidth="1"/>
    <col min="3" max="3" width="24.28515625" bestFit="1" customWidth="1"/>
    <col min="4" max="4" width="60.5703125" customWidth="1"/>
    <col min="5" max="5" width="50.7109375" customWidth="1"/>
    <col min="6" max="6" width="17.140625" customWidth="1"/>
    <col min="8" max="9" width="13.5703125" bestFit="1" customWidth="1"/>
    <col min="11" max="11" width="13.5703125" bestFit="1" customWidth="1"/>
  </cols>
  <sheetData>
    <row r="1" spans="2:11" ht="15.75" x14ac:dyDescent="0.25">
      <c r="B1" s="42" t="s">
        <v>54</v>
      </c>
      <c r="E1" s="101"/>
    </row>
    <row r="3" spans="2:11" x14ac:dyDescent="0.2">
      <c r="B3" s="35" t="s">
        <v>45</v>
      </c>
    </row>
    <row r="4" spans="2:11" x14ac:dyDescent="0.2">
      <c r="B4" s="35" t="s">
        <v>46</v>
      </c>
    </row>
    <row r="6" spans="2:11" x14ac:dyDescent="0.2">
      <c r="B6" s="45"/>
      <c r="C6" s="46"/>
      <c r="D6" s="55" t="s">
        <v>43</v>
      </c>
      <c r="E6" s="56" t="s">
        <v>44</v>
      </c>
      <c r="F6" s="35"/>
      <c r="K6" s="39"/>
    </row>
    <row r="7" spans="2:11" x14ac:dyDescent="0.2">
      <c r="B7" s="49" t="s">
        <v>28</v>
      </c>
      <c r="C7" s="36" t="s">
        <v>47</v>
      </c>
      <c r="D7" s="126">
        <v>8.5888149839439404E-2</v>
      </c>
      <c r="E7" s="127">
        <v>0.71162655027947697</v>
      </c>
      <c r="F7" s="40"/>
      <c r="H7" s="39"/>
      <c r="I7" s="39"/>
      <c r="K7" s="39"/>
    </row>
    <row r="8" spans="2:11" x14ac:dyDescent="0.2">
      <c r="B8" s="49" t="s">
        <v>29</v>
      </c>
      <c r="C8" t="s">
        <v>9</v>
      </c>
      <c r="D8" s="126">
        <v>0.214272758008761</v>
      </c>
      <c r="E8" s="127">
        <v>0.68567937661003497</v>
      </c>
      <c r="F8" s="40"/>
      <c r="K8" s="39"/>
    </row>
    <row r="9" spans="2:11" x14ac:dyDescent="0.2">
      <c r="B9" s="49" t="s">
        <v>30</v>
      </c>
      <c r="C9" t="s">
        <v>1</v>
      </c>
      <c r="D9" s="126">
        <v>0.39489381870704099</v>
      </c>
      <c r="E9" s="127">
        <v>0.57033817344619997</v>
      </c>
      <c r="F9" s="40"/>
      <c r="K9" s="39"/>
    </row>
    <row r="10" spans="2:11" x14ac:dyDescent="0.2">
      <c r="B10" s="50" t="s">
        <v>31</v>
      </c>
      <c r="C10" t="s">
        <v>2</v>
      </c>
      <c r="D10" s="126">
        <v>0.532090718228582</v>
      </c>
      <c r="E10" s="127">
        <v>0.63585516483878601</v>
      </c>
      <c r="F10" s="40"/>
      <c r="K10" s="39"/>
    </row>
    <row r="11" spans="2:11" x14ac:dyDescent="0.2">
      <c r="B11" s="50" t="s">
        <v>32</v>
      </c>
      <c r="C11" t="s">
        <v>11</v>
      </c>
      <c r="D11" s="126">
        <v>0.30709965696398001</v>
      </c>
      <c r="E11" s="127">
        <v>0.56289274496864705</v>
      </c>
      <c r="F11" s="40"/>
      <c r="K11" s="39"/>
    </row>
    <row r="12" spans="2:11" x14ac:dyDescent="0.2">
      <c r="B12" s="50" t="s">
        <v>33</v>
      </c>
      <c r="C12" t="s">
        <v>3</v>
      </c>
      <c r="D12" s="126">
        <v>0.25034605255589099</v>
      </c>
      <c r="E12" s="127">
        <v>0.50137722295680698</v>
      </c>
      <c r="F12" s="40"/>
      <c r="K12" s="39"/>
    </row>
    <row r="13" spans="2:11" x14ac:dyDescent="0.2">
      <c r="B13" s="50" t="s">
        <v>34</v>
      </c>
      <c r="C13" t="s">
        <v>4</v>
      </c>
      <c r="D13" s="126">
        <v>0.60956110090742199</v>
      </c>
      <c r="E13" s="127">
        <v>0.62366072621759505</v>
      </c>
      <c r="F13" s="40"/>
      <c r="K13" s="39"/>
    </row>
    <row r="14" spans="2:11" x14ac:dyDescent="0.2">
      <c r="B14" s="50" t="s">
        <v>35</v>
      </c>
      <c r="C14" t="s">
        <v>5</v>
      </c>
      <c r="D14" s="126">
        <v>0.70101114481193705</v>
      </c>
      <c r="E14" s="127">
        <v>0.62004790906289997</v>
      </c>
      <c r="F14" s="40"/>
      <c r="K14" s="39"/>
    </row>
    <row r="15" spans="2:11" x14ac:dyDescent="0.2">
      <c r="B15" s="50" t="s">
        <v>36</v>
      </c>
      <c r="C15" t="s">
        <v>12</v>
      </c>
      <c r="D15" s="126">
        <v>0.332481437189242</v>
      </c>
      <c r="E15" s="127">
        <v>0.63493131799476099</v>
      </c>
      <c r="F15" s="40"/>
      <c r="K15" s="39"/>
    </row>
    <row r="16" spans="2:11" x14ac:dyDescent="0.2">
      <c r="B16" s="50" t="s">
        <v>37</v>
      </c>
      <c r="C16" t="s">
        <v>6</v>
      </c>
      <c r="D16" s="126">
        <v>0.32853449426050702</v>
      </c>
      <c r="E16" s="127">
        <v>0.68087354036549996</v>
      </c>
      <c r="F16" s="40"/>
      <c r="K16" s="39"/>
    </row>
    <row r="17" spans="2:11" x14ac:dyDescent="0.2">
      <c r="B17" s="50" t="s">
        <v>38</v>
      </c>
      <c r="C17" t="s">
        <v>7</v>
      </c>
      <c r="D17" s="126">
        <v>0.49062127394582</v>
      </c>
      <c r="E17" s="127">
        <v>0.67475979728860602</v>
      </c>
      <c r="F17" s="40"/>
      <c r="K17" s="39"/>
    </row>
    <row r="18" spans="2:11" x14ac:dyDescent="0.2">
      <c r="B18" s="50" t="s">
        <v>39</v>
      </c>
      <c r="C18" t="s">
        <v>13</v>
      </c>
      <c r="D18" s="126">
        <v>5.5197278986281503E-2</v>
      </c>
      <c r="E18" s="127">
        <v>0.54524707441167397</v>
      </c>
      <c r="F18" s="40"/>
      <c r="K18" s="39"/>
    </row>
    <row r="19" spans="2:11" x14ac:dyDescent="0.2">
      <c r="B19" s="50" t="s">
        <v>40</v>
      </c>
      <c r="C19" t="s">
        <v>8</v>
      </c>
      <c r="D19" s="126">
        <v>0.18889798733889601</v>
      </c>
      <c r="E19" s="127">
        <v>0.58496704916314701</v>
      </c>
      <c r="F19" s="40"/>
      <c r="K19" s="39"/>
    </row>
    <row r="20" spans="2:11" x14ac:dyDescent="0.2">
      <c r="B20" s="50"/>
      <c r="C20" s="57"/>
      <c r="D20" s="128"/>
      <c r="E20" s="129"/>
      <c r="F20" s="40"/>
      <c r="K20" s="39"/>
    </row>
    <row r="21" spans="2:11" x14ac:dyDescent="0.2">
      <c r="B21" s="51" t="s">
        <v>41</v>
      </c>
      <c r="C21" s="58" t="s">
        <v>20</v>
      </c>
      <c r="D21" s="130">
        <v>0.40581490749065302</v>
      </c>
      <c r="E21" s="131">
        <v>0.61032723438170799</v>
      </c>
    </row>
    <row r="23" spans="2:11" x14ac:dyDescent="0.2">
      <c r="B23" t="s">
        <v>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812DC-9AFF-47CA-9346-7353115A9AD9}">
  <sheetPr codeName="Feuil7"/>
  <dimension ref="B2:C50"/>
  <sheetViews>
    <sheetView zoomScaleNormal="100" workbookViewId="0">
      <selection activeCell="T15" sqref="T15"/>
    </sheetView>
  </sheetViews>
  <sheetFormatPr baseColWidth="10" defaultRowHeight="12.75" x14ac:dyDescent="0.2"/>
  <sheetData>
    <row r="2" spans="2:3" ht="15" x14ac:dyDescent="0.25">
      <c r="B2" s="101"/>
      <c r="C2" s="101"/>
    </row>
    <row r="3" spans="2:3" ht="15" x14ac:dyDescent="0.25">
      <c r="B3" s="100"/>
      <c r="C3" s="101"/>
    </row>
    <row r="50" spans="2:2" x14ac:dyDescent="0.2">
      <c r="B50" s="3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CEAA-08F6-4054-8124-0B690309D184}">
  <sheetPr codeName="Feuil8"/>
  <dimension ref="B1:F21"/>
  <sheetViews>
    <sheetView zoomScale="130" zoomScaleNormal="130" workbookViewId="0">
      <selection activeCell="C31" sqref="C31"/>
    </sheetView>
  </sheetViews>
  <sheetFormatPr baseColWidth="10" defaultRowHeight="12.75" x14ac:dyDescent="0.2"/>
  <cols>
    <col min="1" max="1" width="8.7109375" customWidth="1"/>
    <col min="2" max="2" width="12.7109375" customWidth="1"/>
    <col min="3" max="3" width="28.42578125" customWidth="1"/>
    <col min="4" max="6" width="11.7109375" customWidth="1"/>
  </cols>
  <sheetData>
    <row r="1" spans="2:6" x14ac:dyDescent="0.2">
      <c r="B1" s="66" t="s">
        <v>54</v>
      </c>
    </row>
    <row r="3" spans="2:6" x14ac:dyDescent="0.2">
      <c r="B3" s="61" t="s">
        <v>55</v>
      </c>
    </row>
    <row r="5" spans="2:6" x14ac:dyDescent="0.2">
      <c r="B5" s="62"/>
      <c r="C5" s="63"/>
      <c r="D5" s="113" t="s">
        <v>42</v>
      </c>
      <c r="E5" s="114"/>
      <c r="F5" s="115"/>
    </row>
    <row r="6" spans="2:6" x14ac:dyDescent="0.2">
      <c r="B6" s="65"/>
      <c r="C6" s="64"/>
      <c r="D6" s="73">
        <v>2023</v>
      </c>
      <c r="E6" s="74">
        <v>2024</v>
      </c>
      <c r="F6" s="75">
        <v>2025</v>
      </c>
    </row>
    <row r="7" spans="2:6" x14ac:dyDescent="0.2">
      <c r="B7" s="67" t="s">
        <v>28</v>
      </c>
      <c r="C7" s="68" t="s">
        <v>10</v>
      </c>
      <c r="D7" s="132">
        <v>150.98101075</v>
      </c>
      <c r="E7" s="133">
        <v>152.17508928999999</v>
      </c>
      <c r="F7" s="134">
        <v>145.97251498</v>
      </c>
    </row>
    <row r="8" spans="2:6" x14ac:dyDescent="0.2">
      <c r="B8" s="67" t="s">
        <v>29</v>
      </c>
      <c r="C8" s="68" t="s">
        <v>9</v>
      </c>
      <c r="D8" s="132">
        <v>609.53825791999998</v>
      </c>
      <c r="E8" s="133">
        <v>612.75845073999994</v>
      </c>
      <c r="F8" s="134">
        <v>589.90926004999994</v>
      </c>
    </row>
    <row r="9" spans="2:6" x14ac:dyDescent="0.2">
      <c r="B9" s="67" t="s">
        <v>30</v>
      </c>
      <c r="C9" s="68" t="s">
        <v>1</v>
      </c>
      <c r="D9" s="132">
        <v>829.04114704999995</v>
      </c>
      <c r="E9" s="133">
        <v>824.35065004</v>
      </c>
      <c r="F9" s="134">
        <v>788.86323469000001</v>
      </c>
    </row>
    <row r="10" spans="2:6" x14ac:dyDescent="0.2">
      <c r="B10" s="69" t="s">
        <v>31</v>
      </c>
      <c r="C10" s="68" t="s">
        <v>2</v>
      </c>
      <c r="D10" s="132">
        <v>580.49330123000004</v>
      </c>
      <c r="E10" s="133">
        <v>587.37872322999999</v>
      </c>
      <c r="F10" s="134">
        <v>558.12921525000002</v>
      </c>
    </row>
    <row r="11" spans="2:6" x14ac:dyDescent="0.2">
      <c r="B11" s="69" t="s">
        <v>32</v>
      </c>
      <c r="C11" s="68" t="s">
        <v>11</v>
      </c>
      <c r="D11" s="132">
        <v>611.36159807000001</v>
      </c>
      <c r="E11" s="133">
        <v>569.79023212000004</v>
      </c>
      <c r="F11" s="134">
        <v>535.96000718000005</v>
      </c>
    </row>
    <row r="12" spans="2:6" x14ac:dyDescent="0.2">
      <c r="B12" s="69" t="s">
        <v>33</v>
      </c>
      <c r="C12" s="68" t="s">
        <v>3</v>
      </c>
      <c r="D12" s="132">
        <v>925.36912894</v>
      </c>
      <c r="E12" s="133">
        <v>931.53430120999997</v>
      </c>
      <c r="F12" s="134">
        <v>877.6854171</v>
      </c>
    </row>
    <row r="13" spans="2:6" x14ac:dyDescent="0.2">
      <c r="B13" s="69" t="s">
        <v>34</v>
      </c>
      <c r="C13" s="68" t="s">
        <v>4</v>
      </c>
      <c r="D13" s="132">
        <v>709.21359285000005</v>
      </c>
      <c r="E13" s="133">
        <v>704.79539885999998</v>
      </c>
      <c r="F13" s="134">
        <v>630.19538145000001</v>
      </c>
    </row>
    <row r="14" spans="2:6" x14ac:dyDescent="0.2">
      <c r="B14" s="69" t="s">
        <v>35</v>
      </c>
      <c r="C14" s="68" t="s">
        <v>5</v>
      </c>
      <c r="D14" s="132">
        <v>563.59193121999999</v>
      </c>
      <c r="E14" s="133">
        <v>519.27106450999997</v>
      </c>
      <c r="F14" s="134">
        <v>476.08356013999997</v>
      </c>
    </row>
    <row r="15" spans="2:6" x14ac:dyDescent="0.2">
      <c r="B15" s="69" t="s">
        <v>36</v>
      </c>
      <c r="C15" s="68" t="s">
        <v>12</v>
      </c>
      <c r="D15" s="132">
        <v>1344.98393373</v>
      </c>
      <c r="E15" s="133">
        <v>1448.74237047</v>
      </c>
      <c r="F15" s="134">
        <v>1395.41611685</v>
      </c>
    </row>
    <row r="16" spans="2:6" x14ac:dyDescent="0.2">
      <c r="B16" s="69" t="s">
        <v>37</v>
      </c>
      <c r="C16" s="68" t="s">
        <v>6</v>
      </c>
      <c r="D16" s="132">
        <v>1269.99796915</v>
      </c>
      <c r="E16" s="133">
        <v>1317.8072090400001</v>
      </c>
      <c r="F16" s="134">
        <v>1286.1972548599999</v>
      </c>
    </row>
    <row r="17" spans="2:6" x14ac:dyDescent="0.2">
      <c r="B17" s="69" t="s">
        <v>38</v>
      </c>
      <c r="C17" s="68" t="s">
        <v>7</v>
      </c>
      <c r="D17" s="132">
        <v>1159.98195065</v>
      </c>
      <c r="E17" s="133">
        <v>1183.4009276300001</v>
      </c>
      <c r="F17" s="134">
        <v>1160.1997854900001</v>
      </c>
    </row>
    <row r="18" spans="2:6" x14ac:dyDescent="0.2">
      <c r="B18" s="69" t="s">
        <v>39</v>
      </c>
      <c r="C18" s="68" t="s">
        <v>13</v>
      </c>
      <c r="D18" s="132">
        <v>264.09809455999999</v>
      </c>
      <c r="E18" s="133">
        <v>288.92782595</v>
      </c>
      <c r="F18" s="134">
        <v>277.89112813000003</v>
      </c>
    </row>
    <row r="19" spans="2:6" x14ac:dyDescent="0.2">
      <c r="B19" s="70" t="s">
        <v>40</v>
      </c>
      <c r="C19" s="71" t="s">
        <v>8</v>
      </c>
      <c r="D19" s="135">
        <v>62.837220590000001</v>
      </c>
      <c r="E19" s="136">
        <v>56.187030120000003</v>
      </c>
      <c r="F19" s="137">
        <v>57.640999669999999</v>
      </c>
    </row>
    <row r="20" spans="2:6" x14ac:dyDescent="0.2">
      <c r="B20" s="37"/>
    </row>
    <row r="21" spans="2:6" x14ac:dyDescent="0.2">
      <c r="B21" s="72" t="s">
        <v>61</v>
      </c>
    </row>
  </sheetData>
  <mergeCells count="1">
    <mergeCell ref="D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B1:P24"/>
  <sheetViews>
    <sheetView workbookViewId="0">
      <selection activeCell="B23" sqref="B23"/>
    </sheetView>
  </sheetViews>
  <sheetFormatPr baseColWidth="10" defaultRowHeight="12.75" x14ac:dyDescent="0.2"/>
  <cols>
    <col min="1" max="1" width="8.7109375" customWidth="1"/>
    <col min="2" max="2" width="25.7109375" customWidth="1"/>
    <col min="3" max="5" width="15.7109375" customWidth="1"/>
    <col min="8" max="8" width="29.7109375" customWidth="1"/>
    <col min="9" max="11" width="14.7109375" customWidth="1"/>
    <col min="12" max="12" width="11.7109375" customWidth="1"/>
  </cols>
  <sheetData>
    <row r="1" spans="2:12" ht="15" x14ac:dyDescent="0.25">
      <c r="B1" s="76" t="s">
        <v>54</v>
      </c>
      <c r="E1" s="101"/>
    </row>
    <row r="4" spans="2:12" x14ac:dyDescent="0.2">
      <c r="B4" s="8" t="s">
        <v>27</v>
      </c>
      <c r="C4" s="7"/>
      <c r="D4" s="7"/>
      <c r="E4" s="7"/>
      <c r="F4" s="7"/>
      <c r="G4" s="7"/>
      <c r="H4" s="34" t="s">
        <v>66</v>
      </c>
      <c r="I4" s="7"/>
      <c r="J4" s="7"/>
      <c r="K4" s="7"/>
      <c r="L4" s="7"/>
    </row>
    <row r="5" spans="2:12" x14ac:dyDescent="0.2">
      <c r="B5" s="8"/>
      <c r="C5" s="7"/>
      <c r="D5" s="7"/>
      <c r="E5" s="7"/>
      <c r="F5" s="7"/>
      <c r="G5" s="7"/>
      <c r="H5" s="34"/>
      <c r="I5" s="7"/>
      <c r="J5" s="7"/>
      <c r="K5" s="7"/>
      <c r="L5" s="7"/>
    </row>
    <row r="6" spans="2:12" ht="63.75" x14ac:dyDescent="0.2">
      <c r="B6" s="81"/>
      <c r="C6" s="102" t="s">
        <v>58</v>
      </c>
      <c r="D6" s="102" t="s">
        <v>59</v>
      </c>
      <c r="E6" s="82" t="s">
        <v>60</v>
      </c>
      <c r="F6" s="7"/>
      <c r="G6" s="7"/>
      <c r="H6" s="84"/>
      <c r="I6" s="102" t="s">
        <v>58</v>
      </c>
      <c r="J6" s="102" t="s">
        <v>59</v>
      </c>
      <c r="K6" s="82" t="s">
        <v>60</v>
      </c>
      <c r="L6" s="7"/>
    </row>
    <row r="7" spans="2:12" x14ac:dyDescent="0.2">
      <c r="B7" s="77" t="s">
        <v>10</v>
      </c>
      <c r="C7" s="12">
        <v>1.59721204291317</v>
      </c>
      <c r="D7" s="12">
        <v>16.000167299548298</v>
      </c>
      <c r="E7" s="80">
        <v>-12.4163228311923</v>
      </c>
      <c r="F7" s="7"/>
      <c r="G7" s="7"/>
      <c r="H7" s="77" t="s">
        <v>10</v>
      </c>
      <c r="I7" s="12">
        <v>-0.490569710655265</v>
      </c>
      <c r="J7" s="12">
        <v>0.44533675952102703</v>
      </c>
      <c r="K7" s="80">
        <v>-0.93175701368494401</v>
      </c>
      <c r="L7" s="10"/>
    </row>
    <row r="8" spans="2:12" x14ac:dyDescent="0.2">
      <c r="B8" s="79" t="s">
        <v>9</v>
      </c>
      <c r="C8" s="12">
        <v>-1.7043867371538799</v>
      </c>
      <c r="D8" s="12">
        <v>4.3800832616776804</v>
      </c>
      <c r="E8" s="80">
        <v>-5.8291484435569698</v>
      </c>
      <c r="F8" s="7"/>
      <c r="G8" s="7"/>
      <c r="H8" s="79" t="s">
        <v>9</v>
      </c>
      <c r="I8" s="12">
        <v>1.74755244330565</v>
      </c>
      <c r="J8" s="12">
        <v>0.16706917189282</v>
      </c>
      <c r="K8" s="80">
        <v>1.5778471752034899</v>
      </c>
      <c r="L8" s="10"/>
    </row>
    <row r="9" spans="2:12" x14ac:dyDescent="0.2">
      <c r="B9" s="79" t="s">
        <v>1</v>
      </c>
      <c r="C9" s="12">
        <v>16.315067336783699</v>
      </c>
      <c r="D9" s="12">
        <v>17.7840485817825</v>
      </c>
      <c r="E9" s="80">
        <v>-1.2471818235885901</v>
      </c>
      <c r="F9" s="7"/>
      <c r="G9" s="7"/>
      <c r="H9" s="79" t="s">
        <v>1</v>
      </c>
      <c r="I9" s="12">
        <v>-0.439145506968174</v>
      </c>
      <c r="J9" s="12">
        <v>-1.48612951647243</v>
      </c>
      <c r="K9" s="80">
        <v>1.06277827108552</v>
      </c>
      <c r="L9" s="10"/>
    </row>
    <row r="10" spans="2:12" x14ac:dyDescent="0.2">
      <c r="B10" s="79" t="s">
        <v>2</v>
      </c>
      <c r="C10" s="12">
        <v>2.45996241832498</v>
      </c>
      <c r="D10" s="12">
        <v>8.3533087567289499E-2</v>
      </c>
      <c r="E10" s="80">
        <v>2.3744458827991699</v>
      </c>
      <c r="F10" s="7"/>
      <c r="G10" s="7"/>
      <c r="H10" s="79" t="s">
        <v>2</v>
      </c>
      <c r="I10" s="12">
        <v>-1.79647543523119</v>
      </c>
      <c r="J10" s="12">
        <v>-3.2723756009358902</v>
      </c>
      <c r="K10" s="80">
        <v>1.5258310900055201</v>
      </c>
      <c r="L10" s="10"/>
    </row>
    <row r="11" spans="2:12" x14ac:dyDescent="0.2">
      <c r="B11" s="79" t="s">
        <v>11</v>
      </c>
      <c r="C11" s="12">
        <v>-1.2169658561077199</v>
      </c>
      <c r="D11" s="12">
        <v>13.464927511597599</v>
      </c>
      <c r="E11" s="80">
        <v>-12.939587315388399</v>
      </c>
      <c r="F11" s="7"/>
      <c r="G11" s="7"/>
      <c r="H11" s="79" t="s">
        <v>11</v>
      </c>
      <c r="I11" s="12">
        <v>-0.29448853241248701</v>
      </c>
      <c r="J11" s="12">
        <v>-1.2576012276576001</v>
      </c>
      <c r="K11" s="80">
        <v>0.97537907445983796</v>
      </c>
      <c r="L11" s="10"/>
    </row>
    <row r="12" spans="2:12" x14ac:dyDescent="0.2">
      <c r="B12" s="79" t="s">
        <v>3</v>
      </c>
      <c r="C12" s="12">
        <v>11.4133881380306</v>
      </c>
      <c r="D12" s="12">
        <v>12.310292468834</v>
      </c>
      <c r="E12" s="80">
        <v>-0.79859495606979203</v>
      </c>
      <c r="F12" s="7"/>
      <c r="G12" s="7"/>
      <c r="H12" s="79" t="s">
        <v>3</v>
      </c>
      <c r="I12" s="12">
        <v>-1.8325418684218</v>
      </c>
      <c r="J12" s="12">
        <v>-3.0912795771371</v>
      </c>
      <c r="K12" s="80">
        <v>1.29889003097223</v>
      </c>
      <c r="L12" s="10"/>
    </row>
    <row r="13" spans="2:12" x14ac:dyDescent="0.2">
      <c r="B13" s="79" t="s">
        <v>4</v>
      </c>
      <c r="C13" s="12">
        <v>4.9771156661038596</v>
      </c>
      <c r="D13" s="12">
        <v>5.1080174154922799</v>
      </c>
      <c r="E13" s="80">
        <v>-0.124540213589</v>
      </c>
      <c r="F13" s="7"/>
      <c r="G13" s="7"/>
      <c r="H13" s="79" t="s">
        <v>4</v>
      </c>
      <c r="I13" s="12">
        <v>0.215334064273733</v>
      </c>
      <c r="J13" s="12">
        <v>0.48736415634964197</v>
      </c>
      <c r="K13" s="80">
        <v>-0.27071074493771602</v>
      </c>
      <c r="L13" s="10"/>
    </row>
    <row r="14" spans="2:12" x14ac:dyDescent="0.2">
      <c r="B14" s="79" t="s">
        <v>5</v>
      </c>
      <c r="C14" s="12">
        <v>-1.0044776379281299</v>
      </c>
      <c r="D14" s="12">
        <v>1.2624643016202099</v>
      </c>
      <c r="E14" s="80">
        <v>-2.2386794111548101</v>
      </c>
      <c r="F14" s="7"/>
      <c r="G14" s="7"/>
      <c r="H14" s="79" t="s">
        <v>5</v>
      </c>
      <c r="I14" s="12">
        <v>-3.8213180216879601</v>
      </c>
      <c r="J14" s="12">
        <v>-3.3306003655176801</v>
      </c>
      <c r="K14" s="80">
        <v>-0.50762460305509205</v>
      </c>
      <c r="L14" s="10"/>
    </row>
    <row r="15" spans="2:12" x14ac:dyDescent="0.2">
      <c r="B15" s="79" t="s">
        <v>12</v>
      </c>
      <c r="C15" s="12">
        <v>-4.8075956674978899</v>
      </c>
      <c r="D15" s="12">
        <v>-3.7186758434714999</v>
      </c>
      <c r="E15" s="80">
        <v>-1.1309771999563301</v>
      </c>
      <c r="F15" s="7"/>
      <c r="G15" s="7"/>
      <c r="H15" s="79" t="s">
        <v>12</v>
      </c>
      <c r="I15" s="12">
        <v>-0.50609082642155601</v>
      </c>
      <c r="J15" s="12">
        <v>-1.6533754434943799</v>
      </c>
      <c r="K15" s="80">
        <v>1.1665724393150501</v>
      </c>
      <c r="L15" s="10"/>
    </row>
    <row r="16" spans="2:12" x14ac:dyDescent="0.2">
      <c r="B16" s="79" t="s">
        <v>6</v>
      </c>
      <c r="C16" s="12">
        <v>-5.09710070245929</v>
      </c>
      <c r="D16" s="12">
        <v>-5.5912897133121504</v>
      </c>
      <c r="E16" s="80">
        <v>0.52345700873593204</v>
      </c>
      <c r="F16" s="7"/>
      <c r="G16" s="7"/>
      <c r="H16" s="79" t="s">
        <v>6</v>
      </c>
      <c r="I16" s="12">
        <v>-1.7497729668226201</v>
      </c>
      <c r="J16" s="12">
        <v>-4.2191343848840903</v>
      </c>
      <c r="K16" s="80">
        <v>2.5781364599316801</v>
      </c>
      <c r="L16" s="10"/>
    </row>
    <row r="17" spans="2:16" x14ac:dyDescent="0.2">
      <c r="B17" s="79" t="s">
        <v>7</v>
      </c>
      <c r="C17" s="12">
        <v>-0.96000175637595897</v>
      </c>
      <c r="D17" s="12">
        <v>-5.4708173979261403</v>
      </c>
      <c r="E17" s="80">
        <v>4.7718762792424902</v>
      </c>
      <c r="F17" s="7"/>
      <c r="G17" s="7"/>
      <c r="H17" s="79" t="s">
        <v>7</v>
      </c>
      <c r="I17" s="12">
        <v>-0.68981966988282295</v>
      </c>
      <c r="J17" s="12">
        <v>-3.58777226294777</v>
      </c>
      <c r="K17" s="80">
        <v>3.0057936229506201</v>
      </c>
      <c r="L17" s="10"/>
    </row>
    <row r="18" spans="2:16" x14ac:dyDescent="0.2">
      <c r="B18" s="79" t="s">
        <v>13</v>
      </c>
      <c r="C18" s="12">
        <v>1.48237289656315</v>
      </c>
      <c r="D18" s="12">
        <v>-0.41928595347658898</v>
      </c>
      <c r="E18" s="80">
        <v>1.9096658105416999</v>
      </c>
      <c r="F18" s="7"/>
      <c r="G18" s="7"/>
      <c r="H18" s="79" t="s">
        <v>13</v>
      </c>
      <c r="I18" s="12">
        <v>-0.19319857444620001</v>
      </c>
      <c r="J18" s="12">
        <v>-1.35219243052961</v>
      </c>
      <c r="K18" s="80">
        <v>1.17488050128962</v>
      </c>
      <c r="L18" s="10"/>
    </row>
    <row r="19" spans="2:16" x14ac:dyDescent="0.2">
      <c r="B19" s="79" t="s">
        <v>8</v>
      </c>
      <c r="C19" s="12">
        <v>-1.7831013755807299</v>
      </c>
      <c r="D19" s="12">
        <v>-6.7233633313426298</v>
      </c>
      <c r="E19" s="80">
        <v>5.2963551562338003</v>
      </c>
      <c r="F19" s="7"/>
      <c r="G19" s="7"/>
      <c r="H19" s="79" t="s">
        <v>8</v>
      </c>
      <c r="I19" s="12">
        <v>-2.1172622432808601</v>
      </c>
      <c r="J19" s="12">
        <v>-3.6832278226151698</v>
      </c>
      <c r="K19" s="80">
        <v>1.6258493136068799</v>
      </c>
      <c r="L19" s="10"/>
    </row>
    <row r="20" spans="2:16" ht="18" customHeight="1" x14ac:dyDescent="0.2">
      <c r="B20" s="94" t="s">
        <v>26</v>
      </c>
      <c r="C20" s="95">
        <v>1.5983790153488799</v>
      </c>
      <c r="D20" s="95">
        <v>3.94291525977938</v>
      </c>
      <c r="E20" s="96">
        <v>-2.25559985360323</v>
      </c>
      <c r="F20" s="7"/>
      <c r="G20" s="7"/>
      <c r="H20" s="94" t="s">
        <v>20</v>
      </c>
      <c r="I20" s="95">
        <v>-1.0437713347448501</v>
      </c>
      <c r="J20" s="95">
        <v>-2.1335176943351999</v>
      </c>
      <c r="K20" s="96">
        <v>1.1135031462424101</v>
      </c>
      <c r="L20" s="10"/>
      <c r="N20" s="10"/>
      <c r="O20" s="10"/>
      <c r="P20" s="10"/>
    </row>
    <row r="21" spans="2:16" ht="18" customHeight="1" x14ac:dyDescent="0.2">
      <c r="B21" s="85"/>
      <c r="C21" s="86"/>
      <c r="D21" s="86"/>
      <c r="E21" s="86"/>
      <c r="F21" s="7"/>
      <c r="G21" s="7"/>
      <c r="H21" s="87"/>
      <c r="I21" s="86"/>
      <c r="J21" s="86"/>
      <c r="K21" s="86"/>
      <c r="L21" s="7"/>
      <c r="N21" s="10"/>
      <c r="O21" s="10"/>
      <c r="P21" s="10"/>
    </row>
    <row r="22" spans="2:16" ht="55.5" customHeight="1" x14ac:dyDescent="0.2">
      <c r="B22" s="116" t="s">
        <v>62</v>
      </c>
      <c r="C22" s="117"/>
      <c r="D22" s="117"/>
      <c r="E22" s="117"/>
      <c r="F22" s="7"/>
      <c r="G22" s="7"/>
      <c r="H22" s="116" t="s">
        <v>68</v>
      </c>
      <c r="I22" s="117"/>
      <c r="J22" s="117"/>
      <c r="K22" s="117"/>
      <c r="L22" s="7"/>
    </row>
    <row r="23" spans="2:16" x14ac:dyDescent="0.2">
      <c r="B23" s="41" t="s">
        <v>61</v>
      </c>
      <c r="C23" s="7"/>
      <c r="D23" s="7"/>
      <c r="E23" s="7"/>
      <c r="F23" s="7"/>
      <c r="G23" s="7"/>
      <c r="H23" s="41" t="s">
        <v>61</v>
      </c>
      <c r="I23" s="7"/>
      <c r="J23" s="7"/>
      <c r="K23" s="7"/>
      <c r="L23" s="7"/>
    </row>
    <row r="24" spans="2:16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</sheetData>
  <mergeCells count="2">
    <mergeCell ref="B22:E22"/>
    <mergeCell ref="H22:K2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8F0D6-7BAE-4072-B7AC-9FFE59643489}">
  <sheetPr codeName="Feuil9"/>
  <dimension ref="B41:B42"/>
  <sheetViews>
    <sheetView workbookViewId="0">
      <selection activeCell="R32" sqref="R32"/>
    </sheetView>
  </sheetViews>
  <sheetFormatPr baseColWidth="10" defaultRowHeight="12.75" x14ac:dyDescent="0.2"/>
  <sheetData>
    <row r="41" spans="2:2" x14ac:dyDescent="0.2">
      <c r="B41" s="72"/>
    </row>
    <row r="42" spans="2:2" x14ac:dyDescent="0.2">
      <c r="B42" s="41" t="s">
        <v>61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I25"/>
  <sheetViews>
    <sheetView workbookViewId="0">
      <selection activeCell="B5" sqref="B5"/>
    </sheetView>
  </sheetViews>
  <sheetFormatPr baseColWidth="10" defaultRowHeight="12.75" x14ac:dyDescent="0.2"/>
  <cols>
    <col min="2" max="2" width="28" customWidth="1"/>
    <col min="3" max="8" width="12.7109375" customWidth="1"/>
    <col min="9" max="16" width="11.42578125" customWidth="1"/>
    <col min="16375" max="16375" width="11.42578125" customWidth="1"/>
  </cols>
  <sheetData>
    <row r="1" spans="2:8" ht="15" x14ac:dyDescent="0.25">
      <c r="B1" s="76" t="s">
        <v>54</v>
      </c>
    </row>
    <row r="4" spans="2:8" x14ac:dyDescent="0.2">
      <c r="B4" s="8" t="s">
        <v>69</v>
      </c>
      <c r="C4" s="7"/>
      <c r="D4" s="7"/>
      <c r="E4" s="7"/>
      <c r="F4" s="7"/>
      <c r="G4" s="7"/>
      <c r="H4" s="7"/>
    </row>
    <row r="5" spans="2:8" x14ac:dyDescent="0.2">
      <c r="B5" s="8"/>
      <c r="C5" s="7"/>
      <c r="D5" s="7"/>
      <c r="E5" s="7"/>
      <c r="F5" s="7"/>
      <c r="G5" s="7"/>
      <c r="H5" s="7"/>
    </row>
    <row r="6" spans="2:8" ht="39.75" customHeight="1" x14ac:dyDescent="0.2">
      <c r="B6" s="83"/>
      <c r="C6" s="118" t="s">
        <v>0</v>
      </c>
      <c r="D6" s="119"/>
      <c r="E6" s="118" t="s">
        <v>21</v>
      </c>
      <c r="F6" s="119"/>
      <c r="G6" s="118" t="s">
        <v>63</v>
      </c>
      <c r="H6" s="120"/>
    </row>
    <row r="7" spans="2:8" ht="38.25" x14ac:dyDescent="0.2">
      <c r="B7" s="89"/>
      <c r="C7" s="90" t="s">
        <v>56</v>
      </c>
      <c r="D7" s="91" t="s">
        <v>57</v>
      </c>
      <c r="E7" s="90" t="s">
        <v>56</v>
      </c>
      <c r="F7" s="91" t="s">
        <v>57</v>
      </c>
      <c r="G7" s="105" t="s">
        <v>65</v>
      </c>
      <c r="H7" s="92" t="s">
        <v>22</v>
      </c>
    </row>
    <row r="8" spans="2:8" x14ac:dyDescent="0.2">
      <c r="B8" s="77" t="s">
        <v>10</v>
      </c>
      <c r="C8" s="11">
        <v>358.26927744764799</v>
      </c>
      <c r="D8" s="9">
        <v>11.799446968022835</v>
      </c>
      <c r="E8" s="11">
        <v>467.987599183984</v>
      </c>
      <c r="F8" s="9">
        <v>5.9538501299419551</v>
      </c>
      <c r="G8" s="12">
        <v>58.358532034777198</v>
      </c>
      <c r="H8" s="78">
        <v>5.39112388625463</v>
      </c>
    </row>
    <row r="9" spans="2:8" x14ac:dyDescent="0.2">
      <c r="B9" s="79" t="s">
        <v>9</v>
      </c>
      <c r="C9" s="13">
        <v>1657.5337062165099</v>
      </c>
      <c r="D9" s="10">
        <v>3.4930106267676564</v>
      </c>
      <c r="E9" s="13">
        <v>2126.9459998214402</v>
      </c>
      <c r="F9" s="10">
        <v>0.50109575241243931</v>
      </c>
      <c r="G9" s="14">
        <v>66.176061268160694</v>
      </c>
      <c r="H9" s="88">
        <v>4.5544609705387998E-2</v>
      </c>
    </row>
    <row r="10" spans="2:8" x14ac:dyDescent="0.2">
      <c r="B10" s="79" t="s">
        <v>1</v>
      </c>
      <c r="C10" s="13">
        <v>2948.1703532626998</v>
      </c>
      <c r="D10" s="10">
        <v>33.633174164801858</v>
      </c>
      <c r="E10" s="13">
        <v>3560.53484182291</v>
      </c>
      <c r="F10" s="10">
        <v>24.685998059820449</v>
      </c>
      <c r="G10" s="14">
        <v>80.753547898046605</v>
      </c>
      <c r="H10" s="88">
        <v>23.040676323974701</v>
      </c>
    </row>
    <row r="11" spans="2:8" x14ac:dyDescent="0.2">
      <c r="B11" s="79" t="s">
        <v>2</v>
      </c>
      <c r="C11" s="13">
        <v>2735.38005880021</v>
      </c>
      <c r="D11" s="10">
        <v>24.493213075130001</v>
      </c>
      <c r="E11" s="13">
        <v>3140.4096977629601</v>
      </c>
      <c r="F11" s="10">
        <v>19.643974428322323</v>
      </c>
      <c r="G11" s="14">
        <v>80.130775189190004</v>
      </c>
      <c r="H11" s="88">
        <v>19.101828325567102</v>
      </c>
    </row>
    <row r="12" spans="2:8" x14ac:dyDescent="0.2">
      <c r="B12" s="79" t="s">
        <v>11</v>
      </c>
      <c r="C12" s="13">
        <v>3819.4395091800602</v>
      </c>
      <c r="D12" s="10">
        <v>6.1661101844073443</v>
      </c>
      <c r="E12" s="13">
        <v>4206.7731132113104</v>
      </c>
      <c r="F12" s="10">
        <v>3.6943596670258927</v>
      </c>
      <c r="G12" s="14">
        <v>104.20916087857699</v>
      </c>
      <c r="H12" s="88">
        <v>2.80152323699363</v>
      </c>
    </row>
    <row r="13" spans="2:8" x14ac:dyDescent="0.2">
      <c r="B13" s="79" t="s">
        <v>3</v>
      </c>
      <c r="C13" s="13">
        <v>5579.5950557893402</v>
      </c>
      <c r="D13" s="10">
        <v>25.662530331759328</v>
      </c>
      <c r="E13" s="13">
        <v>6268.3943636662698</v>
      </c>
      <c r="F13" s="10">
        <v>20.447373066201763</v>
      </c>
      <c r="G13" s="14">
        <v>97.494318418241207</v>
      </c>
      <c r="H13" s="88">
        <v>19.1920569819771</v>
      </c>
    </row>
    <row r="14" spans="2:8" x14ac:dyDescent="0.2">
      <c r="B14" s="79" t="s">
        <v>4</v>
      </c>
      <c r="C14" s="13">
        <v>3683.9183114934299</v>
      </c>
      <c r="D14" s="10">
        <v>21.57434042814667</v>
      </c>
      <c r="E14" s="13">
        <v>4119.0779707805896</v>
      </c>
      <c r="F14" s="10">
        <v>15.94681291385767</v>
      </c>
      <c r="G14" s="14">
        <v>72.114759098688197</v>
      </c>
      <c r="H14" s="88">
        <v>15.596507441415399</v>
      </c>
    </row>
    <row r="15" spans="2:8" x14ac:dyDescent="0.2">
      <c r="B15" s="79" t="s">
        <v>5</v>
      </c>
      <c r="C15" s="13">
        <v>4376.5309882660404</v>
      </c>
      <c r="D15" s="10">
        <v>21.666519678777448</v>
      </c>
      <c r="E15" s="13">
        <v>4703.8158625837104</v>
      </c>
      <c r="F15" s="10">
        <v>18.81714139024065</v>
      </c>
      <c r="G15" s="14">
        <v>93.075494073782295</v>
      </c>
      <c r="H15" s="88">
        <v>18.3399793763171</v>
      </c>
    </row>
    <row r="16" spans="2:8" x14ac:dyDescent="0.2">
      <c r="B16" s="79" t="s">
        <v>12</v>
      </c>
      <c r="C16" s="13">
        <v>4618.7393211746903</v>
      </c>
      <c r="D16" s="10">
        <v>1.5380481321172681</v>
      </c>
      <c r="E16" s="13">
        <v>5685.6659604157003</v>
      </c>
      <c r="F16" s="10">
        <v>0.1287170099529078</v>
      </c>
      <c r="G16" s="14">
        <v>53.134035129435802</v>
      </c>
      <c r="H16" s="88">
        <v>1.0255564065074101</v>
      </c>
    </row>
    <row r="17" spans="2:9" x14ac:dyDescent="0.2">
      <c r="B17" s="79" t="s">
        <v>6</v>
      </c>
      <c r="C17" s="13">
        <v>2518.0912254914201</v>
      </c>
      <c r="D17" s="10">
        <v>4.6438521866867006</v>
      </c>
      <c r="E17" s="13">
        <v>3558.87231841421</v>
      </c>
      <c r="F17" s="10">
        <v>2.714644958636427</v>
      </c>
      <c r="G17" s="14">
        <v>40.524147253157999</v>
      </c>
      <c r="H17" s="88">
        <v>3.4135979792331002</v>
      </c>
    </row>
    <row r="18" spans="2:9" x14ac:dyDescent="0.2">
      <c r="B18" s="79" t="s">
        <v>7</v>
      </c>
      <c r="C18" s="13">
        <v>2769.8000154814699</v>
      </c>
      <c r="D18" s="10">
        <v>15.258273042676322</v>
      </c>
      <c r="E18" s="13">
        <v>3664.8180528667199</v>
      </c>
      <c r="F18" s="10">
        <v>10.548165303360818</v>
      </c>
      <c r="G18" s="14">
        <v>49.2596827520698</v>
      </c>
      <c r="H18" s="88">
        <v>9.8632828073971996</v>
      </c>
    </row>
    <row r="19" spans="2:9" x14ac:dyDescent="0.2">
      <c r="B19" s="79" t="s">
        <v>13</v>
      </c>
      <c r="C19" s="13">
        <v>1532.7132617319101</v>
      </c>
      <c r="D19" s="10">
        <v>4.0320199238934435</v>
      </c>
      <c r="E19" s="13">
        <v>1747.9799582774201</v>
      </c>
      <c r="F19" s="10">
        <v>3.1163291346150856</v>
      </c>
      <c r="G19" s="14">
        <v>44.022887478475702</v>
      </c>
      <c r="H19" s="88">
        <v>1.26023308659639</v>
      </c>
    </row>
    <row r="20" spans="2:9" x14ac:dyDescent="0.2">
      <c r="B20" s="79" t="s">
        <v>8</v>
      </c>
      <c r="C20" s="13">
        <v>159.71233526863199</v>
      </c>
      <c r="D20" s="10">
        <v>-0.33973401010352688</v>
      </c>
      <c r="E20" s="13">
        <v>208.453547675203</v>
      </c>
      <c r="F20" s="10">
        <v>0.6006132576603278</v>
      </c>
      <c r="G20" s="14">
        <v>44.798198098894702</v>
      </c>
      <c r="H20" s="88">
        <v>-0.46836040486171299</v>
      </c>
      <c r="I20" s="36"/>
    </row>
    <row r="21" spans="2:9" ht="18" customHeight="1" x14ac:dyDescent="0.2">
      <c r="B21" s="94" t="s">
        <v>20</v>
      </c>
      <c r="C21" s="97">
        <v>37662.628165790004</v>
      </c>
      <c r="D21" s="98">
        <v>14.412157387748501</v>
      </c>
      <c r="E21" s="97">
        <v>44435.727917448901</v>
      </c>
      <c r="F21" s="98">
        <v>10.6931488209714</v>
      </c>
      <c r="G21" s="95">
        <v>64.336213072453205</v>
      </c>
      <c r="H21" s="99">
        <v>10.352026784908601</v>
      </c>
    </row>
    <row r="22" spans="2:9" x14ac:dyDescent="0.2">
      <c r="B22" s="7"/>
      <c r="C22" s="93"/>
      <c r="D22" s="10"/>
      <c r="E22" s="93"/>
      <c r="F22" s="10"/>
      <c r="G22" s="10"/>
      <c r="H22" s="10"/>
    </row>
    <row r="23" spans="2:9" ht="68.25" customHeight="1" x14ac:dyDescent="0.2">
      <c r="B23" s="116" t="s">
        <v>64</v>
      </c>
      <c r="C23" s="117"/>
      <c r="D23" s="117"/>
      <c r="E23" s="117"/>
      <c r="F23" s="117"/>
      <c r="G23" s="117"/>
      <c r="H23" s="117"/>
    </row>
    <row r="24" spans="2:9" x14ac:dyDescent="0.2">
      <c r="B24" s="41" t="s">
        <v>61</v>
      </c>
      <c r="C24" s="7"/>
      <c r="D24" s="7"/>
      <c r="E24" s="7"/>
      <c r="F24" s="7"/>
      <c r="G24" s="7"/>
      <c r="H24" s="7"/>
    </row>
    <row r="25" spans="2:9" x14ac:dyDescent="0.2">
      <c r="B25" s="7"/>
      <c r="C25" s="7"/>
      <c r="D25" s="7"/>
      <c r="E25" s="7"/>
      <c r="F25" s="7"/>
      <c r="G25" s="7"/>
      <c r="H25" s="7"/>
    </row>
  </sheetData>
  <mergeCells count="4">
    <mergeCell ref="B23:H23"/>
    <mergeCell ref="C6:D6"/>
    <mergeCell ref="E6:F6"/>
    <mergeCell ref="G6:H6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22948-3F5E-4479-88F6-9C3D0ABFF195}">
  <dimension ref="A1:H22"/>
  <sheetViews>
    <sheetView zoomScaleNormal="100" workbookViewId="0"/>
  </sheetViews>
  <sheetFormatPr baseColWidth="10" defaultRowHeight="15" x14ac:dyDescent="0.25"/>
  <cols>
    <col min="1" max="1" width="12.140625" style="106" customWidth="1"/>
    <col min="2" max="2" width="32.7109375" style="106" customWidth="1"/>
    <col min="3" max="16384" width="11.42578125" style="106"/>
  </cols>
  <sheetData>
    <row r="1" spans="1:8" ht="15.75" x14ac:dyDescent="0.25">
      <c r="A1" s="42" t="s">
        <v>54</v>
      </c>
    </row>
    <row r="3" spans="1:8" x14ac:dyDescent="0.25">
      <c r="B3" s="107" t="s">
        <v>67</v>
      </c>
    </row>
    <row r="5" spans="1:8" x14ac:dyDescent="0.25">
      <c r="B5" s="111"/>
      <c r="C5" s="112">
        <v>2020</v>
      </c>
      <c r="D5" s="112">
        <v>2021</v>
      </c>
      <c r="E5" s="112">
        <v>2022</v>
      </c>
      <c r="F5" s="112">
        <v>2023</v>
      </c>
      <c r="G5" s="112">
        <v>2024</v>
      </c>
      <c r="H5" s="112">
        <v>2025</v>
      </c>
    </row>
    <row r="6" spans="1:8" x14ac:dyDescent="0.25">
      <c r="A6" s="43"/>
      <c r="B6" s="47" t="s">
        <v>10</v>
      </c>
      <c r="C6" s="108">
        <v>100</v>
      </c>
      <c r="D6" s="109">
        <v>168.069008804866</v>
      </c>
      <c r="E6" s="109">
        <v>180.98757296720032</v>
      </c>
      <c r="F6" s="109">
        <v>109.24059739417974</v>
      </c>
      <c r="G6" s="109">
        <v>88.608333215236541</v>
      </c>
      <c r="H6" s="109">
        <v>93.385318232415571</v>
      </c>
    </row>
    <row r="7" spans="1:8" x14ac:dyDescent="0.25">
      <c r="A7" s="43"/>
      <c r="B7" s="47" t="s">
        <v>9</v>
      </c>
      <c r="C7" s="108">
        <v>100</v>
      </c>
      <c r="D7" s="109">
        <v>142.368623696675</v>
      </c>
      <c r="E7" s="109">
        <v>164.16743875590674</v>
      </c>
      <c r="F7" s="109">
        <v>112.69581184038809</v>
      </c>
      <c r="G7" s="109">
        <v>92.374382975173233</v>
      </c>
      <c r="H7" s="109">
        <v>92.416454527366682</v>
      </c>
    </row>
    <row r="8" spans="1:8" x14ac:dyDescent="0.25">
      <c r="A8" s="43"/>
      <c r="B8" s="47" t="s">
        <v>1</v>
      </c>
      <c r="C8" s="108">
        <v>100</v>
      </c>
      <c r="D8" s="109">
        <v>103.92817865712099</v>
      </c>
      <c r="E8" s="109">
        <v>119.58231800155741</v>
      </c>
      <c r="F8" s="109">
        <v>104.79893285672875</v>
      </c>
      <c r="G8" s="109">
        <v>84.175221801723239</v>
      </c>
      <c r="H8" s="109">
        <v>103.56976220204633</v>
      </c>
    </row>
    <row r="9" spans="1:8" x14ac:dyDescent="0.25">
      <c r="A9" s="43"/>
      <c r="B9" s="47" t="s">
        <v>2</v>
      </c>
      <c r="C9" s="108">
        <v>100</v>
      </c>
      <c r="D9" s="109">
        <v>103.723849382704</v>
      </c>
      <c r="E9" s="109">
        <v>136.75239554678174</v>
      </c>
      <c r="F9" s="109">
        <v>104.22713478208689</v>
      </c>
      <c r="G9" s="109">
        <v>102.55901465806474</v>
      </c>
      <c r="H9" s="109">
        <v>122.14966157044137</v>
      </c>
    </row>
    <row r="10" spans="1:8" x14ac:dyDescent="0.25">
      <c r="A10" s="43"/>
      <c r="B10" s="47" t="s">
        <v>11</v>
      </c>
      <c r="C10" s="108">
        <v>100</v>
      </c>
      <c r="D10" s="109">
        <v>108.11575918402001</v>
      </c>
      <c r="E10" s="109">
        <v>152.42164435970349</v>
      </c>
      <c r="F10" s="109">
        <v>137.62549464652767</v>
      </c>
      <c r="G10" s="109">
        <v>121.38083108084105</v>
      </c>
      <c r="H10" s="109">
        <v>124.78134326882724</v>
      </c>
    </row>
    <row r="11" spans="1:8" x14ac:dyDescent="0.25">
      <c r="A11" s="43"/>
      <c r="B11" s="47" t="s">
        <v>3</v>
      </c>
      <c r="C11" s="108">
        <v>100</v>
      </c>
      <c r="D11" s="109">
        <v>111.898219187653</v>
      </c>
      <c r="E11" s="109">
        <v>157.59073658502723</v>
      </c>
      <c r="F11" s="109">
        <v>145.21315669567804</v>
      </c>
      <c r="G11" s="109">
        <v>102.9209244454342</v>
      </c>
      <c r="H11" s="109">
        <v>122.67356691137942</v>
      </c>
    </row>
    <row r="12" spans="1:8" x14ac:dyDescent="0.25">
      <c r="A12" s="43"/>
      <c r="B12" s="47" t="s">
        <v>4</v>
      </c>
      <c r="C12" s="108">
        <v>100</v>
      </c>
      <c r="D12" s="109">
        <v>112.89320458034</v>
      </c>
      <c r="E12" s="109">
        <v>132.04848093349841</v>
      </c>
      <c r="F12" s="109">
        <v>119.32545062062749</v>
      </c>
      <c r="G12" s="109">
        <v>111.62380890876419</v>
      </c>
      <c r="H12" s="109">
        <v>129.03322457161048</v>
      </c>
    </row>
    <row r="13" spans="1:8" x14ac:dyDescent="0.25">
      <c r="A13" s="43"/>
      <c r="B13" s="47" t="s">
        <v>5</v>
      </c>
      <c r="C13" s="108">
        <v>100</v>
      </c>
      <c r="D13" s="109">
        <v>98.130072774003906</v>
      </c>
      <c r="E13" s="109">
        <v>126.60042888720578</v>
      </c>
      <c r="F13" s="109">
        <v>125.98359772850422</v>
      </c>
      <c r="G13" s="109">
        <v>112.04604488519642</v>
      </c>
      <c r="H13" s="109">
        <v>132.59526640912034</v>
      </c>
    </row>
    <row r="14" spans="1:8" x14ac:dyDescent="0.25">
      <c r="A14" s="43"/>
      <c r="B14" s="47" t="s">
        <v>12</v>
      </c>
      <c r="C14" s="108">
        <v>100</v>
      </c>
      <c r="D14" s="109">
        <v>106.873166966675</v>
      </c>
      <c r="E14" s="109">
        <v>105.02207773193004</v>
      </c>
      <c r="F14" s="109">
        <v>100.90266531840172</v>
      </c>
      <c r="G14" s="109">
        <v>88.825244762629893</v>
      </c>
      <c r="H14" s="109">
        <v>89.736197750888564</v>
      </c>
    </row>
    <row r="15" spans="1:8" x14ac:dyDescent="0.25">
      <c r="A15" s="43"/>
      <c r="B15" s="47" t="s">
        <v>6</v>
      </c>
      <c r="C15" s="108">
        <v>100</v>
      </c>
      <c r="D15" s="109">
        <v>108.53896066243099</v>
      </c>
      <c r="E15" s="109">
        <v>103.3563704174266</v>
      </c>
      <c r="F15" s="109">
        <v>91.663287927079367</v>
      </c>
      <c r="G15" s="109">
        <v>91.560653047856135</v>
      </c>
      <c r="H15" s="109">
        <v>94.686165650070294</v>
      </c>
    </row>
    <row r="16" spans="1:8" x14ac:dyDescent="0.25">
      <c r="A16" s="43"/>
      <c r="B16" s="47" t="s">
        <v>7</v>
      </c>
      <c r="C16" s="108">
        <v>100</v>
      </c>
      <c r="D16" s="109">
        <v>105.41498368409999</v>
      </c>
      <c r="E16" s="109">
        <v>102.77962974463894</v>
      </c>
      <c r="F16" s="109">
        <v>100.5893583324101</v>
      </c>
      <c r="G16" s="109">
        <v>95.419863468947639</v>
      </c>
      <c r="H16" s="109">
        <v>104.83139445732203</v>
      </c>
    </row>
    <row r="17" spans="1:8" x14ac:dyDescent="0.25">
      <c r="A17" s="43"/>
      <c r="B17" s="47" t="s">
        <v>13</v>
      </c>
      <c r="C17" s="108">
        <v>100</v>
      </c>
      <c r="D17" s="109">
        <v>92.877027600170905</v>
      </c>
      <c r="E17" s="109">
        <v>86.699564999007521</v>
      </c>
      <c r="F17" s="109">
        <v>82.289078637550062</v>
      </c>
      <c r="G17" s="109">
        <v>91.558040663055678</v>
      </c>
      <c r="H17" s="109">
        <v>92.711885384930525</v>
      </c>
    </row>
    <row r="18" spans="1:8" x14ac:dyDescent="0.25">
      <c r="A18" s="43"/>
      <c r="B18" s="47" t="s">
        <v>8</v>
      </c>
      <c r="C18" s="108">
        <v>100</v>
      </c>
      <c r="D18" s="109">
        <v>117.292348787732</v>
      </c>
      <c r="E18" s="109">
        <v>90.47619127094157</v>
      </c>
      <c r="F18" s="109">
        <v>93.534420118444189</v>
      </c>
      <c r="G18" s="109">
        <v>94.928457475684596</v>
      </c>
      <c r="H18" s="109">
        <v>94.483850167922526</v>
      </c>
    </row>
    <row r="19" spans="1:8" x14ac:dyDescent="0.25">
      <c r="A19" s="43"/>
      <c r="B19" s="47"/>
      <c r="C19" s="108"/>
      <c r="D19" s="109"/>
      <c r="E19" s="109"/>
      <c r="F19" s="109"/>
      <c r="G19" s="109"/>
      <c r="H19" s="109"/>
    </row>
    <row r="20" spans="1:8" x14ac:dyDescent="0.25">
      <c r="A20" s="43"/>
      <c r="B20" s="110" t="s">
        <v>20</v>
      </c>
      <c r="C20" s="110">
        <v>100</v>
      </c>
      <c r="D20" s="96">
        <v>108.715882760735</v>
      </c>
      <c r="E20" s="96">
        <v>125.3343891887</v>
      </c>
      <c r="F20" s="96">
        <v>112.54945448119101</v>
      </c>
      <c r="G20" s="96">
        <v>99.078758948102404</v>
      </c>
      <c r="H20" s="96">
        <v>109.335520038235</v>
      </c>
    </row>
    <row r="22" spans="1:8" x14ac:dyDescent="0.25">
      <c r="B22" s="4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11</vt:i4>
      </vt:variant>
      <vt:variant>
        <vt:lpstr>Graphiques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20" baseType="lpstr">
      <vt:lpstr>données graphique 1</vt:lpstr>
      <vt:lpstr>Données Graph 1</vt:lpstr>
      <vt:lpstr>Graph 1</vt:lpstr>
      <vt:lpstr>Données Graph complémentaire</vt:lpstr>
      <vt:lpstr>Données Graph 2</vt:lpstr>
      <vt:lpstr>Graph 2</vt:lpstr>
      <vt:lpstr>Données Graph 3</vt:lpstr>
      <vt:lpstr>Tableaux 1 et tab complém</vt:lpstr>
      <vt:lpstr>Graph 3</vt:lpstr>
      <vt:lpstr>Tableau 2</vt:lpstr>
      <vt:lpstr>Donnees_graph 4</vt:lpstr>
      <vt:lpstr>Graphique1</vt:lpstr>
      <vt:lpstr>Graph complémentaire</vt:lpstr>
      <vt:lpstr>hodgfoùsdui</vt:lpstr>
      <vt:lpstr>Graph 4_a</vt:lpstr>
      <vt:lpstr>Graph 4_b</vt:lpstr>
      <vt:lpstr>Graph 4_c</vt:lpstr>
      <vt:lpstr>Graph 4_d</vt:lpstr>
      <vt:lpstr>'Tableau 2'!Zone_d_impression</vt:lpstr>
      <vt:lpstr>'Tableaux 1 et tab complém'!Zone_d_impression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dominique.bouilly</dc:creator>
  <cp:lastModifiedBy>Guillaume LUBATTI</cp:lastModifiedBy>
  <cp:lastPrinted>2019-06-28T10:34:35Z</cp:lastPrinted>
  <dcterms:created xsi:type="dcterms:W3CDTF">2019-06-20T08:06:39Z</dcterms:created>
  <dcterms:modified xsi:type="dcterms:W3CDTF">2026-07-06T11:23:49Z</dcterms:modified>
</cp:coreProperties>
</file>