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U:\Douanes\Publications\Synthèse_Comextbois_2026\"/>
    </mc:Choice>
  </mc:AlternateContent>
  <xr:revisionPtr revIDLastSave="0" documentId="13_ncr:1_{CEA00E35-DC1E-429C-8E0C-800B7AC19807}" xr6:coauthVersionLast="47" xr6:coauthVersionMax="47" xr10:uidLastSave="{00000000-0000-0000-0000-000000000000}"/>
  <bookViews>
    <workbookView xWindow="28680" yWindow="-1920" windowWidth="29040" windowHeight="15720" xr2:uid="{1B9B099D-925B-4197-AA0F-BAE34BC330D3}"/>
  </bookViews>
  <sheets>
    <sheet name="Sommaire" sheetId="1" r:id="rId1"/>
    <sheet name="Tableau 1" sheetId="2" r:id="rId2"/>
    <sheet name="Tableau 2" sheetId="3" r:id="rId3"/>
    <sheet name="Tableau 3" sheetId="10" r:id="rId4"/>
    <sheet name="Tableau 4" sheetId="5" r:id="rId5"/>
    <sheet name="Tableau 5" sheetId="6" r:id="rId6"/>
    <sheet name="Tableau 6" sheetId="7" r:id="rId7"/>
    <sheet name="Tableau 7" sheetId="15" r:id="rId8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7" i="5" l="1"/>
  <c r="E7" i="5"/>
  <c r="F7" i="5"/>
  <c r="G7" i="5"/>
  <c r="H7" i="5"/>
  <c r="C7" i="5"/>
  <c r="I9" i="5"/>
  <c r="J9" i="5"/>
  <c r="I10" i="5"/>
  <c r="J10" i="5"/>
  <c r="K10" i="5"/>
  <c r="I11" i="5"/>
  <c r="J11" i="5"/>
  <c r="K11" i="5"/>
  <c r="I12" i="5"/>
  <c r="J12" i="5"/>
  <c r="K12" i="5" s="1"/>
  <c r="H9" i="5"/>
  <c r="H10" i="5"/>
  <c r="H11" i="5"/>
  <c r="H12" i="5"/>
  <c r="E9" i="5"/>
  <c r="E10" i="5"/>
  <c r="E11" i="5"/>
  <c r="E12" i="5"/>
  <c r="I8" i="15"/>
  <c r="J8" i="15"/>
  <c r="K8" i="15"/>
  <c r="I9" i="15"/>
  <c r="J9" i="15"/>
  <c r="K9" i="15"/>
  <c r="I10" i="15"/>
  <c r="J10" i="15"/>
  <c r="K10" i="15"/>
  <c r="J7" i="15"/>
  <c r="K7" i="15"/>
  <c r="I7" i="15"/>
  <c r="E8" i="15"/>
  <c r="E9" i="15"/>
  <c r="E10" i="15"/>
  <c r="H8" i="15"/>
  <c r="H9" i="15"/>
  <c r="H10" i="15"/>
  <c r="H7" i="15"/>
  <c r="E7" i="15"/>
  <c r="F7" i="15"/>
  <c r="G7" i="15"/>
  <c r="D7" i="15"/>
  <c r="C7" i="15"/>
  <c r="I13" i="5"/>
  <c r="E13" i="5"/>
  <c r="E14" i="5"/>
  <c r="E15" i="5"/>
  <c r="E16" i="5"/>
  <c r="E17" i="5"/>
  <c r="E18" i="5"/>
  <c r="H13" i="5"/>
  <c r="J13" i="5"/>
  <c r="K13" i="5"/>
  <c r="H14" i="5"/>
  <c r="I14" i="5"/>
  <c r="J14" i="5"/>
  <c r="K14" i="5"/>
  <c r="H15" i="5"/>
  <c r="I15" i="5"/>
  <c r="J15" i="5"/>
  <c r="K15" i="5"/>
  <c r="H16" i="5"/>
  <c r="I16" i="5"/>
  <c r="J16" i="5"/>
  <c r="K16" i="5"/>
  <c r="H17" i="5"/>
  <c r="I17" i="5"/>
  <c r="J17" i="5"/>
  <c r="K17" i="5"/>
  <c r="H18" i="5"/>
  <c r="I18" i="5"/>
  <c r="J18" i="5"/>
  <c r="K18" i="5"/>
  <c r="K19" i="7"/>
  <c r="K8" i="7"/>
  <c r="K9" i="7"/>
  <c r="K10" i="7"/>
  <c r="K11" i="7"/>
  <c r="K12" i="7"/>
  <c r="K13" i="7"/>
  <c r="K14" i="7"/>
  <c r="K15" i="7"/>
  <c r="K16" i="7"/>
  <c r="K17" i="7"/>
  <c r="K18" i="7"/>
  <c r="I8" i="7"/>
  <c r="J8" i="7"/>
  <c r="I9" i="7"/>
  <c r="J9" i="7"/>
  <c r="I10" i="7"/>
  <c r="J10" i="7"/>
  <c r="I11" i="7"/>
  <c r="J11" i="7"/>
  <c r="I12" i="7"/>
  <c r="J12" i="7"/>
  <c r="I13" i="7"/>
  <c r="J13" i="7"/>
  <c r="I14" i="7"/>
  <c r="J14" i="7"/>
  <c r="I15" i="7"/>
  <c r="J15" i="7"/>
  <c r="I16" i="7"/>
  <c r="J16" i="7"/>
  <c r="I17" i="7"/>
  <c r="J17" i="7"/>
  <c r="I18" i="7"/>
  <c r="J18" i="7"/>
  <c r="I19" i="7"/>
  <c r="J19" i="7"/>
  <c r="H8" i="7"/>
  <c r="H9" i="7"/>
  <c r="H10" i="7"/>
  <c r="H11" i="7"/>
  <c r="H12" i="7"/>
  <c r="H13" i="7"/>
  <c r="H14" i="7"/>
  <c r="H15" i="7"/>
  <c r="H16" i="7"/>
  <c r="H17" i="7"/>
  <c r="H18" i="7"/>
  <c r="H19" i="7"/>
  <c r="E8" i="7"/>
  <c r="E9" i="7"/>
  <c r="E10" i="7"/>
  <c r="E11" i="7"/>
  <c r="E12" i="7"/>
  <c r="E13" i="7"/>
  <c r="E14" i="7"/>
  <c r="E15" i="7"/>
  <c r="E16" i="7"/>
  <c r="E17" i="7"/>
  <c r="E18" i="7"/>
  <c r="E19" i="7"/>
  <c r="K8" i="6"/>
  <c r="K9" i="6"/>
  <c r="K10" i="6"/>
  <c r="K11" i="6"/>
  <c r="K12" i="6"/>
  <c r="K13" i="6"/>
  <c r="K14" i="6"/>
  <c r="K15" i="6"/>
  <c r="K16" i="6"/>
  <c r="K17" i="6"/>
  <c r="K18" i="6"/>
  <c r="K19" i="6"/>
  <c r="K20" i="6"/>
  <c r="K21" i="6"/>
  <c r="I8" i="6"/>
  <c r="J8" i="6"/>
  <c r="I9" i="6"/>
  <c r="J9" i="6"/>
  <c r="I10" i="6"/>
  <c r="J10" i="6"/>
  <c r="I11" i="6"/>
  <c r="J11" i="6"/>
  <c r="I12" i="6"/>
  <c r="J12" i="6"/>
  <c r="I13" i="6"/>
  <c r="J13" i="6"/>
  <c r="I14" i="6"/>
  <c r="J14" i="6"/>
  <c r="I15" i="6"/>
  <c r="J15" i="6"/>
  <c r="I16" i="6"/>
  <c r="J16" i="6"/>
  <c r="I17" i="6"/>
  <c r="J17" i="6"/>
  <c r="I18" i="6"/>
  <c r="J18" i="6"/>
  <c r="I19" i="6"/>
  <c r="J19" i="6"/>
  <c r="I20" i="6"/>
  <c r="J20" i="6"/>
  <c r="I21" i="6"/>
  <c r="J21" i="6"/>
  <c r="H8" i="6"/>
  <c r="H9" i="6"/>
  <c r="H10" i="6"/>
  <c r="H11" i="6"/>
  <c r="H12" i="6"/>
  <c r="H13" i="6"/>
  <c r="H14" i="6"/>
  <c r="H15" i="6"/>
  <c r="H16" i="6"/>
  <c r="H17" i="6"/>
  <c r="H18" i="6"/>
  <c r="H19" i="6"/>
  <c r="H20" i="6"/>
  <c r="H21" i="6"/>
  <c r="E8" i="6"/>
  <c r="E9" i="6"/>
  <c r="E10" i="6"/>
  <c r="E11" i="6"/>
  <c r="E12" i="6"/>
  <c r="E13" i="6"/>
  <c r="E14" i="6"/>
  <c r="E15" i="6"/>
  <c r="E16" i="6"/>
  <c r="E17" i="6"/>
  <c r="E18" i="6"/>
  <c r="E19" i="6"/>
  <c r="E20" i="6"/>
  <c r="E21" i="6"/>
  <c r="I7" i="10"/>
  <c r="J7" i="10"/>
  <c r="K7" i="10"/>
  <c r="I8" i="10"/>
  <c r="J8" i="10"/>
  <c r="K8" i="10"/>
  <c r="I9" i="10"/>
  <c r="J9" i="10"/>
  <c r="K9" i="10"/>
  <c r="I10" i="10"/>
  <c r="J10" i="10"/>
  <c r="K10" i="10"/>
  <c r="I11" i="10"/>
  <c r="J11" i="10"/>
  <c r="K11" i="10"/>
  <c r="I12" i="10"/>
  <c r="J12" i="10"/>
  <c r="K12" i="10"/>
  <c r="I13" i="10"/>
  <c r="J13" i="10"/>
  <c r="K13" i="10"/>
  <c r="I14" i="10"/>
  <c r="J14" i="10"/>
  <c r="K14" i="10" s="1"/>
  <c r="I15" i="10"/>
  <c r="J15" i="10"/>
  <c r="K15" i="10"/>
  <c r="I16" i="10"/>
  <c r="J16" i="10"/>
  <c r="K16" i="10"/>
  <c r="I17" i="10"/>
  <c r="J17" i="10"/>
  <c r="K17" i="10"/>
  <c r="I18" i="10"/>
  <c r="J18" i="10"/>
  <c r="K18" i="10"/>
  <c r="I19" i="10"/>
  <c r="J19" i="10"/>
  <c r="K19" i="10"/>
  <c r="I20" i="10"/>
  <c r="J20" i="10"/>
  <c r="K20" i="10"/>
  <c r="I21" i="10"/>
  <c r="J21" i="10"/>
  <c r="K21" i="10"/>
  <c r="I22" i="10"/>
  <c r="J22" i="10"/>
  <c r="K22" i="10"/>
  <c r="I23" i="10"/>
  <c r="J23" i="10"/>
  <c r="K23" i="10"/>
  <c r="I24" i="10"/>
  <c r="J24" i="10"/>
  <c r="K24" i="10"/>
  <c r="I25" i="10"/>
  <c r="J25" i="10"/>
  <c r="K25" i="10"/>
  <c r="I26" i="10"/>
  <c r="J26" i="10"/>
  <c r="K26" i="10"/>
  <c r="I27" i="10"/>
  <c r="J27" i="10"/>
  <c r="K27" i="10"/>
  <c r="I28" i="10"/>
  <c r="J28" i="10"/>
  <c r="K28" i="10"/>
  <c r="I29" i="10"/>
  <c r="J29" i="10"/>
  <c r="K29" i="10"/>
  <c r="K6" i="10"/>
  <c r="J6" i="10"/>
  <c r="I6" i="10"/>
  <c r="I8" i="5"/>
  <c r="J8" i="5"/>
  <c r="I19" i="5"/>
  <c r="J19" i="5"/>
  <c r="I20" i="5"/>
  <c r="J20" i="5"/>
  <c r="I21" i="5"/>
  <c r="J21" i="5"/>
  <c r="K21" i="5" s="1"/>
  <c r="I22" i="5"/>
  <c r="J22" i="5"/>
  <c r="K22" i="5" s="1"/>
  <c r="I23" i="5"/>
  <c r="J23" i="5"/>
  <c r="K23" i="5" s="1"/>
  <c r="I24" i="5"/>
  <c r="J24" i="5"/>
  <c r="I25" i="5"/>
  <c r="J25" i="5"/>
  <c r="H8" i="5"/>
  <c r="H19" i="5"/>
  <c r="H20" i="5"/>
  <c r="H21" i="5"/>
  <c r="H22" i="5"/>
  <c r="H23" i="5"/>
  <c r="H24" i="5"/>
  <c r="H25" i="5"/>
  <c r="E8" i="5"/>
  <c r="E19" i="5"/>
  <c r="E20" i="5"/>
  <c r="E21" i="5"/>
  <c r="E22" i="5"/>
  <c r="E23" i="5"/>
  <c r="E24" i="5"/>
  <c r="E25" i="5"/>
  <c r="H7" i="10"/>
  <c r="H8" i="10"/>
  <c r="H9" i="10"/>
  <c r="H10" i="10"/>
  <c r="H11" i="10"/>
  <c r="H12" i="10"/>
  <c r="H13" i="10"/>
  <c r="H14" i="10"/>
  <c r="H15" i="10"/>
  <c r="H16" i="10"/>
  <c r="H17" i="10"/>
  <c r="H18" i="10"/>
  <c r="H19" i="10"/>
  <c r="H20" i="10"/>
  <c r="H21" i="10"/>
  <c r="H22" i="10"/>
  <c r="H23" i="10"/>
  <c r="H24" i="10"/>
  <c r="H25" i="10"/>
  <c r="H26" i="10"/>
  <c r="H27" i="10"/>
  <c r="H28" i="10"/>
  <c r="H29" i="10"/>
  <c r="H6" i="10"/>
  <c r="E7" i="10"/>
  <c r="E8" i="10"/>
  <c r="E9" i="10"/>
  <c r="E10" i="10"/>
  <c r="E11" i="10"/>
  <c r="E12" i="10"/>
  <c r="E13" i="10"/>
  <c r="E14" i="10"/>
  <c r="E15" i="10"/>
  <c r="E16" i="10"/>
  <c r="E17" i="10"/>
  <c r="E18" i="10"/>
  <c r="E19" i="10"/>
  <c r="E20" i="10"/>
  <c r="E21" i="10"/>
  <c r="E22" i="10"/>
  <c r="E23" i="10"/>
  <c r="E24" i="10"/>
  <c r="E25" i="10"/>
  <c r="E26" i="10"/>
  <c r="E27" i="10"/>
  <c r="E28" i="10"/>
  <c r="E29" i="10"/>
  <c r="E6" i="10"/>
  <c r="K8" i="2"/>
  <c r="K9" i="2"/>
  <c r="K10" i="2"/>
  <c r="K11" i="2"/>
  <c r="K12" i="2"/>
  <c r="K13" i="2"/>
  <c r="K14" i="2"/>
  <c r="K7" i="2"/>
  <c r="J7" i="2"/>
  <c r="J8" i="2"/>
  <c r="J9" i="2"/>
  <c r="J10" i="2"/>
  <c r="J11" i="2"/>
  <c r="J12" i="2"/>
  <c r="J13" i="2"/>
  <c r="J14" i="2"/>
  <c r="I8" i="2"/>
  <c r="I9" i="2"/>
  <c r="I10" i="2"/>
  <c r="I11" i="2"/>
  <c r="I12" i="2"/>
  <c r="I13" i="2"/>
  <c r="I14" i="2"/>
  <c r="I7" i="2"/>
  <c r="H8" i="2"/>
  <c r="H9" i="2"/>
  <c r="H10" i="2"/>
  <c r="H11" i="2"/>
  <c r="H12" i="2"/>
  <c r="H13" i="2"/>
  <c r="H14" i="2"/>
  <c r="H7" i="2"/>
  <c r="E8" i="2"/>
  <c r="E9" i="2"/>
  <c r="E10" i="2"/>
  <c r="E11" i="2"/>
  <c r="E12" i="2"/>
  <c r="E13" i="2"/>
  <c r="E14" i="2"/>
  <c r="E7" i="2"/>
  <c r="D7" i="3"/>
  <c r="E7" i="3"/>
  <c r="F7" i="3"/>
  <c r="G7" i="3"/>
  <c r="H7" i="3"/>
  <c r="I7" i="3"/>
  <c r="J7" i="3"/>
  <c r="K7" i="3"/>
  <c r="C7" i="3"/>
  <c r="M1" i="15"/>
  <c r="D7" i="6"/>
  <c r="F7" i="6"/>
  <c r="G7" i="6"/>
  <c r="C7" i="6"/>
  <c r="G7" i="7"/>
  <c r="D7" i="7"/>
  <c r="F7" i="7"/>
  <c r="C7" i="7"/>
  <c r="I7" i="7" s="1"/>
  <c r="M1" i="7"/>
  <c r="M1" i="6"/>
  <c r="M1" i="5"/>
  <c r="M1" i="10"/>
  <c r="M1" i="3"/>
  <c r="M1" i="2"/>
  <c r="K9" i="5" l="1"/>
  <c r="K25" i="5"/>
  <c r="K19" i="5"/>
  <c r="K20" i="5"/>
  <c r="K24" i="5"/>
  <c r="K8" i="5"/>
  <c r="J7" i="7"/>
  <c r="K7" i="7" s="1"/>
  <c r="I7" i="5"/>
  <c r="J7" i="5"/>
  <c r="I7" i="6"/>
  <c r="J7" i="6"/>
  <c r="E7" i="6"/>
  <c r="H7" i="6"/>
  <c r="H7" i="7"/>
  <c r="E7" i="7"/>
  <c r="K7" i="5" l="1"/>
  <c r="K7" i="6"/>
</calcChain>
</file>

<file path=xl/sharedStrings.xml><?xml version="1.0" encoding="utf-8"?>
<sst xmlns="http://schemas.openxmlformats.org/spreadsheetml/2006/main" count="162" uniqueCount="104">
  <si>
    <t>Sommaire</t>
  </si>
  <si>
    <t>Tableau 2 : Solde commercial de l'ensemble des produits de la filière bois et dérivés par produits</t>
  </si>
  <si>
    <t>Tableau 1 : Solde commercial de l'ensemble des produits de la filière bois et dérivés par pays</t>
  </si>
  <si>
    <t>Ensemble des produits de la filière bois et dérivés</t>
  </si>
  <si>
    <t>Solde commercial</t>
  </si>
  <si>
    <t>Evol.</t>
  </si>
  <si>
    <t>Bois ronds conifères</t>
  </si>
  <si>
    <t>Bois ronds feuillus tempérés</t>
  </si>
  <si>
    <t>Bois ronds tropicaux</t>
  </si>
  <si>
    <t>Bois de feu en rondins, bûches</t>
  </si>
  <si>
    <t>Bois bruts traités à la créosote ou autres</t>
  </si>
  <si>
    <t>Charbon de bois</t>
  </si>
  <si>
    <t>Ensemble des bois ronds</t>
  </si>
  <si>
    <t>Importations</t>
  </si>
  <si>
    <t>Exportations</t>
  </si>
  <si>
    <t xml:space="preserve">          Sapin-épicéa</t>
  </si>
  <si>
    <t xml:space="preserve">          Pins</t>
  </si>
  <si>
    <t xml:space="preserve">          Autres conifères</t>
  </si>
  <si>
    <t xml:space="preserve">          Chêne</t>
  </si>
  <si>
    <t xml:space="preserve">          Hêtre</t>
  </si>
  <si>
    <t xml:space="preserve">          Bouleau</t>
  </si>
  <si>
    <t xml:space="preserve">          Peuplier (grumes + trituration)</t>
  </si>
  <si>
    <t xml:space="preserve">          Eucalyptus (grumes + trituration)</t>
  </si>
  <si>
    <t xml:space="preserve">          Autres feuillus tempérés (grumes + trituration)</t>
  </si>
  <si>
    <t xml:space="preserve">          Dark red meranti, light red meranti, meranti bakau</t>
  </si>
  <si>
    <t xml:space="preserve">          Sapelli, acajou d'Afrique, iroko</t>
  </si>
  <si>
    <t xml:space="preserve">          Okoumé et sipo</t>
  </si>
  <si>
    <t xml:space="preserve">          Autres tropicaux</t>
  </si>
  <si>
    <t xml:space="preserve">          Bois de feu conifères</t>
  </si>
  <si>
    <t xml:space="preserve">          Bois de feu feuillus</t>
  </si>
  <si>
    <t xml:space="preserve">          Bois bruts conifère traités à la créosote ou autres</t>
  </si>
  <si>
    <t xml:space="preserve">          Bois bruts feuillus traités à la créosote ou autres</t>
  </si>
  <si>
    <t>unité : milliers d'euros</t>
  </si>
  <si>
    <t>dont Chine</t>
  </si>
  <si>
    <t>dont Belgique</t>
  </si>
  <si>
    <t>dont Allemagne</t>
  </si>
  <si>
    <t>dont Espagne</t>
  </si>
  <si>
    <t>dont Italie</t>
  </si>
  <si>
    <t>Bois en plaquettes ou en particules, sciures et déchets</t>
  </si>
  <si>
    <t>Sciages</t>
  </si>
  <si>
    <t>Sciages de conifères</t>
  </si>
  <si>
    <t>Sciages de feuillus tempérés</t>
  </si>
  <si>
    <t>Sciages de tropicaux</t>
  </si>
  <si>
    <t>Traverses</t>
  </si>
  <si>
    <t>Placages, panneaux, contreplaqués</t>
  </si>
  <si>
    <t>Autres produits du travail mécanique du bois</t>
  </si>
  <si>
    <t>Fabrications en bois, meubles et sièges</t>
  </si>
  <si>
    <t>Pâtes à papier</t>
  </si>
  <si>
    <t>Papiers ou cartons à recycler</t>
  </si>
  <si>
    <t>Papiers et cartons bruts</t>
  </si>
  <si>
    <t>dont Royaume-uni</t>
  </si>
  <si>
    <t>Papiers et cartons transformés</t>
  </si>
  <si>
    <t>Ensemble des pâtes, papiers et cartons</t>
  </si>
  <si>
    <t>Ensemble des produits des industries du bois</t>
  </si>
  <si>
    <t>Ensemble des sciages et connexes</t>
  </si>
  <si>
    <t xml:space="preserve">          Pâtes mécaniques de bois ou mi-chimique</t>
  </si>
  <si>
    <t xml:space="preserve">          Pâtes chimiques de bois</t>
  </si>
  <si>
    <t xml:space="preserve">          Pâtes chimiques de bois à dissoudre</t>
  </si>
  <si>
    <t xml:space="preserve">          Autres pâtes de bois</t>
  </si>
  <si>
    <t xml:space="preserve">          Papiers graphiques</t>
  </si>
  <si>
    <t xml:space="preserve">          Papiers hygiéniques et domestiques</t>
  </si>
  <si>
    <t xml:space="preserve">          Matériaux d'emballage</t>
  </si>
  <si>
    <t xml:space="preserve">          Autres papiers et cartons bruts</t>
  </si>
  <si>
    <t xml:space="preserve">          Feuilles pour placage</t>
  </si>
  <si>
    <t xml:space="preserve">          Contreplaqués</t>
  </si>
  <si>
    <t xml:space="preserve">          Panneaux de particules</t>
  </si>
  <si>
    <t xml:space="preserve">          Panneaux de fibres</t>
  </si>
  <si>
    <t xml:space="preserve">          Bois profilés pour parquet, baguettes, moulures</t>
  </si>
  <si>
    <t xml:space="preserve">          Ouvrages pour emballage et transport</t>
  </si>
  <si>
    <t xml:space="preserve">          Ouvrages de tonnellerie</t>
  </si>
  <si>
    <t xml:space="preserve">          Ouvrages de menuiserie</t>
  </si>
  <si>
    <t xml:space="preserve">          Autres ouvrages en bois</t>
  </si>
  <si>
    <t xml:space="preserve">          Construction préfabriquées en bois</t>
  </si>
  <si>
    <t xml:space="preserve">          Meubles et sièges en bois</t>
  </si>
  <si>
    <t xml:space="preserve">          Sciages de sapin-épicéa</t>
  </si>
  <si>
    <t xml:space="preserve">          Sciages de pins</t>
  </si>
  <si>
    <t xml:space="preserve">          Sciages autres conifères</t>
  </si>
  <si>
    <t xml:space="preserve">          Sciages d'épicéa, pin et sapin (proportions indéterminées)</t>
  </si>
  <si>
    <t xml:space="preserve">          Sciages d'Hem-fir et sapin (proportions indéterminées)</t>
  </si>
  <si>
    <t xml:space="preserve">          Sciages de chêne</t>
  </si>
  <si>
    <t xml:space="preserve">          Sciages de hêtre</t>
  </si>
  <si>
    <t xml:space="preserve">          Sciages d'autres feuillus tempérés</t>
  </si>
  <si>
    <t>Tableau 3 : Solde commercial de l'ensemble des bois ronds par produits</t>
  </si>
  <si>
    <t>Tableau 4 : Solde commercial de l'ensemble des sciages et connexes par produits</t>
  </si>
  <si>
    <t>Tableau 5 : Solde commercial de l'ensemble des produits des industries du bois par produits</t>
  </si>
  <si>
    <t>Tableau 6 : Solde commercial de l'ensemble des pâtes, papiers et cartons par produits</t>
  </si>
  <si>
    <t>Bois ronds</t>
  </si>
  <si>
    <t>Produits des industries du bois</t>
  </si>
  <si>
    <t>Sciages et connexes *</t>
  </si>
  <si>
    <t>* plaquettes, particules, sciures, déchets et débris</t>
  </si>
  <si>
    <t>** y compris papiers et cartons à recycler</t>
  </si>
  <si>
    <t>Pâtes, papiers et cartons **</t>
  </si>
  <si>
    <t>Granulés de bois (pellets) et autres bois aggloméré pour énergie</t>
  </si>
  <si>
    <t>Extraits tannants végétaux</t>
  </si>
  <si>
    <t>Térébenthine, colophane et dérivés</t>
  </si>
  <si>
    <t>Liège et ouvrages en liège</t>
  </si>
  <si>
    <t xml:space="preserve">          Granulés de bois (pellets)</t>
  </si>
  <si>
    <t xml:space="preserve">          Briquette de bois</t>
  </si>
  <si>
    <t xml:space="preserve">          Autres bois aggloméré pour énergie</t>
  </si>
  <si>
    <t>Autres produits</t>
  </si>
  <si>
    <t>Tableau 7 : Solde commercial de l'ensemble des autres produits par produits</t>
  </si>
  <si>
    <t>Ensemble des autres produits</t>
  </si>
  <si>
    <t>Source : Direction Générale des Douanes et des Droits Indirects</t>
  </si>
  <si>
    <t>dont Pologne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</si>
</sst>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rgb="FF000000"/>
      <name val="Marianne"/>
      <family val="3"/>
    </font>
    <font>
      <u/>
      <sz val="11"/>
      <color theme="10"/>
      <name val="Calibri"/>
      <family val="2"/>
      <scheme val="minor"/>
    </font>
    <font>
      <i/>
      <sz val="9"/>
      <color theme="1"/>
      <name val="Marianne"/>
      <family val="3"/>
    </font>
    <font>
      <sz val="11"/>
      <color rgb="FF000000"/>
      <name val="Marianne"/>
      <family val="3"/>
    </font>
    <font>
      <b/>
      <sz val="10"/>
      <color rgb="FF000000"/>
      <name val="Marianne"/>
      <family val="3"/>
    </font>
    <font>
      <i/>
      <sz val="11"/>
      <color theme="1"/>
      <name val="Calibri"/>
      <family val="2"/>
      <scheme val="minor"/>
    </font>
    <font>
      <sz val="11"/>
      <color theme="1"/>
      <name val="Marianne"/>
      <family val="3"/>
    </font>
    <font>
      <sz val="10"/>
      <color rgb="FF000000"/>
      <name val="Marianne"/>
      <family val="3"/>
    </font>
    <font>
      <b/>
      <sz val="11"/>
      <color theme="1"/>
      <name val="Marianne"/>
      <family val="3"/>
    </font>
  </fonts>
  <fills count="4">
    <fill>
      <patternFill patternType="none"/>
    </fill>
    <fill>
      <patternFill patternType="gray125"/>
    </fill>
    <fill>
      <patternFill patternType="solid">
        <fgColor rgb="FFFF8D7E"/>
      </patternFill>
    </fill>
    <fill>
      <patternFill patternType="solid">
        <fgColor theme="5" tint="0.59999389629810485"/>
        <bgColor indexed="64"/>
      </patternFill>
    </fill>
  </fills>
  <borders count="18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indexed="64"/>
      </right>
      <top/>
      <bottom/>
      <diagonal/>
    </border>
    <border>
      <left style="thin">
        <color rgb="FF000000"/>
      </left>
      <right style="thin">
        <color rgb="FF000000"/>
      </right>
      <top/>
      <bottom style="medium">
        <color indexed="64"/>
      </bottom>
      <diagonal/>
    </border>
    <border>
      <left style="thin">
        <color rgb="FF000000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rgb="FF000000"/>
      </right>
      <top/>
      <bottom style="medium">
        <color indexed="64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87">
    <xf numFmtId="0" fontId="0" fillId="0" borderId="0" xfId="0"/>
    <xf numFmtId="0" fontId="2" fillId="0" borderId="0" xfId="1"/>
    <xf numFmtId="0" fontId="3" fillId="0" borderId="0" xfId="0" applyFont="1"/>
    <xf numFmtId="0" fontId="1" fillId="0" borderId="0" xfId="0" applyFont="1" applyAlignment="1">
      <alignment horizontal="left" vertical="center" wrapText="1"/>
    </xf>
    <xf numFmtId="0" fontId="0" fillId="0" borderId="0" xfId="0"/>
    <xf numFmtId="0" fontId="0" fillId="0" borderId="0" xfId="0"/>
    <xf numFmtId="0" fontId="0" fillId="0" borderId="0" xfId="0" applyAlignment="1"/>
    <xf numFmtId="0" fontId="6" fillId="0" borderId="0" xfId="0" applyFont="1"/>
    <xf numFmtId="0" fontId="3" fillId="0" borderId="0" xfId="0" applyFont="1" applyAlignment="1">
      <alignment horizontal="right"/>
    </xf>
    <xf numFmtId="3" fontId="5" fillId="3" borderId="10" xfId="0" applyNumberFormat="1" applyFont="1" applyFill="1" applyBorder="1" applyAlignment="1">
      <alignment horizontal="right" vertical="center" wrapText="1" indent="1"/>
    </xf>
    <xf numFmtId="3" fontId="5" fillId="3" borderId="11" xfId="0" applyNumberFormat="1" applyFont="1" applyFill="1" applyBorder="1" applyAlignment="1">
      <alignment horizontal="right" vertical="center" wrapText="1" indent="1"/>
    </xf>
    <xf numFmtId="3" fontId="5" fillId="3" borderId="12" xfId="0" applyNumberFormat="1" applyFont="1" applyFill="1" applyBorder="1" applyAlignment="1">
      <alignment horizontal="right" vertical="center" wrapText="1" indent="1"/>
    </xf>
    <xf numFmtId="3" fontId="5" fillId="3" borderId="2" xfId="0" applyNumberFormat="1" applyFont="1" applyFill="1" applyBorder="1" applyAlignment="1">
      <alignment horizontal="right" vertical="center" wrapText="1" indent="1"/>
    </xf>
    <xf numFmtId="3" fontId="5" fillId="3" borderId="3" xfId="0" applyNumberFormat="1" applyFont="1" applyFill="1" applyBorder="1" applyAlignment="1">
      <alignment horizontal="right" vertical="center" wrapText="1" indent="1"/>
    </xf>
    <xf numFmtId="3" fontId="5" fillId="3" borderId="4" xfId="0" applyNumberFormat="1" applyFont="1" applyFill="1" applyBorder="1" applyAlignment="1">
      <alignment horizontal="right" vertical="center" wrapText="1" indent="1"/>
    </xf>
    <xf numFmtId="0" fontId="7" fillId="0" borderId="8" xfId="0" applyFont="1" applyBorder="1"/>
    <xf numFmtId="0" fontId="7" fillId="0" borderId="8" xfId="0" applyFont="1" applyBorder="1" applyAlignment="1">
      <alignment horizontal="center"/>
    </xf>
    <xf numFmtId="0" fontId="7" fillId="0" borderId="0" xfId="0" applyFont="1" applyBorder="1" applyAlignment="1">
      <alignment horizontal="center"/>
    </xf>
    <xf numFmtId="0" fontId="7" fillId="0" borderId="9" xfId="0" applyFont="1" applyBorder="1" applyAlignment="1">
      <alignment horizontal="center"/>
    </xf>
    <xf numFmtId="3" fontId="8" fillId="0" borderId="1" xfId="0" applyNumberFormat="1" applyFont="1" applyBorder="1" applyAlignment="1">
      <alignment horizontal="right" vertical="center" wrapText="1" indent="1"/>
    </xf>
    <xf numFmtId="3" fontId="5" fillId="3" borderId="2" xfId="0" applyNumberFormat="1" applyFont="1" applyFill="1" applyBorder="1" applyAlignment="1">
      <alignment horizontal="left" vertical="center" wrapText="1" indent="1"/>
    </xf>
    <xf numFmtId="3" fontId="8" fillId="0" borderId="13" xfId="0" applyNumberFormat="1" applyFont="1" applyBorder="1" applyAlignment="1">
      <alignment horizontal="right" vertical="center" wrapText="1" indent="1"/>
    </xf>
    <xf numFmtId="3" fontId="8" fillId="0" borderId="14" xfId="0" applyNumberFormat="1" applyFont="1" applyBorder="1" applyAlignment="1">
      <alignment horizontal="right" vertical="center" wrapText="1" indent="1"/>
    </xf>
    <xf numFmtId="3" fontId="8" fillId="0" borderId="0" xfId="0" applyNumberFormat="1" applyFont="1" applyBorder="1" applyAlignment="1">
      <alignment horizontal="right" vertical="center" wrapText="1" indent="1"/>
    </xf>
    <xf numFmtId="0" fontId="7" fillId="0" borderId="0" xfId="0" applyFont="1" applyAlignment="1">
      <alignment horizontal="center"/>
    </xf>
    <xf numFmtId="0" fontId="7" fillId="0" borderId="0" xfId="0" applyFont="1" applyBorder="1"/>
    <xf numFmtId="3" fontId="5" fillId="3" borderId="10" xfId="0" applyNumberFormat="1" applyFont="1" applyFill="1" applyBorder="1" applyAlignment="1">
      <alignment horizontal="left" vertical="center" wrapText="1" indent="1"/>
    </xf>
    <xf numFmtId="3" fontId="5" fillId="3" borderId="11" xfId="0" applyNumberFormat="1" applyFont="1" applyFill="1" applyBorder="1" applyAlignment="1">
      <alignment horizontal="left" vertical="center" wrapText="1" indent="1"/>
    </xf>
    <xf numFmtId="3" fontId="5" fillId="3" borderId="12" xfId="0" applyNumberFormat="1" applyFont="1" applyFill="1" applyBorder="1" applyAlignment="1">
      <alignment horizontal="left" vertical="center" wrapText="1" indent="1"/>
    </xf>
    <xf numFmtId="3" fontId="5" fillId="3" borderId="5" xfId="0" applyNumberFormat="1" applyFont="1" applyFill="1" applyBorder="1" applyAlignment="1">
      <alignment horizontal="left" vertical="center" wrapText="1" indent="1"/>
    </xf>
    <xf numFmtId="3" fontId="5" fillId="3" borderId="6" xfId="0" applyNumberFormat="1" applyFont="1" applyFill="1" applyBorder="1" applyAlignment="1">
      <alignment horizontal="left" vertical="center" wrapText="1" indent="1"/>
    </xf>
    <xf numFmtId="3" fontId="5" fillId="3" borderId="7" xfId="0" applyNumberFormat="1" applyFont="1" applyFill="1" applyBorder="1" applyAlignment="1">
      <alignment horizontal="left" vertical="center" wrapText="1" indent="1"/>
    </xf>
    <xf numFmtId="3" fontId="5" fillId="3" borderId="3" xfId="0" applyNumberFormat="1" applyFont="1" applyFill="1" applyBorder="1" applyAlignment="1">
      <alignment horizontal="left" vertical="center" wrapText="1" indent="1"/>
    </xf>
    <xf numFmtId="3" fontId="5" fillId="3" borderId="4" xfId="0" applyNumberFormat="1" applyFont="1" applyFill="1" applyBorder="1" applyAlignment="1">
      <alignment horizontal="left" vertical="center" wrapText="1" indent="1"/>
    </xf>
    <xf numFmtId="0" fontId="9" fillId="0" borderId="8" xfId="0" applyFont="1" applyBorder="1"/>
    <xf numFmtId="3" fontId="5" fillId="0" borderId="1" xfId="0" applyNumberFormat="1" applyFont="1" applyBorder="1" applyAlignment="1">
      <alignment horizontal="right" vertical="center" wrapText="1" indent="1"/>
    </xf>
    <xf numFmtId="0" fontId="7" fillId="0" borderId="5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7" fillId="0" borderId="7" xfId="0" applyFont="1" applyBorder="1" applyAlignment="1">
      <alignment horizontal="center"/>
    </xf>
    <xf numFmtId="3" fontId="5" fillId="0" borderId="13" xfId="0" applyNumberFormat="1" applyFont="1" applyBorder="1" applyAlignment="1">
      <alignment horizontal="right" vertical="center" wrapText="1" indent="1"/>
    </xf>
    <xf numFmtId="3" fontId="5" fillId="0" borderId="14" xfId="0" applyNumberFormat="1" applyFont="1" applyBorder="1" applyAlignment="1">
      <alignment horizontal="right" vertical="center" wrapText="1" indent="1"/>
    </xf>
    <xf numFmtId="0" fontId="7" fillId="0" borderId="10" xfId="0" applyFont="1" applyBorder="1"/>
    <xf numFmtId="3" fontId="8" fillId="0" borderId="15" xfId="0" applyNumberFormat="1" applyFont="1" applyBorder="1" applyAlignment="1">
      <alignment horizontal="right" vertical="center" wrapText="1" indent="1"/>
    </xf>
    <xf numFmtId="3" fontId="8" fillId="0" borderId="16" xfId="0" applyNumberFormat="1" applyFont="1" applyBorder="1" applyAlignment="1">
      <alignment horizontal="right" vertical="center" wrapText="1" indent="1"/>
    </xf>
    <xf numFmtId="3" fontId="8" fillId="0" borderId="17" xfId="0" applyNumberFormat="1" applyFont="1" applyBorder="1" applyAlignment="1">
      <alignment horizontal="right" vertical="center" wrapText="1" indent="1"/>
    </xf>
    <xf numFmtId="0" fontId="7" fillId="0" borderId="2" xfId="0" applyFont="1" applyBorder="1" applyAlignment="1">
      <alignment horizontal="center"/>
    </xf>
    <xf numFmtId="0" fontId="7" fillId="0" borderId="3" xfId="0" applyFont="1" applyBorder="1" applyAlignment="1">
      <alignment horizontal="center"/>
    </xf>
    <xf numFmtId="0" fontId="7" fillId="0" borderId="4" xfId="0" applyFont="1" applyBorder="1" applyAlignment="1">
      <alignment horizontal="center"/>
    </xf>
    <xf numFmtId="3" fontId="4" fillId="0" borderId="5" xfId="0" applyNumberFormat="1" applyFont="1" applyBorder="1" applyAlignment="1">
      <alignment horizontal="left" vertical="center" wrapText="1" indent="1"/>
    </xf>
    <xf numFmtId="3" fontId="4" fillId="0" borderId="5" xfId="0" applyNumberFormat="1" applyFont="1" applyBorder="1" applyAlignment="1">
      <alignment horizontal="right" vertical="center" wrapText="1" indent="1"/>
    </xf>
    <xf numFmtId="3" fontId="4" fillId="0" borderId="6" xfId="0" applyNumberFormat="1" applyFont="1" applyBorder="1" applyAlignment="1">
      <alignment horizontal="right" vertical="center" wrapText="1" indent="1"/>
    </xf>
    <xf numFmtId="3" fontId="4" fillId="0" borderId="7" xfId="0" applyNumberFormat="1" applyFont="1" applyBorder="1" applyAlignment="1">
      <alignment horizontal="right" vertical="center" wrapText="1" indent="1"/>
    </xf>
    <xf numFmtId="3" fontId="4" fillId="0" borderId="8" xfId="0" applyNumberFormat="1" applyFont="1" applyBorder="1" applyAlignment="1">
      <alignment horizontal="left" vertical="center" wrapText="1" indent="1"/>
    </xf>
    <xf numFmtId="3" fontId="4" fillId="0" borderId="8" xfId="0" applyNumberFormat="1" applyFont="1" applyBorder="1" applyAlignment="1">
      <alignment horizontal="right" vertical="center" wrapText="1" indent="1"/>
    </xf>
    <xf numFmtId="3" fontId="4" fillId="0" borderId="0" xfId="0" applyNumberFormat="1" applyFont="1" applyBorder="1" applyAlignment="1">
      <alignment horizontal="right" vertical="center" wrapText="1" indent="1"/>
    </xf>
    <xf numFmtId="3" fontId="4" fillId="0" borderId="9" xfId="0" applyNumberFormat="1" applyFont="1" applyBorder="1" applyAlignment="1">
      <alignment horizontal="right" vertical="center" wrapText="1" indent="1"/>
    </xf>
    <xf numFmtId="3" fontId="4" fillId="0" borderId="10" xfId="0" applyNumberFormat="1" applyFont="1" applyBorder="1" applyAlignment="1">
      <alignment horizontal="left" vertical="center" wrapText="1" indent="1"/>
    </xf>
    <xf numFmtId="3" fontId="4" fillId="0" borderId="10" xfId="0" applyNumberFormat="1" applyFont="1" applyBorder="1" applyAlignment="1">
      <alignment horizontal="right" vertical="center" wrapText="1" indent="1"/>
    </xf>
    <xf numFmtId="3" fontId="4" fillId="0" borderId="11" xfId="0" applyNumberFormat="1" applyFont="1" applyBorder="1" applyAlignment="1">
      <alignment horizontal="right" vertical="center" wrapText="1" indent="1"/>
    </xf>
    <xf numFmtId="3" fontId="4" fillId="0" borderId="12" xfId="0" applyNumberFormat="1" applyFont="1" applyBorder="1" applyAlignment="1">
      <alignment horizontal="right" vertical="center" wrapText="1" indent="1"/>
    </xf>
    <xf numFmtId="0" fontId="0" fillId="0" borderId="0" xfId="0" applyFont="1"/>
    <xf numFmtId="3" fontId="1" fillId="2" borderId="2" xfId="0" applyNumberFormat="1" applyFont="1" applyFill="1" applyBorder="1" applyAlignment="1">
      <alignment horizontal="center" vertical="center" wrapText="1"/>
    </xf>
    <xf numFmtId="3" fontId="1" fillId="2" borderId="3" xfId="0" applyNumberFormat="1" applyFont="1" applyFill="1" applyBorder="1" applyAlignment="1">
      <alignment horizontal="center" vertical="center" wrapText="1"/>
    </xf>
    <xf numFmtId="3" fontId="1" fillId="2" borderId="4" xfId="0" applyNumberFormat="1" applyFont="1" applyFill="1" applyBorder="1" applyAlignment="1">
      <alignment horizontal="center" vertical="center" wrapText="1"/>
    </xf>
    <xf numFmtId="3" fontId="1" fillId="2" borderId="2" xfId="0" applyNumberFormat="1" applyFont="1" applyFill="1" applyBorder="1" applyAlignment="1">
      <alignment horizontal="right" vertical="center" wrapText="1" indent="1"/>
    </xf>
    <xf numFmtId="3" fontId="1" fillId="2" borderId="3" xfId="0" applyNumberFormat="1" applyFont="1" applyFill="1" applyBorder="1" applyAlignment="1">
      <alignment horizontal="right" vertical="center" wrapText="1" indent="1"/>
    </xf>
    <xf numFmtId="3" fontId="1" fillId="2" borderId="4" xfId="0" applyNumberFormat="1" applyFont="1" applyFill="1" applyBorder="1" applyAlignment="1">
      <alignment horizontal="right" vertical="center" wrapText="1" indent="1"/>
    </xf>
    <xf numFmtId="3" fontId="1" fillId="2" borderId="10" xfId="0" applyNumberFormat="1" applyFont="1" applyFill="1" applyBorder="1" applyAlignment="1">
      <alignment horizontal="center" vertical="center" wrapText="1"/>
    </xf>
    <xf numFmtId="3" fontId="1" fillId="2" borderId="11" xfId="0" applyNumberFormat="1" applyFont="1" applyFill="1" applyBorder="1" applyAlignment="1">
      <alignment horizontal="center" vertical="center" wrapText="1"/>
    </xf>
    <xf numFmtId="3" fontId="1" fillId="2" borderId="12" xfId="0" applyNumberFormat="1" applyFont="1" applyFill="1" applyBorder="1" applyAlignment="1">
      <alignment horizontal="center" vertical="center" wrapText="1"/>
    </xf>
    <xf numFmtId="3" fontId="1" fillId="2" borderId="5" xfId="0" applyNumberFormat="1" applyFont="1" applyFill="1" applyBorder="1" applyAlignment="1">
      <alignment horizontal="right" vertical="center" wrapText="1" indent="1"/>
    </xf>
    <xf numFmtId="3" fontId="0" fillId="0" borderId="0" xfId="0" applyNumberFormat="1"/>
    <xf numFmtId="0" fontId="1" fillId="0" borderId="0" xfId="0" applyFont="1" applyAlignment="1">
      <alignment vertical="center"/>
    </xf>
    <xf numFmtId="0" fontId="0" fillId="0" borderId="0" xfId="0"/>
    <xf numFmtId="0" fontId="1" fillId="0" borderId="0" xfId="0" applyFont="1" applyAlignment="1">
      <alignment horizontal="left" vertical="center" wrapText="1"/>
    </xf>
    <xf numFmtId="0" fontId="0" fillId="0" borderId="0" xfId="0"/>
    <xf numFmtId="0" fontId="4" fillId="2" borderId="0" xfId="0" applyFont="1" applyFill="1" applyAlignment="1">
      <alignment horizontal="center" vertical="center" wrapText="1"/>
    </xf>
    <xf numFmtId="0" fontId="7" fillId="0" borderId="0" xfId="0" applyFont="1" applyAlignment="1">
      <alignment horizontal="center"/>
    </xf>
    <xf numFmtId="3" fontId="5" fillId="2" borderId="2" xfId="0" applyNumberFormat="1" applyFont="1" applyFill="1" applyBorder="1" applyAlignment="1">
      <alignment horizontal="center" vertical="center" wrapText="1"/>
    </xf>
    <xf numFmtId="3" fontId="5" fillId="2" borderId="3" xfId="0" applyNumberFormat="1" applyFont="1" applyFill="1" applyBorder="1" applyAlignment="1">
      <alignment horizontal="center" vertical="center" wrapText="1"/>
    </xf>
    <xf numFmtId="3" fontId="5" fillId="2" borderId="4" xfId="0" applyNumberFormat="1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/>
    </xf>
    <xf numFmtId="3" fontId="5" fillId="2" borderId="5" xfId="0" applyNumberFormat="1" applyFont="1" applyFill="1" applyBorder="1" applyAlignment="1">
      <alignment horizontal="center" vertical="center" wrapText="1"/>
    </xf>
    <xf numFmtId="3" fontId="5" fillId="2" borderId="6" xfId="0" applyNumberFormat="1" applyFont="1" applyFill="1" applyBorder="1" applyAlignment="1">
      <alignment horizontal="center" vertical="center" wrapText="1"/>
    </xf>
    <xf numFmtId="3" fontId="5" fillId="2" borderId="7" xfId="0" applyNumberFormat="1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11" xfId="0" applyBorder="1" applyAlignment="1">
      <alignment horizontal="center"/>
    </xf>
  </cellXfs>
  <cellStyles count="2">
    <cellStyle name="Lien hypertexte" xfId="1" builtinId="8"/>
    <cellStyle name="Normal" xfId="0" builtinId="0"/>
  </cellStyles>
  <dxfs count="2">
    <dxf>
      <font>
        <color rgb="FF9C0006"/>
      </font>
    </dxf>
    <dxf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8064EA-4BAE-4DB4-B138-D368825F163C}">
  <dimension ref="A1:G9"/>
  <sheetViews>
    <sheetView tabSelected="1" workbookViewId="0">
      <selection activeCell="A23" sqref="A23"/>
    </sheetView>
  </sheetViews>
  <sheetFormatPr baseColWidth="10" defaultRowHeight="14.5" x14ac:dyDescent="0.35"/>
  <cols>
    <col min="1" max="1" width="93.1796875" customWidth="1"/>
  </cols>
  <sheetData>
    <row r="1" spans="1:7" x14ac:dyDescent="0.35">
      <c r="A1" s="74" t="s">
        <v>0</v>
      </c>
      <c r="B1" s="75"/>
      <c r="C1" s="75"/>
      <c r="D1" s="75"/>
      <c r="E1" s="75"/>
      <c r="F1" s="75"/>
      <c r="G1" s="75"/>
    </row>
    <row r="3" spans="1:7" x14ac:dyDescent="0.35">
      <c r="A3" s="1" t="s">
        <v>2</v>
      </c>
    </row>
    <row r="4" spans="1:7" x14ac:dyDescent="0.35">
      <c r="A4" s="1" t="s">
        <v>1</v>
      </c>
    </row>
    <row r="5" spans="1:7" x14ac:dyDescent="0.35">
      <c r="A5" s="1" t="s">
        <v>82</v>
      </c>
    </row>
    <row r="6" spans="1:7" x14ac:dyDescent="0.35">
      <c r="A6" s="1" t="s">
        <v>83</v>
      </c>
    </row>
    <row r="7" spans="1:7" x14ac:dyDescent="0.35">
      <c r="A7" s="1" t="s">
        <v>84</v>
      </c>
    </row>
    <row r="8" spans="1:7" x14ac:dyDescent="0.35">
      <c r="A8" s="1" t="s">
        <v>85</v>
      </c>
    </row>
    <row r="9" spans="1:7" x14ac:dyDescent="0.35">
      <c r="A9" s="1" t="s">
        <v>100</v>
      </c>
    </row>
  </sheetData>
  <mergeCells count="1">
    <mergeCell ref="A1:G1"/>
  </mergeCells>
  <hyperlinks>
    <hyperlink ref="A3" location="'Tableau 1'!A1" display="Tableau 1 : Solde commercial de l'ensemble des produits de la filière bois et dérivés par pays" xr:uid="{469B9036-8E69-42EA-A533-E267C304C6B6}"/>
    <hyperlink ref="A4" location="'Tableau 2'!A1" display="Tableau 2 : Solde commercial de l'ensemble des produits de la filière bois et dérivés par produits" xr:uid="{E2F08934-1663-4A14-844C-3F5A2834191F}"/>
    <hyperlink ref="A6" location="'Tableau 4'!A1" display="Tableau 4 : Solde commercial de l'ensemble des sciages et connexes par produits" xr:uid="{A16526A4-2FB8-4D03-B304-2E40F73BA665}"/>
    <hyperlink ref="A7" location="'Tableau 5'!A1" display="Tableau 5 : Solde commercial de l'ensemble des produits des industries du bois par produits" xr:uid="{A330332D-AD6B-45B1-8EEA-0716C09920F7}"/>
    <hyperlink ref="A8" location="'Tableau 6'!A1" display="Tableau 6 : Solde commercial de l'ensemble des pâtes, papiers et cartons par produits" xr:uid="{7DC2A436-22F4-4994-AA51-B6D88115C7DD}"/>
    <hyperlink ref="A9" location="'Tableau 7'!A1" display="Tableau 7 : Solde commercial de l'ensemble des autres produits (charbon, pellets, liège…) par produits" xr:uid="{6D1AE244-BE0F-47C1-BB30-0D535C57A03F}"/>
    <hyperlink ref="A5" location="'Tableau 3'!A1" display="Tableau 3 : Solde commercial de l'ensemble des bois ronds par produits" xr:uid="{8CE0FBD8-0D43-44C6-AE5E-E1AFF1AD8389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3FAFF71-80A3-4917-8902-D14ADC98D897}">
  <dimension ref="A1:N24"/>
  <sheetViews>
    <sheetView showGridLines="0" zoomScaleNormal="100" workbookViewId="0">
      <selection activeCell="K16" sqref="K16"/>
    </sheetView>
  </sheetViews>
  <sheetFormatPr baseColWidth="10" defaultRowHeight="14.5" x14ac:dyDescent="0.35"/>
  <cols>
    <col min="1" max="1" width="2.54296875" style="4" customWidth="1"/>
    <col min="2" max="2" width="29.7265625" bestFit="1" customWidth="1"/>
    <col min="3" max="4" width="13.90625" bestFit="1" customWidth="1"/>
    <col min="5" max="5" width="11.81640625" bestFit="1" customWidth="1"/>
    <col min="6" max="7" width="13.90625" bestFit="1" customWidth="1"/>
    <col min="8" max="8" width="11.81640625" bestFit="1" customWidth="1"/>
    <col min="9" max="10" width="13.6328125" bestFit="1" customWidth="1"/>
    <col min="11" max="11" width="14.90625" customWidth="1"/>
  </cols>
  <sheetData>
    <row r="1" spans="2:14" ht="14.5" customHeight="1" x14ac:dyDescent="0.35">
      <c r="B1" s="74" t="s">
        <v>2</v>
      </c>
      <c r="C1" s="75"/>
      <c r="D1" s="75"/>
      <c r="E1" s="75"/>
      <c r="F1" s="75"/>
      <c r="G1" s="75"/>
      <c r="H1" s="75"/>
      <c r="I1" s="75"/>
      <c r="J1" s="75"/>
      <c r="M1" s="76" t="str">
        <f>HYPERLINK("#'Sommaire'!A1", "Retour sommaire")</f>
        <v>Retour sommaire</v>
      </c>
      <c r="N1" s="76"/>
    </row>
    <row r="2" spans="2:14" s="4" customFormat="1" ht="17.5" x14ac:dyDescent="0.35">
      <c r="B2" s="3"/>
      <c r="M2" s="76"/>
      <c r="N2" s="76"/>
    </row>
    <row r="4" spans="2:14" ht="15.5" thickBot="1" x14ac:dyDescent="0.45">
      <c r="K4" s="8" t="s">
        <v>32</v>
      </c>
    </row>
    <row r="5" spans="2:14" ht="16.5" customHeight="1" thickBot="1" x14ac:dyDescent="0.4">
      <c r="B5" s="77"/>
      <c r="C5" s="78" t="s">
        <v>14</v>
      </c>
      <c r="D5" s="79"/>
      <c r="E5" s="80"/>
      <c r="F5" s="79" t="s">
        <v>13</v>
      </c>
      <c r="G5" s="79"/>
      <c r="H5" s="79"/>
      <c r="I5" s="78" t="s">
        <v>4</v>
      </c>
      <c r="J5" s="79"/>
      <c r="K5" s="80"/>
    </row>
    <row r="6" spans="2:14" ht="18" thickBot="1" x14ac:dyDescent="0.55000000000000004">
      <c r="B6" s="77"/>
      <c r="C6" s="16">
        <v>2024</v>
      </c>
      <c r="D6" s="17">
        <v>2025</v>
      </c>
      <c r="E6" s="18" t="s">
        <v>5</v>
      </c>
      <c r="F6" s="24">
        <v>2024</v>
      </c>
      <c r="G6" s="24">
        <v>2025</v>
      </c>
      <c r="H6" s="24" t="s">
        <v>5</v>
      </c>
      <c r="I6" s="16">
        <v>2024</v>
      </c>
      <c r="J6" s="17">
        <v>2025</v>
      </c>
      <c r="K6" s="18" t="s">
        <v>5</v>
      </c>
    </row>
    <row r="7" spans="2:14" ht="35.5" thickBot="1" x14ac:dyDescent="0.4">
      <c r="B7" s="70" t="s">
        <v>3</v>
      </c>
      <c r="C7" s="64">
        <v>10910988</v>
      </c>
      <c r="D7" s="65">
        <v>10605788</v>
      </c>
      <c r="E7" s="66">
        <f>D7-C7</f>
        <v>-305200</v>
      </c>
      <c r="F7" s="65">
        <v>18702094</v>
      </c>
      <c r="G7" s="65">
        <v>17795216</v>
      </c>
      <c r="H7" s="66">
        <f>G7-F7</f>
        <v>-906878</v>
      </c>
      <c r="I7" s="65">
        <f>C7-F7</f>
        <v>-7791106</v>
      </c>
      <c r="J7" s="65">
        <f>D7-G7</f>
        <v>-7189428</v>
      </c>
      <c r="K7" s="66">
        <f>J7-I7</f>
        <v>601678</v>
      </c>
    </row>
    <row r="8" spans="2:14" ht="17.5" x14ac:dyDescent="0.35">
      <c r="B8" s="48" t="s">
        <v>35</v>
      </c>
      <c r="C8" s="49">
        <v>1629130</v>
      </c>
      <c r="D8" s="50">
        <v>1619452</v>
      </c>
      <c r="E8" s="51">
        <f t="shared" ref="E8:E14" si="0">D8-C8</f>
        <v>-9678</v>
      </c>
      <c r="F8" s="50">
        <v>3430520</v>
      </c>
      <c r="G8" s="50">
        <v>3145907</v>
      </c>
      <c r="H8" s="51">
        <f t="shared" ref="H8:H14" si="1">G8-F8</f>
        <v>-284613</v>
      </c>
      <c r="I8" s="50">
        <f t="shared" ref="I8:J14" si="2">C8-F8</f>
        <v>-1801390</v>
      </c>
      <c r="J8" s="50">
        <f t="shared" si="2"/>
        <v>-1526455</v>
      </c>
      <c r="K8" s="51">
        <f t="shared" ref="K8:K14" si="3">J8-I8</f>
        <v>274935</v>
      </c>
    </row>
    <row r="9" spans="2:14" ht="17.5" x14ac:dyDescent="0.35">
      <c r="B9" s="52" t="s">
        <v>36</v>
      </c>
      <c r="C9" s="53">
        <v>1414395</v>
      </c>
      <c r="D9" s="54">
        <v>1447850</v>
      </c>
      <c r="E9" s="55">
        <f t="shared" si="0"/>
        <v>33455</v>
      </c>
      <c r="F9" s="54">
        <v>1597935</v>
      </c>
      <c r="G9" s="54">
        <v>1462417</v>
      </c>
      <c r="H9" s="55">
        <f t="shared" si="1"/>
        <v>-135518</v>
      </c>
      <c r="I9" s="54">
        <f t="shared" si="2"/>
        <v>-183540</v>
      </c>
      <c r="J9" s="54">
        <f t="shared" si="2"/>
        <v>-14567</v>
      </c>
      <c r="K9" s="55">
        <f t="shared" si="3"/>
        <v>168973</v>
      </c>
    </row>
    <row r="10" spans="2:14" ht="17.5" x14ac:dyDescent="0.35">
      <c r="B10" s="52" t="s">
        <v>34</v>
      </c>
      <c r="C10" s="53">
        <v>1196506</v>
      </c>
      <c r="D10" s="54">
        <v>1194067</v>
      </c>
      <c r="E10" s="55">
        <f t="shared" si="0"/>
        <v>-2439</v>
      </c>
      <c r="F10" s="54">
        <v>1358075</v>
      </c>
      <c r="G10" s="54">
        <v>1269323</v>
      </c>
      <c r="H10" s="55">
        <f t="shared" si="1"/>
        <v>-88752</v>
      </c>
      <c r="I10" s="54">
        <f t="shared" si="2"/>
        <v>-161569</v>
      </c>
      <c r="J10" s="54">
        <f t="shared" si="2"/>
        <v>-75256</v>
      </c>
      <c r="K10" s="55">
        <f t="shared" si="3"/>
        <v>86313</v>
      </c>
    </row>
    <row r="11" spans="2:14" ht="17.5" x14ac:dyDescent="0.35">
      <c r="B11" s="52" t="s">
        <v>37</v>
      </c>
      <c r="C11" s="53">
        <v>1109012</v>
      </c>
      <c r="D11" s="54">
        <v>1058897</v>
      </c>
      <c r="E11" s="55">
        <f t="shared" si="0"/>
        <v>-50115</v>
      </c>
      <c r="F11" s="54">
        <v>2169674</v>
      </c>
      <c r="G11" s="54">
        <v>2102693</v>
      </c>
      <c r="H11" s="55">
        <f t="shared" si="1"/>
        <v>-66981</v>
      </c>
      <c r="I11" s="54">
        <f t="shared" si="2"/>
        <v>-1060662</v>
      </c>
      <c r="J11" s="54">
        <f t="shared" si="2"/>
        <v>-1043796</v>
      </c>
      <c r="K11" s="55">
        <f t="shared" si="3"/>
        <v>16866</v>
      </c>
    </row>
    <row r="12" spans="2:14" ht="17.5" x14ac:dyDescent="0.35">
      <c r="B12" s="52" t="s">
        <v>50</v>
      </c>
      <c r="C12" s="53">
        <v>641981</v>
      </c>
      <c r="D12" s="54">
        <v>645899</v>
      </c>
      <c r="E12" s="55">
        <f t="shared" si="0"/>
        <v>3918</v>
      </c>
      <c r="F12" s="54">
        <v>499809</v>
      </c>
      <c r="G12" s="54">
        <v>476503</v>
      </c>
      <c r="H12" s="55">
        <f t="shared" si="1"/>
        <v>-23306</v>
      </c>
      <c r="I12" s="54">
        <f t="shared" si="2"/>
        <v>142172</v>
      </c>
      <c r="J12" s="54">
        <f t="shared" si="2"/>
        <v>169396</v>
      </c>
      <c r="K12" s="55">
        <f t="shared" si="3"/>
        <v>27224</v>
      </c>
    </row>
    <row r="13" spans="2:14" s="73" customFormat="1" ht="17.5" x14ac:dyDescent="0.35">
      <c r="B13" s="52" t="s">
        <v>103</v>
      </c>
      <c r="C13" s="53">
        <v>338727</v>
      </c>
      <c r="D13" s="54">
        <v>329613</v>
      </c>
      <c r="E13" s="55">
        <f t="shared" si="0"/>
        <v>-9114</v>
      </c>
      <c r="F13" s="54">
        <v>1021352</v>
      </c>
      <c r="G13" s="54">
        <v>995356</v>
      </c>
      <c r="H13" s="55">
        <f t="shared" si="1"/>
        <v>-25996</v>
      </c>
      <c r="I13" s="54">
        <f t="shared" si="2"/>
        <v>-682625</v>
      </c>
      <c r="J13" s="54">
        <f t="shared" si="2"/>
        <v>-665743</v>
      </c>
      <c r="K13" s="55">
        <f t="shared" si="3"/>
        <v>16882</v>
      </c>
    </row>
    <row r="14" spans="2:14" ht="18" thickBot="1" x14ac:dyDescent="0.4">
      <c r="B14" s="56" t="s">
        <v>33</v>
      </c>
      <c r="C14" s="57">
        <v>321169</v>
      </c>
      <c r="D14" s="58">
        <v>272690</v>
      </c>
      <c r="E14" s="59">
        <f t="shared" si="0"/>
        <v>-48479</v>
      </c>
      <c r="F14" s="58">
        <v>1431849</v>
      </c>
      <c r="G14" s="58">
        <v>1363792</v>
      </c>
      <c r="H14" s="59">
        <f t="shared" si="1"/>
        <v>-68057</v>
      </c>
      <c r="I14" s="58">
        <f t="shared" si="2"/>
        <v>-1110680</v>
      </c>
      <c r="J14" s="58">
        <f t="shared" si="2"/>
        <v>-1091102</v>
      </c>
      <c r="K14" s="59">
        <f t="shared" si="3"/>
        <v>19578</v>
      </c>
    </row>
    <row r="16" spans="2:14" ht="15" x14ac:dyDescent="0.4">
      <c r="B16" s="2" t="s">
        <v>102</v>
      </c>
    </row>
    <row r="20" spans="5:8" x14ac:dyDescent="0.35">
      <c r="H20" s="71"/>
    </row>
    <row r="23" spans="5:8" x14ac:dyDescent="0.35">
      <c r="E23" s="71"/>
    </row>
    <row r="24" spans="5:8" x14ac:dyDescent="0.35">
      <c r="G24" s="71"/>
    </row>
  </sheetData>
  <mergeCells count="6">
    <mergeCell ref="B1:J1"/>
    <mergeCell ref="M1:N2"/>
    <mergeCell ref="B5:B6"/>
    <mergeCell ref="C5:E5"/>
    <mergeCell ref="F5:H5"/>
    <mergeCell ref="I5:K5"/>
  </mergeCells>
  <conditionalFormatting sqref="D1:D2">
    <cfRule type="top10" dxfId="1" priority="4" rank="6"/>
  </conditionalFormatting>
  <conditionalFormatting sqref="G1:G2">
    <cfRule type="top10" dxfId="0" priority="3" rank="10"/>
  </conditionalFormatting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6418F5-7814-441B-A04F-329E40880054}">
  <dimension ref="A1:N20"/>
  <sheetViews>
    <sheetView showGridLines="0" workbookViewId="0">
      <selection activeCell="J20" sqref="J20"/>
    </sheetView>
  </sheetViews>
  <sheetFormatPr baseColWidth="10" defaultRowHeight="14.5" x14ac:dyDescent="0.35"/>
  <cols>
    <col min="1" max="1" width="1.90625" style="4" customWidth="1"/>
    <col min="2" max="2" width="51.54296875" bestFit="1" customWidth="1"/>
    <col min="3" max="4" width="13.90625" bestFit="1" customWidth="1"/>
    <col min="5" max="5" width="10.90625" bestFit="1" customWidth="1"/>
    <col min="6" max="7" width="13.90625" bestFit="1" customWidth="1"/>
    <col min="8" max="8" width="11.81640625" bestFit="1" customWidth="1"/>
    <col min="9" max="9" width="13.6328125" bestFit="1" customWidth="1"/>
    <col min="10" max="10" width="13.90625" bestFit="1" customWidth="1"/>
    <col min="11" max="11" width="10.6328125" bestFit="1" customWidth="1"/>
  </cols>
  <sheetData>
    <row r="1" spans="2:14" ht="14.5" customHeight="1" x14ac:dyDescent="0.35">
      <c r="B1" s="74" t="s">
        <v>1</v>
      </c>
      <c r="C1" s="75"/>
      <c r="D1" s="75"/>
      <c r="E1" s="75"/>
      <c r="F1" s="75"/>
      <c r="G1" s="75"/>
      <c r="H1" s="75"/>
      <c r="K1" s="6"/>
      <c r="L1" s="6"/>
      <c r="M1" s="76" t="str">
        <f>HYPERLINK("#'Sommaire'!A1", "Retour sommaire")</f>
        <v>Retour sommaire</v>
      </c>
      <c r="N1" s="76"/>
    </row>
    <row r="2" spans="2:14" x14ac:dyDescent="0.35">
      <c r="J2" s="6"/>
      <c r="K2" s="6"/>
      <c r="L2" s="6"/>
      <c r="M2" s="76"/>
      <c r="N2" s="76"/>
    </row>
    <row r="4" spans="2:14" ht="15.5" thickBot="1" x14ac:dyDescent="0.45">
      <c r="K4" s="8" t="s">
        <v>32</v>
      </c>
    </row>
    <row r="5" spans="2:14" ht="16.5" thickBot="1" x14ac:dyDescent="0.4">
      <c r="B5" s="81"/>
      <c r="C5" s="78" t="s">
        <v>14</v>
      </c>
      <c r="D5" s="79"/>
      <c r="E5" s="80"/>
      <c r="F5" s="78" t="s">
        <v>13</v>
      </c>
      <c r="G5" s="79"/>
      <c r="H5" s="80"/>
      <c r="I5" s="78" t="s">
        <v>4</v>
      </c>
      <c r="J5" s="79"/>
      <c r="K5" s="80"/>
    </row>
    <row r="6" spans="2:14" ht="18" thickBot="1" x14ac:dyDescent="0.55000000000000004">
      <c r="B6" s="81"/>
      <c r="C6" s="16">
        <v>2024</v>
      </c>
      <c r="D6" s="17">
        <v>2025</v>
      </c>
      <c r="E6" s="18" t="s">
        <v>5</v>
      </c>
      <c r="F6" s="16">
        <v>2024</v>
      </c>
      <c r="G6" s="17">
        <v>2025</v>
      </c>
      <c r="H6" s="18" t="s">
        <v>5</v>
      </c>
      <c r="I6" s="16">
        <v>2024</v>
      </c>
      <c r="J6" s="17">
        <v>2025</v>
      </c>
      <c r="K6" s="18" t="s">
        <v>5</v>
      </c>
    </row>
    <row r="7" spans="2:14" ht="18" thickBot="1" x14ac:dyDescent="0.4">
      <c r="B7" s="61" t="s">
        <v>3</v>
      </c>
      <c r="C7" s="61">
        <f>SUM(C8:C12)</f>
        <v>10910989</v>
      </c>
      <c r="D7" s="62">
        <f t="shared" ref="D7:K7" si="0">SUM(D8:D12)</f>
        <v>10605788</v>
      </c>
      <c r="E7" s="63">
        <f t="shared" si="0"/>
        <v>-305201</v>
      </c>
      <c r="F7" s="61">
        <f t="shared" si="0"/>
        <v>18702095</v>
      </c>
      <c r="G7" s="62">
        <f t="shared" si="0"/>
        <v>17795217</v>
      </c>
      <c r="H7" s="63">
        <f t="shared" si="0"/>
        <v>-906878</v>
      </c>
      <c r="I7" s="61">
        <f t="shared" si="0"/>
        <v>-7791106</v>
      </c>
      <c r="J7" s="62">
        <f t="shared" si="0"/>
        <v>-7189429</v>
      </c>
      <c r="K7" s="63">
        <f t="shared" si="0"/>
        <v>601677</v>
      </c>
    </row>
    <row r="8" spans="2:14" ht="16.5" thickBot="1" x14ac:dyDescent="0.4">
      <c r="B8" s="20" t="s">
        <v>86</v>
      </c>
      <c r="C8" s="9">
        <v>402343</v>
      </c>
      <c r="D8" s="10">
        <v>419273</v>
      </c>
      <c r="E8" s="11">
        <v>16930</v>
      </c>
      <c r="F8" s="9">
        <v>179896</v>
      </c>
      <c r="G8" s="10">
        <v>164956</v>
      </c>
      <c r="H8" s="11">
        <v>-14940</v>
      </c>
      <c r="I8" s="9">
        <v>222447</v>
      </c>
      <c r="J8" s="10">
        <v>254317</v>
      </c>
      <c r="K8" s="11">
        <v>31870</v>
      </c>
    </row>
    <row r="9" spans="2:14" s="5" customFormat="1" ht="16.5" thickBot="1" x14ac:dyDescent="0.4">
      <c r="B9" s="20" t="s">
        <v>88</v>
      </c>
      <c r="C9" s="9">
        <v>595415</v>
      </c>
      <c r="D9" s="10">
        <v>595604</v>
      </c>
      <c r="E9" s="11">
        <v>189</v>
      </c>
      <c r="F9" s="9">
        <v>1320528</v>
      </c>
      <c r="G9" s="10">
        <v>1342249</v>
      </c>
      <c r="H9" s="11">
        <v>21721</v>
      </c>
      <c r="I9" s="9">
        <v>-725113</v>
      </c>
      <c r="J9" s="10">
        <v>-746645</v>
      </c>
      <c r="K9" s="11">
        <v>-21532</v>
      </c>
    </row>
    <row r="10" spans="2:14" s="5" customFormat="1" ht="16.5" thickBot="1" x14ac:dyDescent="0.4">
      <c r="B10" s="20" t="s">
        <v>87</v>
      </c>
      <c r="C10" s="9">
        <v>2793678</v>
      </c>
      <c r="D10" s="10">
        <v>2695805</v>
      </c>
      <c r="E10" s="11">
        <v>-97873</v>
      </c>
      <c r="F10" s="9">
        <v>6687698</v>
      </c>
      <c r="G10" s="10">
        <v>6218295</v>
      </c>
      <c r="H10" s="11">
        <v>-469403</v>
      </c>
      <c r="I10" s="9">
        <v>-3894020</v>
      </c>
      <c r="J10" s="10">
        <v>-3522490</v>
      </c>
      <c r="K10" s="11">
        <v>371530</v>
      </c>
    </row>
    <row r="11" spans="2:14" s="5" customFormat="1" ht="16.5" thickBot="1" x14ac:dyDescent="0.4">
      <c r="B11" s="20" t="s">
        <v>91</v>
      </c>
      <c r="C11" s="9">
        <v>6925438</v>
      </c>
      <c r="D11" s="10">
        <v>6703663</v>
      </c>
      <c r="E11" s="11">
        <v>-221775</v>
      </c>
      <c r="F11" s="9">
        <v>10111783</v>
      </c>
      <c r="G11" s="10">
        <v>9699614</v>
      </c>
      <c r="H11" s="11">
        <v>-412169</v>
      </c>
      <c r="I11" s="9">
        <v>-3186345</v>
      </c>
      <c r="J11" s="10">
        <v>-2995951</v>
      </c>
      <c r="K11" s="11">
        <v>190394</v>
      </c>
    </row>
    <row r="12" spans="2:14" s="5" customFormat="1" ht="16.5" thickBot="1" x14ac:dyDescent="0.4">
      <c r="B12" s="20" t="s">
        <v>99</v>
      </c>
      <c r="C12" s="9">
        <v>194115</v>
      </c>
      <c r="D12" s="10">
        <v>191443</v>
      </c>
      <c r="E12" s="11">
        <v>-2672</v>
      </c>
      <c r="F12" s="9">
        <v>402190</v>
      </c>
      <c r="G12" s="10">
        <v>370103</v>
      </c>
      <c r="H12" s="11">
        <v>-32087</v>
      </c>
      <c r="I12" s="9">
        <v>-208075</v>
      </c>
      <c r="J12" s="10">
        <v>-178660</v>
      </c>
      <c r="K12" s="11">
        <v>29415</v>
      </c>
    </row>
    <row r="14" spans="2:14" ht="15" x14ac:dyDescent="0.4">
      <c r="B14" s="2" t="s">
        <v>89</v>
      </c>
      <c r="C14" s="71"/>
      <c r="D14" s="71"/>
      <c r="E14" s="71"/>
      <c r="F14" s="71"/>
      <c r="G14" s="71"/>
      <c r="H14" s="71"/>
      <c r="I14" s="71"/>
      <c r="J14" s="71"/>
      <c r="K14" s="71"/>
    </row>
    <row r="15" spans="2:14" ht="15" x14ac:dyDescent="0.4">
      <c r="B15" s="2" t="s">
        <v>90</v>
      </c>
    </row>
    <row r="16" spans="2:14" ht="15" x14ac:dyDescent="0.4">
      <c r="B16" s="2" t="s">
        <v>102</v>
      </c>
    </row>
    <row r="17" spans="3:11" x14ac:dyDescent="0.35">
      <c r="C17" s="71"/>
    </row>
    <row r="19" spans="3:11" x14ac:dyDescent="0.35">
      <c r="C19" s="71"/>
    </row>
    <row r="20" spans="3:11" x14ac:dyDescent="0.35">
      <c r="C20" s="71"/>
      <c r="D20" s="71"/>
      <c r="E20" s="71"/>
      <c r="F20" s="71"/>
      <c r="G20" s="71"/>
      <c r="H20" s="71"/>
      <c r="I20" s="71"/>
      <c r="J20" s="71"/>
      <c r="K20" s="71"/>
    </row>
  </sheetData>
  <mergeCells count="6">
    <mergeCell ref="M1:N2"/>
    <mergeCell ref="B1:H1"/>
    <mergeCell ref="B5:B6"/>
    <mergeCell ref="C5:E5"/>
    <mergeCell ref="F5:H5"/>
    <mergeCell ref="I5:K5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D3AF6-FDB3-43DF-95B8-4BB8CF5AB370}">
  <dimension ref="A1:O31"/>
  <sheetViews>
    <sheetView showGridLines="0" workbookViewId="0">
      <selection activeCell="O5" sqref="O5"/>
    </sheetView>
  </sheetViews>
  <sheetFormatPr baseColWidth="10" defaultRowHeight="14.5" x14ac:dyDescent="0.35"/>
  <cols>
    <col min="1" max="1" width="2.453125" style="4" customWidth="1"/>
    <col min="2" max="2" width="57.26953125" bestFit="1" customWidth="1"/>
  </cols>
  <sheetData>
    <row r="1" spans="2:15" x14ac:dyDescent="0.35">
      <c r="B1" s="74" t="s">
        <v>82</v>
      </c>
      <c r="C1" s="75"/>
      <c r="D1" s="75"/>
      <c r="E1" s="75"/>
      <c r="F1" s="75"/>
      <c r="G1" s="75"/>
      <c r="H1" s="75"/>
      <c r="J1" s="4"/>
      <c r="K1" s="4"/>
      <c r="L1" s="4"/>
      <c r="M1" s="76" t="str">
        <f>HYPERLINK("#'Sommaire'!A1", "Retour sommaire")</f>
        <v>Retour sommaire</v>
      </c>
      <c r="N1" s="76"/>
    </row>
    <row r="2" spans="2:15" x14ac:dyDescent="0.35">
      <c r="J2" s="4"/>
      <c r="K2" s="4"/>
      <c r="L2" s="4"/>
      <c r="M2" s="76"/>
      <c r="N2" s="76"/>
    </row>
    <row r="3" spans="2:15" ht="15.5" thickBot="1" x14ac:dyDescent="0.45">
      <c r="E3" s="4"/>
      <c r="J3" s="7"/>
      <c r="K3" s="8" t="s">
        <v>32</v>
      </c>
    </row>
    <row r="4" spans="2:15" ht="16.5" thickBot="1" x14ac:dyDescent="0.4">
      <c r="B4" s="81"/>
      <c r="C4" s="78" t="s">
        <v>14</v>
      </c>
      <c r="D4" s="79"/>
      <c r="E4" s="80"/>
      <c r="F4" s="78" t="s">
        <v>13</v>
      </c>
      <c r="G4" s="79"/>
      <c r="H4" s="80"/>
      <c r="I4" s="78" t="s">
        <v>4</v>
      </c>
      <c r="J4" s="79"/>
      <c r="K4" s="80"/>
    </row>
    <row r="5" spans="2:15" ht="18" thickBot="1" x14ac:dyDescent="0.55000000000000004">
      <c r="B5" s="81"/>
      <c r="C5" s="16">
        <v>2024</v>
      </c>
      <c r="D5" s="17">
        <v>2025</v>
      </c>
      <c r="E5" s="18" t="s">
        <v>5</v>
      </c>
      <c r="F5" s="16">
        <v>2024</v>
      </c>
      <c r="G5" s="17">
        <v>2025</v>
      </c>
      <c r="H5" s="18" t="s">
        <v>5</v>
      </c>
      <c r="I5" s="16">
        <v>2024</v>
      </c>
      <c r="J5" s="17">
        <v>2025</v>
      </c>
      <c r="K5" s="18" t="s">
        <v>5</v>
      </c>
    </row>
    <row r="6" spans="2:15" ht="18" thickBot="1" x14ac:dyDescent="0.4">
      <c r="B6" s="61" t="s">
        <v>12</v>
      </c>
      <c r="C6" s="61">
        <v>402343</v>
      </c>
      <c r="D6" s="62">
        <v>419273</v>
      </c>
      <c r="E6" s="63">
        <f>D6-C6</f>
        <v>16930</v>
      </c>
      <c r="F6" s="61">
        <v>179896</v>
      </c>
      <c r="G6" s="62">
        <v>164956</v>
      </c>
      <c r="H6" s="63">
        <f>G6-F6</f>
        <v>-14940</v>
      </c>
      <c r="I6" s="61">
        <f>C6-F6</f>
        <v>222447</v>
      </c>
      <c r="J6" s="62">
        <f>D6-G6</f>
        <v>254317</v>
      </c>
      <c r="K6" s="63">
        <f>J6-I6</f>
        <v>31870</v>
      </c>
    </row>
    <row r="7" spans="2:15" ht="16.5" thickBot="1" x14ac:dyDescent="0.4">
      <c r="B7" s="20" t="s">
        <v>6</v>
      </c>
      <c r="C7" s="9">
        <v>88933</v>
      </c>
      <c r="D7" s="10">
        <v>98634</v>
      </c>
      <c r="E7" s="11">
        <f t="shared" ref="E7:E29" si="0">D7-C7</f>
        <v>9701</v>
      </c>
      <c r="F7" s="9">
        <v>60002</v>
      </c>
      <c r="G7" s="10">
        <v>52127</v>
      </c>
      <c r="H7" s="11">
        <f t="shared" ref="H7:H29" si="1">G7-F7</f>
        <v>-7875</v>
      </c>
      <c r="I7" s="9">
        <f t="shared" ref="I7:I29" si="2">C7-F7</f>
        <v>28931</v>
      </c>
      <c r="J7" s="10">
        <f t="shared" ref="J7:J29" si="3">D7-G7</f>
        <v>46507</v>
      </c>
      <c r="K7" s="11">
        <f t="shared" ref="K7:K29" si="4">J7-I7</f>
        <v>17576</v>
      </c>
    </row>
    <row r="8" spans="2:15" ht="17.5" x14ac:dyDescent="0.5">
      <c r="B8" s="15" t="s">
        <v>15</v>
      </c>
      <c r="C8" s="21">
        <v>59292</v>
      </c>
      <c r="D8" s="19">
        <v>65456</v>
      </c>
      <c r="E8" s="22">
        <f t="shared" si="0"/>
        <v>6164</v>
      </c>
      <c r="F8" s="21">
        <v>21361</v>
      </c>
      <c r="G8" s="19">
        <v>22895</v>
      </c>
      <c r="H8" s="22">
        <f t="shared" si="1"/>
        <v>1534</v>
      </c>
      <c r="I8" s="21">
        <f t="shared" si="2"/>
        <v>37931</v>
      </c>
      <c r="J8" s="19">
        <f t="shared" si="3"/>
        <v>42561</v>
      </c>
      <c r="K8" s="22">
        <f t="shared" si="4"/>
        <v>4630</v>
      </c>
    </row>
    <row r="9" spans="2:15" ht="17.5" x14ac:dyDescent="0.5">
      <c r="B9" s="15" t="s">
        <v>16</v>
      </c>
      <c r="C9" s="21">
        <v>17891</v>
      </c>
      <c r="D9" s="19">
        <v>19198</v>
      </c>
      <c r="E9" s="22">
        <f t="shared" si="0"/>
        <v>1307</v>
      </c>
      <c r="F9" s="21">
        <v>21916</v>
      </c>
      <c r="G9" s="19">
        <v>15466</v>
      </c>
      <c r="H9" s="22">
        <f t="shared" si="1"/>
        <v>-6450</v>
      </c>
      <c r="I9" s="21">
        <f t="shared" si="2"/>
        <v>-4025</v>
      </c>
      <c r="J9" s="19">
        <f t="shared" si="3"/>
        <v>3732</v>
      </c>
      <c r="K9" s="22">
        <f t="shared" si="4"/>
        <v>7757</v>
      </c>
    </row>
    <row r="10" spans="2:15" ht="18" thickBot="1" x14ac:dyDescent="0.55000000000000004">
      <c r="B10" s="15" t="s">
        <v>17</v>
      </c>
      <c r="C10" s="21">
        <v>11750</v>
      </c>
      <c r="D10" s="19">
        <v>13981</v>
      </c>
      <c r="E10" s="22">
        <f t="shared" si="0"/>
        <v>2231</v>
      </c>
      <c r="F10" s="21">
        <v>16724</v>
      </c>
      <c r="G10" s="19">
        <v>13766</v>
      </c>
      <c r="H10" s="22">
        <f t="shared" si="1"/>
        <v>-2958</v>
      </c>
      <c r="I10" s="21">
        <f t="shared" si="2"/>
        <v>-4974</v>
      </c>
      <c r="J10" s="19">
        <f t="shared" si="3"/>
        <v>215</v>
      </c>
      <c r="K10" s="22">
        <f t="shared" si="4"/>
        <v>5189</v>
      </c>
    </row>
    <row r="11" spans="2:15" ht="16.5" thickBot="1" x14ac:dyDescent="0.4">
      <c r="B11" s="20" t="s">
        <v>7</v>
      </c>
      <c r="C11" s="12">
        <v>243208</v>
      </c>
      <c r="D11" s="13">
        <v>250724</v>
      </c>
      <c r="E11" s="14">
        <f t="shared" si="0"/>
        <v>7516</v>
      </c>
      <c r="F11" s="12">
        <v>33213</v>
      </c>
      <c r="G11" s="13">
        <v>21907</v>
      </c>
      <c r="H11" s="14">
        <f t="shared" si="1"/>
        <v>-11306</v>
      </c>
      <c r="I11" s="12">
        <f t="shared" si="2"/>
        <v>209995</v>
      </c>
      <c r="J11" s="13">
        <f t="shared" si="3"/>
        <v>228817</v>
      </c>
      <c r="K11" s="14">
        <f t="shared" si="4"/>
        <v>18822</v>
      </c>
    </row>
    <row r="12" spans="2:15" ht="17.5" x14ac:dyDescent="0.5">
      <c r="B12" s="15" t="s">
        <v>18</v>
      </c>
      <c r="C12" s="21">
        <v>109109</v>
      </c>
      <c r="D12" s="19">
        <v>122781</v>
      </c>
      <c r="E12" s="22">
        <f t="shared" si="0"/>
        <v>13672</v>
      </c>
      <c r="F12" s="21">
        <v>21755</v>
      </c>
      <c r="G12" s="19">
        <v>12404</v>
      </c>
      <c r="H12" s="22">
        <f t="shared" si="1"/>
        <v>-9351</v>
      </c>
      <c r="I12" s="21">
        <f t="shared" si="2"/>
        <v>87354</v>
      </c>
      <c r="J12" s="19">
        <f t="shared" si="3"/>
        <v>110377</v>
      </c>
      <c r="K12" s="22">
        <f t="shared" si="4"/>
        <v>23023</v>
      </c>
    </row>
    <row r="13" spans="2:15" ht="17.5" x14ac:dyDescent="0.5">
      <c r="B13" s="15" t="s">
        <v>19</v>
      </c>
      <c r="C13" s="21">
        <v>28963</v>
      </c>
      <c r="D13" s="19">
        <v>24580</v>
      </c>
      <c r="E13" s="22">
        <f t="shared" si="0"/>
        <v>-4383</v>
      </c>
      <c r="F13" s="21">
        <v>3766</v>
      </c>
      <c r="G13" s="19">
        <v>2962</v>
      </c>
      <c r="H13" s="22">
        <f t="shared" si="1"/>
        <v>-804</v>
      </c>
      <c r="I13" s="21">
        <f t="shared" si="2"/>
        <v>25197</v>
      </c>
      <c r="J13" s="19">
        <f t="shared" si="3"/>
        <v>21618</v>
      </c>
      <c r="K13" s="22">
        <f t="shared" si="4"/>
        <v>-3579</v>
      </c>
    </row>
    <row r="14" spans="2:15" ht="17.5" x14ac:dyDescent="0.5">
      <c r="B14" s="15" t="s">
        <v>20</v>
      </c>
      <c r="C14" s="21">
        <v>2472</v>
      </c>
      <c r="D14" s="19">
        <v>3135</v>
      </c>
      <c r="E14" s="22">
        <f t="shared" si="0"/>
        <v>663</v>
      </c>
      <c r="F14" s="21">
        <v>170</v>
      </c>
      <c r="G14" s="19">
        <v>99</v>
      </c>
      <c r="H14" s="22">
        <f t="shared" si="1"/>
        <v>-71</v>
      </c>
      <c r="I14" s="21">
        <f t="shared" si="2"/>
        <v>2302</v>
      </c>
      <c r="J14" s="19">
        <f t="shared" si="3"/>
        <v>3036</v>
      </c>
      <c r="K14" s="22">
        <f t="shared" si="4"/>
        <v>734</v>
      </c>
      <c r="O14" s="25"/>
    </row>
    <row r="15" spans="2:15" ht="17.5" x14ac:dyDescent="0.5">
      <c r="B15" s="15" t="s">
        <v>21</v>
      </c>
      <c r="C15" s="21">
        <v>28056</v>
      </c>
      <c r="D15" s="19">
        <v>24410</v>
      </c>
      <c r="E15" s="22">
        <f t="shared" si="0"/>
        <v>-3646</v>
      </c>
      <c r="F15" s="21">
        <v>1052</v>
      </c>
      <c r="G15" s="19">
        <v>916</v>
      </c>
      <c r="H15" s="22">
        <f t="shared" si="1"/>
        <v>-136</v>
      </c>
      <c r="I15" s="21">
        <f t="shared" si="2"/>
        <v>27004</v>
      </c>
      <c r="J15" s="19">
        <f t="shared" si="3"/>
        <v>23494</v>
      </c>
      <c r="K15" s="22">
        <f t="shared" si="4"/>
        <v>-3510</v>
      </c>
      <c r="O15" s="25"/>
    </row>
    <row r="16" spans="2:15" ht="17.5" x14ac:dyDescent="0.5">
      <c r="B16" s="15" t="s">
        <v>22</v>
      </c>
      <c r="C16" s="21">
        <v>28</v>
      </c>
      <c r="D16" s="19">
        <v>330</v>
      </c>
      <c r="E16" s="22">
        <f t="shared" si="0"/>
        <v>302</v>
      </c>
      <c r="F16" s="21">
        <v>1835</v>
      </c>
      <c r="G16" s="19">
        <v>939</v>
      </c>
      <c r="H16" s="22">
        <f t="shared" si="1"/>
        <v>-896</v>
      </c>
      <c r="I16" s="21">
        <f t="shared" si="2"/>
        <v>-1807</v>
      </c>
      <c r="J16" s="19">
        <f t="shared" si="3"/>
        <v>-609</v>
      </c>
      <c r="K16" s="22">
        <f t="shared" si="4"/>
        <v>1198</v>
      </c>
      <c r="O16" s="25"/>
    </row>
    <row r="17" spans="2:13" ht="18" thickBot="1" x14ac:dyDescent="0.55000000000000004">
      <c r="B17" s="15" t="s">
        <v>23</v>
      </c>
      <c r="C17" s="21">
        <v>74580</v>
      </c>
      <c r="D17" s="19">
        <v>75490</v>
      </c>
      <c r="E17" s="22">
        <f t="shared" si="0"/>
        <v>910</v>
      </c>
      <c r="F17" s="21">
        <v>4636</v>
      </c>
      <c r="G17" s="19">
        <v>4587</v>
      </c>
      <c r="H17" s="22">
        <f t="shared" si="1"/>
        <v>-49</v>
      </c>
      <c r="I17" s="21">
        <f t="shared" si="2"/>
        <v>69944</v>
      </c>
      <c r="J17" s="19">
        <f t="shared" si="3"/>
        <v>70903</v>
      </c>
      <c r="K17" s="22">
        <f t="shared" si="4"/>
        <v>959</v>
      </c>
    </row>
    <row r="18" spans="2:13" ht="16.5" thickBot="1" x14ac:dyDescent="0.4">
      <c r="B18" s="20" t="s">
        <v>8</v>
      </c>
      <c r="C18" s="12">
        <v>492</v>
      </c>
      <c r="D18" s="13">
        <v>733</v>
      </c>
      <c r="E18" s="14">
        <f t="shared" si="0"/>
        <v>241</v>
      </c>
      <c r="F18" s="12">
        <v>5401</v>
      </c>
      <c r="G18" s="13">
        <v>6945</v>
      </c>
      <c r="H18" s="14">
        <f t="shared" si="1"/>
        <v>1544</v>
      </c>
      <c r="I18" s="12">
        <f t="shared" si="2"/>
        <v>-4909</v>
      </c>
      <c r="J18" s="13">
        <f t="shared" si="3"/>
        <v>-6212</v>
      </c>
      <c r="K18" s="14">
        <f t="shared" si="4"/>
        <v>-1303</v>
      </c>
    </row>
    <row r="19" spans="2:13" ht="17.5" x14ac:dyDescent="0.5">
      <c r="B19" s="15" t="s">
        <v>24</v>
      </c>
      <c r="C19" s="21">
        <v>28</v>
      </c>
      <c r="D19" s="19">
        <v>104</v>
      </c>
      <c r="E19" s="22">
        <f t="shared" si="0"/>
        <v>76</v>
      </c>
      <c r="F19" s="21">
        <v>28</v>
      </c>
      <c r="G19" s="19">
        <v>5</v>
      </c>
      <c r="H19" s="22">
        <f t="shared" si="1"/>
        <v>-23</v>
      </c>
      <c r="I19" s="21">
        <f t="shared" si="2"/>
        <v>0</v>
      </c>
      <c r="J19" s="19">
        <f t="shared" si="3"/>
        <v>99</v>
      </c>
      <c r="K19" s="22">
        <f t="shared" si="4"/>
        <v>99</v>
      </c>
    </row>
    <row r="20" spans="2:13" ht="17.5" x14ac:dyDescent="0.5">
      <c r="B20" s="15" t="s">
        <v>25</v>
      </c>
      <c r="C20" s="21">
        <v>6</v>
      </c>
      <c r="D20" s="19">
        <v>195</v>
      </c>
      <c r="E20" s="22">
        <f t="shared" si="0"/>
        <v>189</v>
      </c>
      <c r="F20" s="21">
        <v>805</v>
      </c>
      <c r="G20" s="19">
        <v>1897</v>
      </c>
      <c r="H20" s="22">
        <f t="shared" si="1"/>
        <v>1092</v>
      </c>
      <c r="I20" s="21">
        <f t="shared" si="2"/>
        <v>-799</v>
      </c>
      <c r="J20" s="19">
        <f t="shared" si="3"/>
        <v>-1702</v>
      </c>
      <c r="K20" s="22">
        <f t="shared" si="4"/>
        <v>-903</v>
      </c>
    </row>
    <row r="21" spans="2:13" ht="17.5" x14ac:dyDescent="0.5">
      <c r="B21" s="15" t="s">
        <v>26</v>
      </c>
      <c r="C21" s="21">
        <v>381</v>
      </c>
      <c r="D21" s="19">
        <v>52</v>
      </c>
      <c r="E21" s="22">
        <f t="shared" si="0"/>
        <v>-329</v>
      </c>
      <c r="F21" s="21">
        <v>2142</v>
      </c>
      <c r="G21" s="19">
        <v>2748</v>
      </c>
      <c r="H21" s="22">
        <f t="shared" si="1"/>
        <v>606</v>
      </c>
      <c r="I21" s="21">
        <f t="shared" si="2"/>
        <v>-1761</v>
      </c>
      <c r="J21" s="19">
        <f t="shared" si="3"/>
        <v>-2696</v>
      </c>
      <c r="K21" s="22">
        <f t="shared" si="4"/>
        <v>-935</v>
      </c>
    </row>
    <row r="22" spans="2:13" ht="18" thickBot="1" x14ac:dyDescent="0.55000000000000004">
      <c r="B22" s="15" t="s">
        <v>27</v>
      </c>
      <c r="C22" s="21">
        <v>76</v>
      </c>
      <c r="D22" s="19">
        <v>382</v>
      </c>
      <c r="E22" s="22">
        <f t="shared" si="0"/>
        <v>306</v>
      </c>
      <c r="F22" s="21">
        <v>2425</v>
      </c>
      <c r="G22" s="19">
        <v>2295</v>
      </c>
      <c r="H22" s="22">
        <f t="shared" si="1"/>
        <v>-130</v>
      </c>
      <c r="I22" s="21">
        <f t="shared" si="2"/>
        <v>-2349</v>
      </c>
      <c r="J22" s="19">
        <f t="shared" si="3"/>
        <v>-1913</v>
      </c>
      <c r="K22" s="22">
        <f t="shared" si="4"/>
        <v>436</v>
      </c>
    </row>
    <row r="23" spans="2:13" ht="16.5" thickBot="1" x14ac:dyDescent="0.4">
      <c r="B23" s="20" t="s">
        <v>9</v>
      </c>
      <c r="C23" s="12">
        <v>31391</v>
      </c>
      <c r="D23" s="13">
        <v>43091</v>
      </c>
      <c r="E23" s="14">
        <f t="shared" si="0"/>
        <v>11700</v>
      </c>
      <c r="F23" s="12">
        <v>14183</v>
      </c>
      <c r="G23" s="13">
        <v>18769</v>
      </c>
      <c r="H23" s="14">
        <f t="shared" si="1"/>
        <v>4586</v>
      </c>
      <c r="I23" s="12">
        <f t="shared" si="2"/>
        <v>17208</v>
      </c>
      <c r="J23" s="13">
        <f t="shared" si="3"/>
        <v>24322</v>
      </c>
      <c r="K23" s="14">
        <f t="shared" si="4"/>
        <v>7114</v>
      </c>
    </row>
    <row r="24" spans="2:13" ht="17.5" x14ac:dyDescent="0.5">
      <c r="B24" s="15" t="s">
        <v>28</v>
      </c>
      <c r="C24" s="21">
        <v>17708</v>
      </c>
      <c r="D24" s="19">
        <v>29083</v>
      </c>
      <c r="E24" s="22">
        <f t="shared" si="0"/>
        <v>11375</v>
      </c>
      <c r="F24" s="21">
        <v>9952</v>
      </c>
      <c r="G24" s="19">
        <v>12932</v>
      </c>
      <c r="H24" s="22">
        <f t="shared" si="1"/>
        <v>2980</v>
      </c>
      <c r="I24" s="21">
        <f t="shared" si="2"/>
        <v>7756</v>
      </c>
      <c r="J24" s="19">
        <f t="shared" si="3"/>
        <v>16151</v>
      </c>
      <c r="K24" s="22">
        <f t="shared" si="4"/>
        <v>8395</v>
      </c>
    </row>
    <row r="25" spans="2:13" ht="18" thickBot="1" x14ac:dyDescent="0.55000000000000004">
      <c r="B25" s="15" t="s">
        <v>29</v>
      </c>
      <c r="C25" s="21">
        <v>13683</v>
      </c>
      <c r="D25" s="19">
        <v>14008</v>
      </c>
      <c r="E25" s="22">
        <f t="shared" si="0"/>
        <v>325</v>
      </c>
      <c r="F25" s="21">
        <v>4231</v>
      </c>
      <c r="G25" s="19">
        <v>5837</v>
      </c>
      <c r="H25" s="22">
        <f t="shared" si="1"/>
        <v>1606</v>
      </c>
      <c r="I25" s="21">
        <f t="shared" si="2"/>
        <v>9452</v>
      </c>
      <c r="J25" s="19">
        <f t="shared" si="3"/>
        <v>8171</v>
      </c>
      <c r="K25" s="22">
        <f t="shared" si="4"/>
        <v>-1281</v>
      </c>
    </row>
    <row r="26" spans="2:13" ht="16.5" thickBot="1" x14ac:dyDescent="0.4">
      <c r="B26" s="20" t="s">
        <v>10</v>
      </c>
      <c r="C26" s="12">
        <v>23850</v>
      </c>
      <c r="D26" s="13">
        <v>20041</v>
      </c>
      <c r="E26" s="14">
        <f t="shared" si="0"/>
        <v>-3809</v>
      </c>
      <c r="F26" s="12">
        <v>13236</v>
      </c>
      <c r="G26" s="13">
        <v>14810</v>
      </c>
      <c r="H26" s="14">
        <f t="shared" si="1"/>
        <v>1574</v>
      </c>
      <c r="I26" s="12">
        <f t="shared" si="2"/>
        <v>10614</v>
      </c>
      <c r="J26" s="13">
        <f t="shared" si="3"/>
        <v>5231</v>
      </c>
      <c r="K26" s="14">
        <f t="shared" si="4"/>
        <v>-5383</v>
      </c>
    </row>
    <row r="27" spans="2:13" ht="17.5" x14ac:dyDescent="0.5">
      <c r="B27" s="15" t="s">
        <v>30</v>
      </c>
      <c r="C27" s="21">
        <v>21728</v>
      </c>
      <c r="D27" s="19">
        <v>18528</v>
      </c>
      <c r="E27" s="22">
        <f t="shared" si="0"/>
        <v>-3200</v>
      </c>
      <c r="F27" s="21">
        <v>12697</v>
      </c>
      <c r="G27" s="19">
        <v>14241</v>
      </c>
      <c r="H27" s="22">
        <f t="shared" si="1"/>
        <v>1544</v>
      </c>
      <c r="I27" s="21">
        <f t="shared" si="2"/>
        <v>9031</v>
      </c>
      <c r="J27" s="19">
        <f t="shared" si="3"/>
        <v>4287</v>
      </c>
      <c r="K27" s="22">
        <f t="shared" si="4"/>
        <v>-4744</v>
      </c>
    </row>
    <row r="28" spans="2:13" ht="18" thickBot="1" x14ac:dyDescent="0.55000000000000004">
      <c r="B28" s="15" t="s">
        <v>31</v>
      </c>
      <c r="C28" s="21">
        <v>2122</v>
      </c>
      <c r="D28" s="19">
        <v>1513</v>
      </c>
      <c r="E28" s="22">
        <f t="shared" si="0"/>
        <v>-609</v>
      </c>
      <c r="F28" s="21">
        <v>539</v>
      </c>
      <c r="G28" s="19">
        <v>569</v>
      </c>
      <c r="H28" s="22">
        <f t="shared" si="1"/>
        <v>30</v>
      </c>
      <c r="I28" s="21">
        <f t="shared" si="2"/>
        <v>1583</v>
      </c>
      <c r="J28" s="19">
        <f t="shared" si="3"/>
        <v>944</v>
      </c>
      <c r="K28" s="22">
        <f t="shared" si="4"/>
        <v>-639</v>
      </c>
      <c r="M28" s="23"/>
    </row>
    <row r="29" spans="2:13" ht="16.5" thickBot="1" x14ac:dyDescent="0.4">
      <c r="B29" s="20" t="s">
        <v>11</v>
      </c>
      <c r="C29" s="12">
        <v>14469</v>
      </c>
      <c r="D29" s="13">
        <v>6050</v>
      </c>
      <c r="E29" s="14">
        <f t="shared" si="0"/>
        <v>-8419</v>
      </c>
      <c r="F29" s="12">
        <v>53861</v>
      </c>
      <c r="G29" s="13">
        <v>50398</v>
      </c>
      <c r="H29" s="14">
        <f t="shared" si="1"/>
        <v>-3463</v>
      </c>
      <c r="I29" s="12">
        <f t="shared" si="2"/>
        <v>-39392</v>
      </c>
      <c r="J29" s="13">
        <f t="shared" si="3"/>
        <v>-44348</v>
      </c>
      <c r="K29" s="14">
        <f t="shared" si="4"/>
        <v>-4956</v>
      </c>
    </row>
    <row r="30" spans="2:13" x14ac:dyDescent="0.35">
      <c r="B30" s="4"/>
      <c r="C30" s="73"/>
      <c r="D30" s="73"/>
      <c r="E30" s="73"/>
      <c r="F30" s="73"/>
    </row>
    <row r="31" spans="2:13" ht="15" x14ac:dyDescent="0.4">
      <c r="B31" s="2" t="s">
        <v>102</v>
      </c>
      <c r="E31" s="4"/>
    </row>
  </sheetData>
  <mergeCells count="6">
    <mergeCell ref="M1:N2"/>
    <mergeCell ref="B1:H1"/>
    <mergeCell ref="C4:E4"/>
    <mergeCell ref="F4:H4"/>
    <mergeCell ref="I4:K4"/>
    <mergeCell ref="B4:B5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E710661-9364-4194-B580-BECFDFA12C9B}">
  <dimension ref="A1:N27"/>
  <sheetViews>
    <sheetView showGridLines="0" workbookViewId="0">
      <selection activeCell="O10" sqref="O10"/>
    </sheetView>
  </sheetViews>
  <sheetFormatPr baseColWidth="10" defaultRowHeight="14.5" x14ac:dyDescent="0.35"/>
  <cols>
    <col min="1" max="1" width="1.453125" style="4" customWidth="1"/>
    <col min="2" max="2" width="65.7265625" bestFit="1" customWidth="1"/>
    <col min="3" max="4" width="10.08984375" bestFit="1" customWidth="1"/>
    <col min="5" max="5" width="9" style="4" bestFit="1" customWidth="1"/>
    <col min="6" max="7" width="10.6328125" bestFit="1" customWidth="1"/>
    <col min="8" max="8" width="9.54296875" bestFit="1" customWidth="1"/>
    <col min="9" max="9" width="11" bestFit="1" customWidth="1"/>
    <col min="10" max="10" width="11.26953125" bestFit="1" customWidth="1"/>
    <col min="11" max="11" width="11.1796875" customWidth="1"/>
  </cols>
  <sheetData>
    <row r="1" spans="2:14" ht="14.5" customHeight="1" x14ac:dyDescent="0.35">
      <c r="B1" s="74" t="s">
        <v>83</v>
      </c>
      <c r="C1" s="75"/>
      <c r="D1" s="75"/>
      <c r="E1" s="75"/>
      <c r="F1" s="75"/>
      <c r="G1" s="75"/>
      <c r="H1" s="75"/>
      <c r="I1" s="75"/>
      <c r="L1" s="6"/>
      <c r="M1" s="76" t="str">
        <f>HYPERLINK("#'Sommaire'!A1", "Retour sommaire")</f>
        <v>Retour sommaire</v>
      </c>
      <c r="N1" s="76"/>
    </row>
    <row r="2" spans="2:14" x14ac:dyDescent="0.35">
      <c r="K2" s="6"/>
      <c r="L2" s="6"/>
      <c r="M2" s="76"/>
      <c r="N2" s="76"/>
    </row>
    <row r="3" spans="2:14" s="4" customFormat="1" x14ac:dyDescent="0.35"/>
    <row r="4" spans="2:14" ht="15.5" thickBot="1" x14ac:dyDescent="0.45">
      <c r="K4" s="8" t="s">
        <v>32</v>
      </c>
    </row>
    <row r="5" spans="2:14" ht="16.5" thickBot="1" x14ac:dyDescent="0.4">
      <c r="B5" s="4"/>
      <c r="C5" s="82" t="s">
        <v>14</v>
      </c>
      <c r="D5" s="83"/>
      <c r="E5" s="84"/>
      <c r="F5" s="82" t="s">
        <v>13</v>
      </c>
      <c r="G5" s="83"/>
      <c r="H5" s="84"/>
      <c r="I5" s="82" t="s">
        <v>4</v>
      </c>
      <c r="J5" s="83"/>
      <c r="K5" s="84"/>
    </row>
    <row r="6" spans="2:14" ht="18" thickBot="1" x14ac:dyDescent="0.55000000000000004">
      <c r="B6" s="60"/>
      <c r="C6" s="36">
        <v>2024</v>
      </c>
      <c r="D6" s="37">
        <v>2025</v>
      </c>
      <c r="E6" s="38" t="s">
        <v>5</v>
      </c>
      <c r="F6" s="36">
        <v>2024</v>
      </c>
      <c r="G6" s="37">
        <v>2025</v>
      </c>
      <c r="H6" s="38" t="s">
        <v>5</v>
      </c>
      <c r="I6" s="36">
        <v>2024</v>
      </c>
      <c r="J6" s="37">
        <v>2025</v>
      </c>
      <c r="K6" s="38" t="s">
        <v>5</v>
      </c>
    </row>
    <row r="7" spans="2:14" ht="18" thickBot="1" x14ac:dyDescent="0.4">
      <c r="B7" s="61" t="s">
        <v>54</v>
      </c>
      <c r="C7" s="61">
        <f>SUM(C8,C9,C13,C25)</f>
        <v>595415</v>
      </c>
      <c r="D7" s="62">
        <f t="shared" ref="D7:H7" si="0">SUM(D8,D9,D13,D25)</f>
        <v>595604</v>
      </c>
      <c r="E7" s="63">
        <f t="shared" si="0"/>
        <v>189</v>
      </c>
      <c r="F7" s="61">
        <f t="shared" si="0"/>
        <v>1320528</v>
      </c>
      <c r="G7" s="62">
        <f t="shared" si="0"/>
        <v>1342249</v>
      </c>
      <c r="H7" s="63">
        <f t="shared" si="0"/>
        <v>21721</v>
      </c>
      <c r="I7" s="61">
        <f>C7-F7</f>
        <v>-725113</v>
      </c>
      <c r="J7" s="62">
        <f>D7-G7</f>
        <v>-746645</v>
      </c>
      <c r="K7" s="63">
        <f>J7-I7</f>
        <v>-21532</v>
      </c>
    </row>
    <row r="8" spans="2:14" ht="16.5" thickBot="1" x14ac:dyDescent="0.4">
      <c r="B8" s="20" t="s">
        <v>38</v>
      </c>
      <c r="C8" s="20">
        <v>46952</v>
      </c>
      <c r="D8" s="32">
        <v>18531</v>
      </c>
      <c r="E8" s="33">
        <f t="shared" ref="E8:E25" si="1">D8-C8</f>
        <v>-28421</v>
      </c>
      <c r="F8" s="20">
        <v>66449</v>
      </c>
      <c r="G8" s="32">
        <v>49236</v>
      </c>
      <c r="H8" s="33">
        <f t="shared" ref="H8:H25" si="2">G8-F8</f>
        <v>-17213</v>
      </c>
      <c r="I8" s="20">
        <f t="shared" ref="I8:I25" si="3">C8-F8</f>
        <v>-19497</v>
      </c>
      <c r="J8" s="32">
        <f t="shared" ref="J8:J25" si="4">D8-G8</f>
        <v>-30705</v>
      </c>
      <c r="K8" s="33">
        <f t="shared" ref="K8" si="5">J8-I8</f>
        <v>-11208</v>
      </c>
    </row>
    <row r="9" spans="2:14" s="73" customFormat="1" ht="16.5" thickBot="1" x14ac:dyDescent="0.4">
      <c r="B9" s="20" t="s">
        <v>92</v>
      </c>
      <c r="C9" s="20">
        <v>42827</v>
      </c>
      <c r="D9" s="32">
        <v>61716</v>
      </c>
      <c r="E9" s="33">
        <f t="shared" si="1"/>
        <v>18889</v>
      </c>
      <c r="F9" s="20">
        <v>374860</v>
      </c>
      <c r="G9" s="32">
        <v>409293</v>
      </c>
      <c r="H9" s="33">
        <f t="shared" si="2"/>
        <v>34433</v>
      </c>
      <c r="I9" s="20">
        <f t="shared" ref="I9:I12" si="6">C9-F9</f>
        <v>-332033</v>
      </c>
      <c r="J9" s="32">
        <f t="shared" ref="J9:J12" si="7">D9-G9</f>
        <v>-347577</v>
      </c>
      <c r="K9" s="33">
        <f t="shared" ref="K9:K12" si="8">J9-I9</f>
        <v>-15544</v>
      </c>
    </row>
    <row r="10" spans="2:14" s="73" customFormat="1" ht="17.5" x14ac:dyDescent="0.5">
      <c r="B10" s="15" t="s">
        <v>96</v>
      </c>
      <c r="C10" s="39">
        <v>27000</v>
      </c>
      <c r="D10" s="35">
        <v>44335</v>
      </c>
      <c r="E10" s="40">
        <f t="shared" si="1"/>
        <v>17335</v>
      </c>
      <c r="F10" s="39">
        <v>361996</v>
      </c>
      <c r="G10" s="35">
        <v>397383</v>
      </c>
      <c r="H10" s="40">
        <f t="shared" si="2"/>
        <v>35387</v>
      </c>
      <c r="I10" s="39">
        <f t="shared" si="6"/>
        <v>-334996</v>
      </c>
      <c r="J10" s="35">
        <f t="shared" si="7"/>
        <v>-353048</v>
      </c>
      <c r="K10" s="40">
        <f t="shared" si="8"/>
        <v>-18052</v>
      </c>
    </row>
    <row r="11" spans="2:14" s="73" customFormat="1" ht="17.5" x14ac:dyDescent="0.5">
      <c r="B11" s="15" t="s">
        <v>97</v>
      </c>
      <c r="C11" s="21">
        <v>1142</v>
      </c>
      <c r="D11" s="19">
        <v>791</v>
      </c>
      <c r="E11" s="22">
        <f t="shared" si="1"/>
        <v>-351</v>
      </c>
      <c r="F11" s="21">
        <v>452</v>
      </c>
      <c r="G11" s="19">
        <v>323</v>
      </c>
      <c r="H11" s="22">
        <f t="shared" si="2"/>
        <v>-129</v>
      </c>
      <c r="I11" s="21">
        <f t="shared" si="6"/>
        <v>690</v>
      </c>
      <c r="J11" s="19">
        <f t="shared" si="7"/>
        <v>468</v>
      </c>
      <c r="K11" s="22">
        <f t="shared" si="8"/>
        <v>-222</v>
      </c>
    </row>
    <row r="12" spans="2:14" s="73" customFormat="1" ht="18" thickBot="1" x14ac:dyDescent="0.55000000000000004">
      <c r="B12" s="15" t="s">
        <v>98</v>
      </c>
      <c r="C12" s="21">
        <v>14685</v>
      </c>
      <c r="D12" s="19">
        <v>16590</v>
      </c>
      <c r="E12" s="22">
        <f t="shared" si="1"/>
        <v>1905</v>
      </c>
      <c r="F12" s="21">
        <v>12411</v>
      </c>
      <c r="G12" s="19">
        <v>11587</v>
      </c>
      <c r="H12" s="22">
        <f t="shared" si="2"/>
        <v>-824</v>
      </c>
      <c r="I12" s="21">
        <f t="shared" si="6"/>
        <v>2274</v>
      </c>
      <c r="J12" s="19">
        <f t="shared" si="7"/>
        <v>5003</v>
      </c>
      <c r="K12" s="22">
        <f t="shared" si="8"/>
        <v>2729</v>
      </c>
    </row>
    <row r="13" spans="2:14" ht="16.5" thickBot="1" x14ac:dyDescent="0.4">
      <c r="B13" s="20" t="s">
        <v>39</v>
      </c>
      <c r="C13" s="20">
        <v>473708</v>
      </c>
      <c r="D13" s="32">
        <v>491215</v>
      </c>
      <c r="E13" s="33">
        <f t="shared" si="1"/>
        <v>17507</v>
      </c>
      <c r="F13" s="20">
        <v>865187</v>
      </c>
      <c r="G13" s="32">
        <v>870541</v>
      </c>
      <c r="H13" s="33">
        <f t="shared" si="2"/>
        <v>5354</v>
      </c>
      <c r="I13" s="20">
        <f>C13-F13</f>
        <v>-391479</v>
      </c>
      <c r="J13" s="32">
        <f t="shared" si="4"/>
        <v>-379326</v>
      </c>
      <c r="K13" s="33">
        <f t="shared" ref="K13:K25" si="9">J13-I13</f>
        <v>12153</v>
      </c>
    </row>
    <row r="14" spans="2:14" ht="17.5" x14ac:dyDescent="0.5">
      <c r="B14" s="34" t="s">
        <v>40</v>
      </c>
      <c r="C14" s="39">
        <v>229794</v>
      </c>
      <c r="D14" s="35">
        <v>257694</v>
      </c>
      <c r="E14" s="40">
        <f t="shared" si="1"/>
        <v>27900</v>
      </c>
      <c r="F14" s="39">
        <v>666761</v>
      </c>
      <c r="G14" s="35">
        <v>679104</v>
      </c>
      <c r="H14" s="40">
        <f t="shared" si="2"/>
        <v>12343</v>
      </c>
      <c r="I14" s="39">
        <f t="shared" si="3"/>
        <v>-436967</v>
      </c>
      <c r="J14" s="35">
        <f t="shared" si="4"/>
        <v>-421410</v>
      </c>
      <c r="K14" s="40">
        <f t="shared" si="9"/>
        <v>15557</v>
      </c>
    </row>
    <row r="15" spans="2:14" ht="17.5" x14ac:dyDescent="0.5">
      <c r="B15" s="15" t="s">
        <v>74</v>
      </c>
      <c r="C15" s="21">
        <v>98257</v>
      </c>
      <c r="D15" s="19">
        <v>119994</v>
      </c>
      <c r="E15" s="22">
        <f t="shared" si="1"/>
        <v>21737</v>
      </c>
      <c r="F15" s="21">
        <v>430438</v>
      </c>
      <c r="G15" s="19">
        <v>435831</v>
      </c>
      <c r="H15" s="22">
        <f t="shared" si="2"/>
        <v>5393</v>
      </c>
      <c r="I15" s="21">
        <f t="shared" si="3"/>
        <v>-332181</v>
      </c>
      <c r="J15" s="19">
        <f t="shared" si="4"/>
        <v>-315837</v>
      </c>
      <c r="K15" s="22">
        <f t="shared" si="9"/>
        <v>16344</v>
      </c>
    </row>
    <row r="16" spans="2:14" ht="17.5" x14ac:dyDescent="0.5">
      <c r="B16" s="15" t="s">
        <v>75</v>
      </c>
      <c r="C16" s="21">
        <v>47321</v>
      </c>
      <c r="D16" s="19">
        <v>47903</v>
      </c>
      <c r="E16" s="22">
        <f t="shared" si="1"/>
        <v>582</v>
      </c>
      <c r="F16" s="21">
        <v>192356</v>
      </c>
      <c r="G16" s="19">
        <v>202094</v>
      </c>
      <c r="H16" s="22">
        <f t="shared" si="2"/>
        <v>9738</v>
      </c>
      <c r="I16" s="21">
        <f t="shared" si="3"/>
        <v>-145035</v>
      </c>
      <c r="J16" s="19">
        <f t="shared" si="4"/>
        <v>-154191</v>
      </c>
      <c r="K16" s="22">
        <f t="shared" si="9"/>
        <v>-9156</v>
      </c>
    </row>
    <row r="17" spans="2:11" ht="17.5" x14ac:dyDescent="0.5">
      <c r="B17" s="15" t="s">
        <v>76</v>
      </c>
      <c r="C17" s="21">
        <v>76962</v>
      </c>
      <c r="D17" s="19">
        <v>81833</v>
      </c>
      <c r="E17" s="22">
        <f t="shared" si="1"/>
        <v>4871</v>
      </c>
      <c r="F17" s="21">
        <v>34574</v>
      </c>
      <c r="G17" s="19">
        <v>35676</v>
      </c>
      <c r="H17" s="22">
        <f t="shared" si="2"/>
        <v>1102</v>
      </c>
      <c r="I17" s="21">
        <f t="shared" si="3"/>
        <v>42388</v>
      </c>
      <c r="J17" s="19">
        <f t="shared" si="4"/>
        <v>46157</v>
      </c>
      <c r="K17" s="22">
        <f t="shared" si="9"/>
        <v>3769</v>
      </c>
    </row>
    <row r="18" spans="2:11" ht="17.5" x14ac:dyDescent="0.5">
      <c r="B18" s="15" t="s">
        <v>77</v>
      </c>
      <c r="C18" s="21">
        <v>7255</v>
      </c>
      <c r="D18" s="19">
        <v>7956</v>
      </c>
      <c r="E18" s="22">
        <f t="shared" si="1"/>
        <v>701</v>
      </c>
      <c r="F18" s="21">
        <v>9330</v>
      </c>
      <c r="G18" s="19">
        <v>5466</v>
      </c>
      <c r="H18" s="22">
        <f t="shared" si="2"/>
        <v>-3864</v>
      </c>
      <c r="I18" s="21">
        <f t="shared" si="3"/>
        <v>-2075</v>
      </c>
      <c r="J18" s="19">
        <f t="shared" si="4"/>
        <v>2490</v>
      </c>
      <c r="K18" s="22">
        <f t="shared" si="9"/>
        <v>4565</v>
      </c>
    </row>
    <row r="19" spans="2:11" ht="17.5" x14ac:dyDescent="0.5">
      <c r="B19" s="15" t="s">
        <v>78</v>
      </c>
      <c r="C19" s="21"/>
      <c r="D19" s="19">
        <v>8</v>
      </c>
      <c r="E19" s="22">
        <f t="shared" si="1"/>
        <v>8</v>
      </c>
      <c r="F19" s="21">
        <v>63</v>
      </c>
      <c r="G19" s="19">
        <v>37</v>
      </c>
      <c r="H19" s="22">
        <f t="shared" si="2"/>
        <v>-26</v>
      </c>
      <c r="I19" s="21">
        <f t="shared" si="3"/>
        <v>-63</v>
      </c>
      <c r="J19" s="19">
        <f t="shared" si="4"/>
        <v>-29</v>
      </c>
      <c r="K19" s="22">
        <f t="shared" si="9"/>
        <v>34</v>
      </c>
    </row>
    <row r="20" spans="2:11" ht="17.5" x14ac:dyDescent="0.5">
      <c r="B20" s="34" t="s">
        <v>41</v>
      </c>
      <c r="C20" s="39">
        <v>240332</v>
      </c>
      <c r="D20" s="35">
        <v>228295</v>
      </c>
      <c r="E20" s="40">
        <f t="shared" si="1"/>
        <v>-12037</v>
      </c>
      <c r="F20" s="39">
        <v>93612</v>
      </c>
      <c r="G20" s="35">
        <v>83246</v>
      </c>
      <c r="H20" s="40">
        <f t="shared" si="2"/>
        <v>-10366</v>
      </c>
      <c r="I20" s="39">
        <f t="shared" si="3"/>
        <v>146720</v>
      </c>
      <c r="J20" s="35">
        <f t="shared" si="4"/>
        <v>145049</v>
      </c>
      <c r="K20" s="40">
        <f t="shared" si="9"/>
        <v>-1671</v>
      </c>
    </row>
    <row r="21" spans="2:11" ht="17.5" x14ac:dyDescent="0.5">
      <c r="B21" s="15" t="s">
        <v>79</v>
      </c>
      <c r="C21" s="21">
        <v>150593</v>
      </c>
      <c r="D21" s="19">
        <v>155269</v>
      </c>
      <c r="E21" s="22">
        <f t="shared" si="1"/>
        <v>4676</v>
      </c>
      <c r="F21" s="21">
        <v>44490</v>
      </c>
      <c r="G21" s="19">
        <v>34551</v>
      </c>
      <c r="H21" s="22">
        <f t="shared" si="2"/>
        <v>-9939</v>
      </c>
      <c r="I21" s="21">
        <f t="shared" si="3"/>
        <v>106103</v>
      </c>
      <c r="J21" s="19">
        <f t="shared" si="4"/>
        <v>120718</v>
      </c>
      <c r="K21" s="22">
        <f t="shared" si="9"/>
        <v>14615</v>
      </c>
    </row>
    <row r="22" spans="2:11" ht="17.5" x14ac:dyDescent="0.5">
      <c r="B22" s="15" t="s">
        <v>80</v>
      </c>
      <c r="C22" s="21">
        <v>43350</v>
      </c>
      <c r="D22" s="19">
        <v>41291</v>
      </c>
      <c r="E22" s="22">
        <f t="shared" si="1"/>
        <v>-2059</v>
      </c>
      <c r="F22" s="21">
        <v>23738</v>
      </c>
      <c r="G22" s="19">
        <v>22219</v>
      </c>
      <c r="H22" s="22">
        <f t="shared" si="2"/>
        <v>-1519</v>
      </c>
      <c r="I22" s="21">
        <f t="shared" si="3"/>
        <v>19612</v>
      </c>
      <c r="J22" s="19">
        <f t="shared" si="4"/>
        <v>19072</v>
      </c>
      <c r="K22" s="22">
        <f t="shared" si="9"/>
        <v>-540</v>
      </c>
    </row>
    <row r="23" spans="2:11" ht="17.5" x14ac:dyDescent="0.5">
      <c r="B23" s="15" t="s">
        <v>81</v>
      </c>
      <c r="C23" s="21">
        <v>46389</v>
      </c>
      <c r="D23" s="19">
        <v>31735</v>
      </c>
      <c r="E23" s="22">
        <f t="shared" si="1"/>
        <v>-14654</v>
      </c>
      <c r="F23" s="21">
        <v>25385</v>
      </c>
      <c r="G23" s="19">
        <v>26476</v>
      </c>
      <c r="H23" s="22">
        <f t="shared" si="2"/>
        <v>1091</v>
      </c>
      <c r="I23" s="21">
        <f t="shared" si="3"/>
        <v>21004</v>
      </c>
      <c r="J23" s="19">
        <f t="shared" si="4"/>
        <v>5259</v>
      </c>
      <c r="K23" s="22">
        <f t="shared" si="9"/>
        <v>-15745</v>
      </c>
    </row>
    <row r="24" spans="2:11" ht="18" thickBot="1" x14ac:dyDescent="0.55000000000000004">
      <c r="B24" s="34" t="s">
        <v>42</v>
      </c>
      <c r="C24" s="39">
        <v>3581</v>
      </c>
      <c r="D24" s="35">
        <v>5226</v>
      </c>
      <c r="E24" s="40">
        <f t="shared" si="1"/>
        <v>1645</v>
      </c>
      <c r="F24" s="39">
        <v>104813</v>
      </c>
      <c r="G24" s="35">
        <v>108190</v>
      </c>
      <c r="H24" s="40">
        <f t="shared" si="2"/>
        <v>3377</v>
      </c>
      <c r="I24" s="39">
        <f t="shared" si="3"/>
        <v>-101232</v>
      </c>
      <c r="J24" s="35">
        <f t="shared" si="4"/>
        <v>-102964</v>
      </c>
      <c r="K24" s="40">
        <f t="shared" si="9"/>
        <v>-1732</v>
      </c>
    </row>
    <row r="25" spans="2:11" ht="16.5" thickBot="1" x14ac:dyDescent="0.4">
      <c r="B25" s="20" t="s">
        <v>43</v>
      </c>
      <c r="C25" s="20">
        <v>31928</v>
      </c>
      <c r="D25" s="32">
        <v>24142</v>
      </c>
      <c r="E25" s="33">
        <f t="shared" si="1"/>
        <v>-7786</v>
      </c>
      <c r="F25" s="20">
        <v>14032</v>
      </c>
      <c r="G25" s="32">
        <v>13179</v>
      </c>
      <c r="H25" s="33">
        <f t="shared" si="2"/>
        <v>-853</v>
      </c>
      <c r="I25" s="20">
        <f t="shared" si="3"/>
        <v>17896</v>
      </c>
      <c r="J25" s="32">
        <f t="shared" si="4"/>
        <v>10963</v>
      </c>
      <c r="K25" s="33">
        <f t="shared" si="9"/>
        <v>-6933</v>
      </c>
    </row>
    <row r="27" spans="2:11" ht="15" x14ac:dyDescent="0.4">
      <c r="B27" s="2" t="s">
        <v>102</v>
      </c>
    </row>
  </sheetData>
  <mergeCells count="5">
    <mergeCell ref="M1:N2"/>
    <mergeCell ref="B1:I1"/>
    <mergeCell ref="I5:K5"/>
    <mergeCell ref="F5:H5"/>
    <mergeCell ref="C5:E5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FDC1011-53AE-447A-B138-D1311408E35F}">
  <dimension ref="A1:N23"/>
  <sheetViews>
    <sheetView showGridLines="0" workbookViewId="0">
      <selection activeCell="E30" sqref="E30"/>
    </sheetView>
  </sheetViews>
  <sheetFormatPr baseColWidth="10" defaultRowHeight="14.5" x14ac:dyDescent="0.35"/>
  <cols>
    <col min="1" max="1" width="1.36328125" style="4" customWidth="1"/>
    <col min="2" max="2" width="55.1796875" bestFit="1" customWidth="1"/>
    <col min="3" max="4" width="10.90625" bestFit="1" customWidth="1"/>
    <col min="5" max="5" width="10.36328125" style="4" bestFit="1" customWidth="1"/>
    <col min="6" max="6" width="11.54296875" bestFit="1" customWidth="1"/>
    <col min="7" max="7" width="11.81640625" bestFit="1" customWidth="1"/>
    <col min="8" max="8" width="10.453125" bestFit="1" customWidth="1"/>
    <col min="9" max="10" width="12.36328125" bestFit="1" customWidth="1"/>
    <col min="11" max="11" width="10.90625" customWidth="1"/>
    <col min="12" max="12" width="10.90625" style="5" customWidth="1"/>
  </cols>
  <sheetData>
    <row r="1" spans="2:14" ht="14.5" customHeight="1" x14ac:dyDescent="0.35">
      <c r="B1" s="74" t="s">
        <v>84</v>
      </c>
      <c r="C1" s="75"/>
      <c r="D1" s="75"/>
      <c r="E1" s="75"/>
      <c r="F1" s="75"/>
      <c r="G1" s="75"/>
      <c r="H1" s="75"/>
      <c r="I1" s="75"/>
      <c r="M1" s="76" t="str">
        <f>HYPERLINK("#'Sommaire'!A1", "Retour sommaire")</f>
        <v>Retour sommaire</v>
      </c>
      <c r="N1" s="76"/>
    </row>
    <row r="2" spans="2:14" x14ac:dyDescent="0.35">
      <c r="K2" s="6"/>
      <c r="L2" s="6"/>
      <c r="M2" s="76"/>
      <c r="N2" s="76"/>
    </row>
    <row r="4" spans="2:14" ht="15.5" thickBot="1" x14ac:dyDescent="0.45">
      <c r="K4" s="8" t="s">
        <v>32</v>
      </c>
      <c r="L4" s="8"/>
    </row>
    <row r="5" spans="2:14" ht="18" thickBot="1" x14ac:dyDescent="0.55000000000000004">
      <c r="B5" s="85"/>
      <c r="C5" s="82" t="s">
        <v>14</v>
      </c>
      <c r="D5" s="83"/>
      <c r="E5" s="84"/>
      <c r="F5" s="82" t="s">
        <v>13</v>
      </c>
      <c r="G5" s="83"/>
      <c r="H5" s="84"/>
      <c r="I5" s="82" t="s">
        <v>4</v>
      </c>
      <c r="J5" s="83"/>
      <c r="K5" s="84"/>
      <c r="L5" s="17"/>
    </row>
    <row r="6" spans="2:14" ht="18" thickBot="1" x14ac:dyDescent="0.55000000000000004">
      <c r="B6" s="85"/>
      <c r="C6" s="45">
        <v>2024</v>
      </c>
      <c r="D6" s="46">
        <v>2025</v>
      </c>
      <c r="E6" s="47" t="s">
        <v>5</v>
      </c>
      <c r="F6" s="45">
        <v>2024</v>
      </c>
      <c r="G6" s="46">
        <v>2025</v>
      </c>
      <c r="H6" s="47" t="s">
        <v>5</v>
      </c>
      <c r="I6" s="45">
        <v>2024</v>
      </c>
      <c r="J6" s="46">
        <v>2025</v>
      </c>
      <c r="K6" s="47" t="s">
        <v>5</v>
      </c>
      <c r="L6" s="17"/>
    </row>
    <row r="7" spans="2:14" ht="18" thickBot="1" x14ac:dyDescent="0.55000000000000004">
      <c r="B7" s="61" t="s">
        <v>53</v>
      </c>
      <c r="C7" s="67">
        <f>SUM(C8,C13,C19)</f>
        <v>2793678</v>
      </c>
      <c r="D7" s="68">
        <f t="shared" ref="D7:G7" si="0">SUM(D8,D13,D19)</f>
        <v>2695805</v>
      </c>
      <c r="E7" s="69">
        <f>D7-C7</f>
        <v>-97873</v>
      </c>
      <c r="F7" s="67">
        <f t="shared" si="0"/>
        <v>6687698</v>
      </c>
      <c r="G7" s="68">
        <f t="shared" si="0"/>
        <v>6218295</v>
      </c>
      <c r="H7" s="69">
        <f>G7-F7</f>
        <v>-469403</v>
      </c>
      <c r="I7" s="67">
        <f>C7-F7</f>
        <v>-3894020</v>
      </c>
      <c r="J7" s="68">
        <f>D7-G7</f>
        <v>-3522490</v>
      </c>
      <c r="K7" s="69">
        <f>J7-I7</f>
        <v>371530</v>
      </c>
      <c r="L7" s="17"/>
    </row>
    <row r="8" spans="2:14" ht="18" thickBot="1" x14ac:dyDescent="0.55000000000000004">
      <c r="B8" s="20" t="s">
        <v>44</v>
      </c>
      <c r="C8" s="26">
        <v>895092</v>
      </c>
      <c r="D8" s="27">
        <v>931037</v>
      </c>
      <c r="E8" s="28">
        <f t="shared" ref="E8:E21" si="1">D8-C8</f>
        <v>35945</v>
      </c>
      <c r="F8" s="26">
        <v>1325799</v>
      </c>
      <c r="G8" s="27">
        <v>1140668</v>
      </c>
      <c r="H8" s="28">
        <f t="shared" ref="H8:H21" si="2">G8-F8</f>
        <v>-185131</v>
      </c>
      <c r="I8" s="26">
        <f t="shared" ref="I8:I21" si="3">C8-F8</f>
        <v>-430707</v>
      </c>
      <c r="J8" s="27">
        <f t="shared" ref="J8:J21" si="4">D8-G8</f>
        <v>-209631</v>
      </c>
      <c r="K8" s="28">
        <f t="shared" ref="K8:K21" si="5">J8-I8</f>
        <v>221076</v>
      </c>
      <c r="L8" s="17"/>
    </row>
    <row r="9" spans="2:14" ht="17.5" x14ac:dyDescent="0.5">
      <c r="B9" s="15" t="s">
        <v>63</v>
      </c>
      <c r="C9" s="21">
        <v>76267</v>
      </c>
      <c r="D9" s="19">
        <v>79700</v>
      </c>
      <c r="E9" s="22">
        <f t="shared" si="1"/>
        <v>3433</v>
      </c>
      <c r="F9" s="21">
        <v>119527</v>
      </c>
      <c r="G9" s="19">
        <v>120455</v>
      </c>
      <c r="H9" s="22">
        <f t="shared" si="2"/>
        <v>928</v>
      </c>
      <c r="I9" s="21">
        <f t="shared" si="3"/>
        <v>-43260</v>
      </c>
      <c r="J9" s="19">
        <f t="shared" si="4"/>
        <v>-40755</v>
      </c>
      <c r="K9" s="22">
        <f t="shared" si="5"/>
        <v>2505</v>
      </c>
      <c r="L9" s="17"/>
    </row>
    <row r="10" spans="2:14" ht="17.5" x14ac:dyDescent="0.5">
      <c r="B10" s="15" t="s">
        <v>64</v>
      </c>
      <c r="C10" s="21">
        <v>132832</v>
      </c>
      <c r="D10" s="19">
        <v>132583</v>
      </c>
      <c r="E10" s="22">
        <f t="shared" si="1"/>
        <v>-249</v>
      </c>
      <c r="F10" s="21">
        <v>366495</v>
      </c>
      <c r="G10" s="19">
        <v>332362</v>
      </c>
      <c r="H10" s="22">
        <f t="shared" si="2"/>
        <v>-34133</v>
      </c>
      <c r="I10" s="21">
        <f t="shared" si="3"/>
        <v>-233663</v>
      </c>
      <c r="J10" s="19">
        <f t="shared" si="4"/>
        <v>-199779</v>
      </c>
      <c r="K10" s="22">
        <f t="shared" si="5"/>
        <v>33884</v>
      </c>
      <c r="L10" s="17"/>
    </row>
    <row r="11" spans="2:14" ht="17.5" x14ac:dyDescent="0.5">
      <c r="B11" s="15" t="s">
        <v>65</v>
      </c>
      <c r="C11" s="21">
        <v>418887</v>
      </c>
      <c r="D11" s="19">
        <v>431897</v>
      </c>
      <c r="E11" s="22">
        <f t="shared" si="1"/>
        <v>13010</v>
      </c>
      <c r="F11" s="21">
        <v>359901</v>
      </c>
      <c r="G11" s="19">
        <v>386980</v>
      </c>
      <c r="H11" s="22">
        <f t="shared" si="2"/>
        <v>27079</v>
      </c>
      <c r="I11" s="21">
        <f t="shared" si="3"/>
        <v>58986</v>
      </c>
      <c r="J11" s="19">
        <f t="shared" si="4"/>
        <v>44917</v>
      </c>
      <c r="K11" s="22">
        <f t="shared" si="5"/>
        <v>-14069</v>
      </c>
      <c r="L11" s="17"/>
    </row>
    <row r="12" spans="2:14" ht="18" thickBot="1" x14ac:dyDescent="0.55000000000000004">
      <c r="B12" s="15" t="s">
        <v>66</v>
      </c>
      <c r="C12" s="21">
        <v>267105</v>
      </c>
      <c r="D12" s="19">
        <v>286857</v>
      </c>
      <c r="E12" s="22">
        <f t="shared" si="1"/>
        <v>19752</v>
      </c>
      <c r="F12" s="21">
        <v>479876</v>
      </c>
      <c r="G12" s="19">
        <v>300871</v>
      </c>
      <c r="H12" s="22">
        <f t="shared" si="2"/>
        <v>-179005</v>
      </c>
      <c r="I12" s="21">
        <f t="shared" si="3"/>
        <v>-212771</v>
      </c>
      <c r="J12" s="19">
        <f t="shared" si="4"/>
        <v>-14014</v>
      </c>
      <c r="K12" s="22">
        <f t="shared" si="5"/>
        <v>198757</v>
      </c>
      <c r="L12" s="17"/>
    </row>
    <row r="13" spans="2:14" ht="18" thickBot="1" x14ac:dyDescent="0.55000000000000004">
      <c r="B13" s="20" t="s">
        <v>45</v>
      </c>
      <c r="C13" s="20">
        <v>933180</v>
      </c>
      <c r="D13" s="32">
        <v>810925</v>
      </c>
      <c r="E13" s="33">
        <f t="shared" si="1"/>
        <v>-122255</v>
      </c>
      <c r="F13" s="20">
        <v>1495423</v>
      </c>
      <c r="G13" s="32">
        <v>1413503</v>
      </c>
      <c r="H13" s="33">
        <f t="shared" si="2"/>
        <v>-81920</v>
      </c>
      <c r="I13" s="20">
        <f t="shared" si="3"/>
        <v>-562243</v>
      </c>
      <c r="J13" s="32">
        <f t="shared" si="4"/>
        <v>-602578</v>
      </c>
      <c r="K13" s="33">
        <f t="shared" si="5"/>
        <v>-40335</v>
      </c>
      <c r="L13" s="17"/>
    </row>
    <row r="14" spans="2:14" ht="17.5" x14ac:dyDescent="0.5">
      <c r="B14" s="15" t="s">
        <v>67</v>
      </c>
      <c r="C14" s="21">
        <v>39283</v>
      </c>
      <c r="D14" s="19">
        <v>39169</v>
      </c>
      <c r="E14" s="22">
        <f t="shared" si="1"/>
        <v>-114</v>
      </c>
      <c r="F14" s="21">
        <v>222247</v>
      </c>
      <c r="G14" s="19">
        <v>202353</v>
      </c>
      <c r="H14" s="22">
        <f t="shared" si="2"/>
        <v>-19894</v>
      </c>
      <c r="I14" s="21">
        <f t="shared" si="3"/>
        <v>-182964</v>
      </c>
      <c r="J14" s="19">
        <f t="shared" si="4"/>
        <v>-163184</v>
      </c>
      <c r="K14" s="22">
        <f t="shared" si="5"/>
        <v>19780</v>
      </c>
      <c r="L14" s="17"/>
    </row>
    <row r="15" spans="2:14" ht="17.5" x14ac:dyDescent="0.5">
      <c r="B15" s="15" t="s">
        <v>68</v>
      </c>
      <c r="C15" s="21">
        <v>158114</v>
      </c>
      <c r="D15" s="19">
        <v>164865</v>
      </c>
      <c r="E15" s="22">
        <f t="shared" si="1"/>
        <v>6751</v>
      </c>
      <c r="F15" s="21">
        <v>321469</v>
      </c>
      <c r="G15" s="19">
        <v>328639</v>
      </c>
      <c r="H15" s="22">
        <f t="shared" si="2"/>
        <v>7170</v>
      </c>
      <c r="I15" s="21">
        <f t="shared" si="3"/>
        <v>-163355</v>
      </c>
      <c r="J15" s="19">
        <f t="shared" si="4"/>
        <v>-163774</v>
      </c>
      <c r="K15" s="22">
        <f t="shared" si="5"/>
        <v>-419</v>
      </c>
      <c r="L15" s="17"/>
    </row>
    <row r="16" spans="2:14" ht="17.5" x14ac:dyDescent="0.5">
      <c r="B16" s="15" t="s">
        <v>69</v>
      </c>
      <c r="C16" s="21">
        <v>501842</v>
      </c>
      <c r="D16" s="19">
        <v>385095</v>
      </c>
      <c r="E16" s="22">
        <f t="shared" si="1"/>
        <v>-116747</v>
      </c>
      <c r="F16" s="21">
        <v>44906</v>
      </c>
      <c r="G16" s="19">
        <v>21884</v>
      </c>
      <c r="H16" s="22">
        <f t="shared" si="2"/>
        <v>-23022</v>
      </c>
      <c r="I16" s="21">
        <f t="shared" si="3"/>
        <v>456936</v>
      </c>
      <c r="J16" s="19">
        <f t="shared" si="4"/>
        <v>363211</v>
      </c>
      <c r="K16" s="22">
        <f t="shared" si="5"/>
        <v>-93725</v>
      </c>
      <c r="L16" s="17"/>
    </row>
    <row r="17" spans="2:12" ht="17.5" x14ac:dyDescent="0.5">
      <c r="B17" s="15" t="s">
        <v>70</v>
      </c>
      <c r="C17" s="21">
        <v>148045</v>
      </c>
      <c r="D17" s="19">
        <v>142212</v>
      </c>
      <c r="E17" s="22">
        <f t="shared" si="1"/>
        <v>-5833</v>
      </c>
      <c r="F17" s="21">
        <v>672139</v>
      </c>
      <c r="G17" s="19">
        <v>626836</v>
      </c>
      <c r="H17" s="22">
        <f t="shared" si="2"/>
        <v>-45303</v>
      </c>
      <c r="I17" s="21">
        <f t="shared" si="3"/>
        <v>-524094</v>
      </c>
      <c r="J17" s="19">
        <f t="shared" si="4"/>
        <v>-484624</v>
      </c>
      <c r="K17" s="22">
        <f t="shared" si="5"/>
        <v>39470</v>
      </c>
      <c r="L17" s="17"/>
    </row>
    <row r="18" spans="2:12" ht="18" thickBot="1" x14ac:dyDescent="0.55000000000000004">
      <c r="B18" s="15" t="s">
        <v>71</v>
      </c>
      <c r="C18" s="21">
        <v>85896</v>
      </c>
      <c r="D18" s="19">
        <v>79584</v>
      </c>
      <c r="E18" s="22">
        <f t="shared" si="1"/>
        <v>-6312</v>
      </c>
      <c r="F18" s="21">
        <v>234661</v>
      </c>
      <c r="G18" s="19">
        <v>233791</v>
      </c>
      <c r="H18" s="22">
        <f t="shared" si="2"/>
        <v>-870</v>
      </c>
      <c r="I18" s="21">
        <f t="shared" si="3"/>
        <v>-148765</v>
      </c>
      <c r="J18" s="19">
        <f t="shared" si="4"/>
        <v>-154207</v>
      </c>
      <c r="K18" s="22">
        <f t="shared" si="5"/>
        <v>-5442</v>
      </c>
      <c r="L18" s="17"/>
    </row>
    <row r="19" spans="2:12" ht="18" thickBot="1" x14ac:dyDescent="0.55000000000000004">
      <c r="B19" s="20" t="s">
        <v>46</v>
      </c>
      <c r="C19" s="20">
        <v>965406</v>
      </c>
      <c r="D19" s="32">
        <v>953843</v>
      </c>
      <c r="E19" s="33">
        <f t="shared" si="1"/>
        <v>-11563</v>
      </c>
      <c r="F19" s="20">
        <v>3866476</v>
      </c>
      <c r="G19" s="32">
        <v>3664124</v>
      </c>
      <c r="H19" s="33">
        <f t="shared" si="2"/>
        <v>-202352</v>
      </c>
      <c r="I19" s="20">
        <f t="shared" si="3"/>
        <v>-2901070</v>
      </c>
      <c r="J19" s="32">
        <f t="shared" si="4"/>
        <v>-2710281</v>
      </c>
      <c r="K19" s="33">
        <f t="shared" si="5"/>
        <v>190789</v>
      </c>
      <c r="L19" s="17"/>
    </row>
    <row r="20" spans="2:12" ht="17.5" x14ac:dyDescent="0.5">
      <c r="B20" s="15" t="s">
        <v>72</v>
      </c>
      <c r="C20" s="21">
        <v>10428</v>
      </c>
      <c r="D20" s="19">
        <v>14882</v>
      </c>
      <c r="E20" s="22">
        <f t="shared" si="1"/>
        <v>4454</v>
      </c>
      <c r="F20" s="21">
        <v>74116</v>
      </c>
      <c r="G20" s="19">
        <v>68764</v>
      </c>
      <c r="H20" s="22">
        <f t="shared" si="2"/>
        <v>-5352</v>
      </c>
      <c r="I20" s="21">
        <f t="shared" si="3"/>
        <v>-63688</v>
      </c>
      <c r="J20" s="19">
        <f t="shared" si="4"/>
        <v>-53882</v>
      </c>
      <c r="K20" s="22">
        <f t="shared" si="5"/>
        <v>9806</v>
      </c>
      <c r="L20" s="17"/>
    </row>
    <row r="21" spans="2:12" ht="18" thickBot="1" x14ac:dyDescent="0.55000000000000004">
      <c r="B21" s="41" t="s">
        <v>73</v>
      </c>
      <c r="C21" s="44">
        <v>954978</v>
      </c>
      <c r="D21" s="42">
        <v>938962</v>
      </c>
      <c r="E21" s="43">
        <f t="shared" si="1"/>
        <v>-16016</v>
      </c>
      <c r="F21" s="44">
        <v>3792360</v>
      </c>
      <c r="G21" s="42">
        <v>3595361</v>
      </c>
      <c r="H21" s="43">
        <f t="shared" si="2"/>
        <v>-196999</v>
      </c>
      <c r="I21" s="44">
        <f t="shared" si="3"/>
        <v>-2837382</v>
      </c>
      <c r="J21" s="42">
        <f t="shared" si="4"/>
        <v>-2656399</v>
      </c>
      <c r="K21" s="43">
        <f t="shared" si="5"/>
        <v>180983</v>
      </c>
      <c r="L21" s="17"/>
    </row>
    <row r="23" spans="2:12" ht="15" x14ac:dyDescent="0.4">
      <c r="B23" s="2" t="s">
        <v>102</v>
      </c>
    </row>
  </sheetData>
  <mergeCells count="6">
    <mergeCell ref="M1:N2"/>
    <mergeCell ref="B1:I1"/>
    <mergeCell ref="C5:E5"/>
    <mergeCell ref="F5:H5"/>
    <mergeCell ref="I5:K5"/>
    <mergeCell ref="B5:B6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FDFB996-DBEC-4FB3-B2A4-6E8B5FCB71F5}">
  <dimension ref="A1:O21"/>
  <sheetViews>
    <sheetView showGridLines="0" workbookViewId="0">
      <selection activeCell="K21" sqref="K21"/>
    </sheetView>
  </sheetViews>
  <sheetFormatPr baseColWidth="10" defaultRowHeight="14.5" x14ac:dyDescent="0.35"/>
  <cols>
    <col min="1" max="1" width="1.90625" style="4" customWidth="1"/>
    <col min="2" max="2" width="51.90625" bestFit="1" customWidth="1"/>
    <col min="3" max="4" width="11.7265625" bestFit="1" customWidth="1"/>
    <col min="5" max="5" width="10.36328125" style="4" bestFit="1" customWidth="1"/>
    <col min="6" max="7" width="11.7265625" bestFit="1" customWidth="1"/>
    <col min="8" max="8" width="10.6328125" style="4" bestFit="1" customWidth="1"/>
    <col min="9" max="9" width="11.7265625" bestFit="1" customWidth="1"/>
    <col min="10" max="10" width="12" bestFit="1" customWidth="1"/>
    <col min="11" max="11" width="13.1796875" customWidth="1"/>
    <col min="12" max="12" width="13.1796875" style="5" customWidth="1"/>
  </cols>
  <sheetData>
    <row r="1" spans="2:15" x14ac:dyDescent="0.35">
      <c r="B1" s="74" t="s">
        <v>85</v>
      </c>
      <c r="C1" s="75"/>
      <c r="D1" s="75"/>
      <c r="E1" s="75"/>
      <c r="F1" s="75"/>
      <c r="G1" s="75"/>
      <c r="H1" s="75"/>
      <c r="I1" s="75"/>
      <c r="J1" s="75"/>
      <c r="M1" s="76" t="str">
        <f>HYPERLINK("#'Sommaire'!A1", "Retour sommaire")</f>
        <v>Retour sommaire</v>
      </c>
      <c r="N1" s="75"/>
      <c r="O1" s="75"/>
    </row>
    <row r="2" spans="2:15" x14ac:dyDescent="0.35">
      <c r="M2" s="75"/>
      <c r="N2" s="75"/>
      <c r="O2" s="75"/>
    </row>
    <row r="4" spans="2:15" ht="15.5" thickBot="1" x14ac:dyDescent="0.45">
      <c r="K4" s="8" t="s">
        <v>32</v>
      </c>
      <c r="L4" s="8"/>
    </row>
    <row r="5" spans="2:15" ht="16.5" thickBot="1" x14ac:dyDescent="0.4">
      <c r="B5" s="85"/>
      <c r="C5" s="78" t="s">
        <v>14</v>
      </c>
      <c r="D5" s="79"/>
      <c r="E5" s="80"/>
      <c r="F5" s="78" t="s">
        <v>13</v>
      </c>
      <c r="G5" s="79"/>
      <c r="H5" s="80"/>
      <c r="I5" s="78" t="s">
        <v>4</v>
      </c>
      <c r="J5" s="79"/>
      <c r="K5" s="80"/>
      <c r="L5" s="23"/>
    </row>
    <row r="6" spans="2:15" ht="18" thickBot="1" x14ac:dyDescent="0.55000000000000004">
      <c r="B6" s="85"/>
      <c r="C6" s="16">
        <v>2024</v>
      </c>
      <c r="D6" s="17">
        <v>2025</v>
      </c>
      <c r="E6" s="18" t="s">
        <v>5</v>
      </c>
      <c r="F6" s="16">
        <v>2024</v>
      </c>
      <c r="G6" s="17">
        <v>2025</v>
      </c>
      <c r="H6" s="18" t="s">
        <v>5</v>
      </c>
      <c r="I6" s="16">
        <v>2024</v>
      </c>
      <c r="J6" s="17">
        <v>2025</v>
      </c>
      <c r="K6" s="18" t="s">
        <v>5</v>
      </c>
      <c r="L6" s="23"/>
    </row>
    <row r="7" spans="2:15" ht="18" thickBot="1" x14ac:dyDescent="0.4">
      <c r="B7" s="61" t="s">
        <v>52</v>
      </c>
      <c r="C7" s="61">
        <f>SUM(C8,C13,C14,C19)</f>
        <v>6925438</v>
      </c>
      <c r="D7" s="62">
        <f t="shared" ref="D7:F7" si="0">SUM(D8,D13,D14,D19)</f>
        <v>6703663</v>
      </c>
      <c r="E7" s="63">
        <f>D7-C7</f>
        <v>-221775</v>
      </c>
      <c r="F7" s="61">
        <f t="shared" si="0"/>
        <v>10111783</v>
      </c>
      <c r="G7" s="62">
        <f>SUM(G8,G13,G14,G19)</f>
        <v>9699614</v>
      </c>
      <c r="H7" s="63">
        <f>G7-F7</f>
        <v>-412169</v>
      </c>
      <c r="I7" s="61">
        <f>C7-F7</f>
        <v>-3186345</v>
      </c>
      <c r="J7" s="62">
        <f>D7-G7</f>
        <v>-2995951</v>
      </c>
      <c r="K7" s="63">
        <f>J7-I7</f>
        <v>190394</v>
      </c>
      <c r="L7" s="23"/>
    </row>
    <row r="8" spans="2:15" ht="16.5" thickBot="1" x14ac:dyDescent="0.4">
      <c r="B8" s="20" t="s">
        <v>47</v>
      </c>
      <c r="C8" s="26">
        <v>467893</v>
      </c>
      <c r="D8" s="27">
        <v>412680</v>
      </c>
      <c r="E8" s="28">
        <f t="shared" ref="E8:E19" si="1">D8-C8</f>
        <v>-55213</v>
      </c>
      <c r="F8" s="26">
        <v>1124011</v>
      </c>
      <c r="G8" s="27">
        <v>999123</v>
      </c>
      <c r="H8" s="28">
        <f t="shared" ref="H8:H19" si="2">G8-F8</f>
        <v>-124888</v>
      </c>
      <c r="I8" s="26">
        <f t="shared" ref="I8:I19" si="3">C8-F8</f>
        <v>-656118</v>
      </c>
      <c r="J8" s="27">
        <f t="shared" ref="J8:J19" si="4">D8-G8</f>
        <v>-586443</v>
      </c>
      <c r="K8" s="28">
        <f t="shared" ref="K8:K18" si="5">J8-I8</f>
        <v>69675</v>
      </c>
      <c r="L8" s="23"/>
    </row>
    <row r="9" spans="2:15" ht="17.5" x14ac:dyDescent="0.5">
      <c r="B9" s="15" t="s">
        <v>55</v>
      </c>
      <c r="C9" s="21">
        <v>1947</v>
      </c>
      <c r="D9" s="19">
        <v>2195</v>
      </c>
      <c r="E9" s="22">
        <f t="shared" si="1"/>
        <v>248</v>
      </c>
      <c r="F9" s="21">
        <v>21835</v>
      </c>
      <c r="G9" s="19">
        <v>21392</v>
      </c>
      <c r="H9" s="22">
        <f t="shared" si="2"/>
        <v>-443</v>
      </c>
      <c r="I9" s="21">
        <f t="shared" si="3"/>
        <v>-19888</v>
      </c>
      <c r="J9" s="19">
        <f t="shared" si="4"/>
        <v>-19197</v>
      </c>
      <c r="K9" s="22">
        <f t="shared" si="5"/>
        <v>691</v>
      </c>
      <c r="L9" s="23"/>
    </row>
    <row r="10" spans="2:15" ht="17.5" x14ac:dyDescent="0.5">
      <c r="B10" s="15" t="s">
        <v>56</v>
      </c>
      <c r="C10" s="21">
        <v>289461</v>
      </c>
      <c r="D10" s="19">
        <v>233572</v>
      </c>
      <c r="E10" s="22">
        <f t="shared" si="1"/>
        <v>-55889</v>
      </c>
      <c r="F10" s="21">
        <v>1063635</v>
      </c>
      <c r="G10" s="19">
        <v>939623</v>
      </c>
      <c r="H10" s="22">
        <f t="shared" si="2"/>
        <v>-124012</v>
      </c>
      <c r="I10" s="21">
        <f t="shared" si="3"/>
        <v>-774174</v>
      </c>
      <c r="J10" s="19">
        <f t="shared" si="4"/>
        <v>-706051</v>
      </c>
      <c r="K10" s="22">
        <f t="shared" si="5"/>
        <v>68123</v>
      </c>
      <c r="L10" s="23"/>
    </row>
    <row r="11" spans="2:15" ht="17.5" x14ac:dyDescent="0.5">
      <c r="B11" s="15" t="s">
        <v>57</v>
      </c>
      <c r="C11" s="21">
        <v>114934</v>
      </c>
      <c r="D11" s="19">
        <v>122437</v>
      </c>
      <c r="E11" s="22">
        <f t="shared" si="1"/>
        <v>7503</v>
      </c>
      <c r="F11" s="21">
        <v>9843</v>
      </c>
      <c r="G11" s="19">
        <v>11837</v>
      </c>
      <c r="H11" s="22">
        <f t="shared" si="2"/>
        <v>1994</v>
      </c>
      <c r="I11" s="21">
        <f t="shared" si="3"/>
        <v>105091</v>
      </c>
      <c r="J11" s="19">
        <f t="shared" si="4"/>
        <v>110600</v>
      </c>
      <c r="K11" s="22">
        <f t="shared" si="5"/>
        <v>5509</v>
      </c>
      <c r="L11" s="23"/>
    </row>
    <row r="12" spans="2:15" ht="18" thickBot="1" x14ac:dyDescent="0.55000000000000004">
      <c r="B12" s="15" t="s">
        <v>58</v>
      </c>
      <c r="C12" s="21">
        <v>61550</v>
      </c>
      <c r="D12" s="19">
        <v>54476</v>
      </c>
      <c r="E12" s="22">
        <f t="shared" si="1"/>
        <v>-7074</v>
      </c>
      <c r="F12" s="21">
        <v>28699</v>
      </c>
      <c r="G12" s="19">
        <v>26271</v>
      </c>
      <c r="H12" s="22">
        <f t="shared" si="2"/>
        <v>-2428</v>
      </c>
      <c r="I12" s="21">
        <f t="shared" si="3"/>
        <v>32851</v>
      </c>
      <c r="J12" s="19">
        <f t="shared" si="4"/>
        <v>28205</v>
      </c>
      <c r="K12" s="22">
        <f t="shared" si="5"/>
        <v>-4646</v>
      </c>
      <c r="L12" s="23"/>
    </row>
    <row r="13" spans="2:15" ht="16.5" thickBot="1" x14ac:dyDescent="0.4">
      <c r="B13" s="20" t="s">
        <v>48</v>
      </c>
      <c r="C13" s="20">
        <v>326130</v>
      </c>
      <c r="D13" s="32">
        <v>295844</v>
      </c>
      <c r="E13" s="33">
        <f t="shared" si="1"/>
        <v>-30286</v>
      </c>
      <c r="F13" s="20">
        <v>165520</v>
      </c>
      <c r="G13" s="32">
        <v>165332</v>
      </c>
      <c r="H13" s="33">
        <f t="shared" si="2"/>
        <v>-188</v>
      </c>
      <c r="I13" s="20">
        <f t="shared" si="3"/>
        <v>160610</v>
      </c>
      <c r="J13" s="32">
        <f t="shared" si="4"/>
        <v>130512</v>
      </c>
      <c r="K13" s="33">
        <f t="shared" si="5"/>
        <v>-30098</v>
      </c>
      <c r="L13" s="23"/>
    </row>
    <row r="14" spans="2:15" ht="16.5" thickBot="1" x14ac:dyDescent="0.4">
      <c r="B14" s="20" t="s">
        <v>49</v>
      </c>
      <c r="C14" s="26">
        <v>3550853</v>
      </c>
      <c r="D14" s="27">
        <v>3373773</v>
      </c>
      <c r="E14" s="28">
        <f t="shared" si="1"/>
        <v>-177080</v>
      </c>
      <c r="F14" s="26">
        <v>4170629</v>
      </c>
      <c r="G14" s="27">
        <v>3991622</v>
      </c>
      <c r="H14" s="28">
        <f t="shared" si="2"/>
        <v>-179007</v>
      </c>
      <c r="I14" s="26">
        <f t="shared" si="3"/>
        <v>-619776</v>
      </c>
      <c r="J14" s="27">
        <f t="shared" si="4"/>
        <v>-617849</v>
      </c>
      <c r="K14" s="28">
        <f t="shared" si="5"/>
        <v>1927</v>
      </c>
      <c r="L14" s="23"/>
    </row>
    <row r="15" spans="2:15" ht="17.5" x14ac:dyDescent="0.5">
      <c r="B15" s="15" t="s">
        <v>59</v>
      </c>
      <c r="C15" s="21">
        <v>828974</v>
      </c>
      <c r="D15" s="19">
        <v>753989</v>
      </c>
      <c r="E15" s="22">
        <f t="shared" si="1"/>
        <v>-74985</v>
      </c>
      <c r="F15" s="21">
        <v>1795633</v>
      </c>
      <c r="G15" s="19">
        <v>1588098</v>
      </c>
      <c r="H15" s="22">
        <f t="shared" si="2"/>
        <v>-207535</v>
      </c>
      <c r="I15" s="21">
        <f t="shared" si="3"/>
        <v>-966659</v>
      </c>
      <c r="J15" s="19">
        <f t="shared" si="4"/>
        <v>-834109</v>
      </c>
      <c r="K15" s="22">
        <f t="shared" si="5"/>
        <v>132550</v>
      </c>
      <c r="L15" s="23"/>
    </row>
    <row r="16" spans="2:15" ht="17.5" x14ac:dyDescent="0.5">
      <c r="B16" s="15" t="s">
        <v>60</v>
      </c>
      <c r="C16" s="21">
        <v>119404</v>
      </c>
      <c r="D16" s="19">
        <v>120678</v>
      </c>
      <c r="E16" s="22">
        <f t="shared" si="1"/>
        <v>1274</v>
      </c>
      <c r="F16" s="21">
        <v>189194</v>
      </c>
      <c r="G16" s="19">
        <v>187037</v>
      </c>
      <c r="H16" s="22">
        <f t="shared" si="2"/>
        <v>-2157</v>
      </c>
      <c r="I16" s="21">
        <f t="shared" si="3"/>
        <v>-69790</v>
      </c>
      <c r="J16" s="19">
        <f t="shared" si="4"/>
        <v>-66359</v>
      </c>
      <c r="K16" s="22">
        <f t="shared" si="5"/>
        <v>3431</v>
      </c>
      <c r="L16" s="23"/>
    </row>
    <row r="17" spans="2:12" ht="17.5" x14ac:dyDescent="0.5">
      <c r="B17" s="15" t="s">
        <v>61</v>
      </c>
      <c r="C17" s="21">
        <v>2297114</v>
      </c>
      <c r="D17" s="19">
        <v>2192010</v>
      </c>
      <c r="E17" s="22">
        <f t="shared" si="1"/>
        <v>-105104</v>
      </c>
      <c r="F17" s="21">
        <v>2095447</v>
      </c>
      <c r="G17" s="19">
        <v>2127944</v>
      </c>
      <c r="H17" s="22">
        <f t="shared" si="2"/>
        <v>32497</v>
      </c>
      <c r="I17" s="21">
        <f t="shared" si="3"/>
        <v>201667</v>
      </c>
      <c r="J17" s="19">
        <f t="shared" si="4"/>
        <v>64066</v>
      </c>
      <c r="K17" s="22">
        <f t="shared" si="5"/>
        <v>-137601</v>
      </c>
      <c r="L17" s="23"/>
    </row>
    <row r="18" spans="2:12" ht="18" thickBot="1" x14ac:dyDescent="0.55000000000000004">
      <c r="B18" s="15" t="s">
        <v>62</v>
      </c>
      <c r="C18" s="21">
        <v>305362</v>
      </c>
      <c r="D18" s="19">
        <v>307097</v>
      </c>
      <c r="E18" s="22">
        <f t="shared" si="1"/>
        <v>1735</v>
      </c>
      <c r="F18" s="21">
        <v>90355</v>
      </c>
      <c r="G18" s="19">
        <v>88542</v>
      </c>
      <c r="H18" s="22">
        <f t="shared" si="2"/>
        <v>-1813</v>
      </c>
      <c r="I18" s="21">
        <f t="shared" si="3"/>
        <v>215007</v>
      </c>
      <c r="J18" s="19">
        <f t="shared" si="4"/>
        <v>218555</v>
      </c>
      <c r="K18" s="22">
        <f t="shared" si="5"/>
        <v>3548</v>
      </c>
      <c r="L18" s="23"/>
    </row>
    <row r="19" spans="2:12" ht="16.5" thickBot="1" x14ac:dyDescent="0.4">
      <c r="B19" s="20" t="s">
        <v>51</v>
      </c>
      <c r="C19" s="20">
        <v>2580562</v>
      </c>
      <c r="D19" s="32">
        <v>2621366</v>
      </c>
      <c r="E19" s="33">
        <f t="shared" si="1"/>
        <v>40804</v>
      </c>
      <c r="F19" s="20">
        <v>4651623</v>
      </c>
      <c r="G19" s="32">
        <v>4543537</v>
      </c>
      <c r="H19" s="33">
        <f t="shared" si="2"/>
        <v>-108086</v>
      </c>
      <c r="I19" s="20">
        <f t="shared" si="3"/>
        <v>-2071061</v>
      </c>
      <c r="J19" s="32">
        <f t="shared" si="4"/>
        <v>-1922171</v>
      </c>
      <c r="K19" s="33">
        <f>J19-I19</f>
        <v>148890</v>
      </c>
      <c r="L19" s="23"/>
    </row>
    <row r="20" spans="2:12" ht="16" x14ac:dyDescent="0.35">
      <c r="F20" s="73"/>
      <c r="G20" s="73"/>
      <c r="L20" s="23"/>
    </row>
    <row r="21" spans="2:12" ht="15" x14ac:dyDescent="0.4">
      <c r="B21" s="2" t="s">
        <v>102</v>
      </c>
    </row>
  </sheetData>
  <mergeCells count="6">
    <mergeCell ref="B1:J1"/>
    <mergeCell ref="M1:O2"/>
    <mergeCell ref="C5:E5"/>
    <mergeCell ref="F5:H5"/>
    <mergeCell ref="I5:K5"/>
    <mergeCell ref="B5:B6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01BFF46-614E-44C9-A638-61D9EAD1B964}">
  <dimension ref="B1:O12"/>
  <sheetViews>
    <sheetView showGridLines="0" workbookViewId="0">
      <selection activeCell="E16" sqref="E16"/>
    </sheetView>
  </sheetViews>
  <sheetFormatPr baseColWidth="10" defaultRowHeight="14.5" x14ac:dyDescent="0.35"/>
  <cols>
    <col min="1" max="1" width="3" customWidth="1"/>
    <col min="2" max="2" width="66.81640625" customWidth="1"/>
    <col min="3" max="3" width="8.7265625" bestFit="1" customWidth="1"/>
    <col min="4" max="4" width="9.08984375" bestFit="1" customWidth="1"/>
    <col min="5" max="5" width="8.7265625" style="5" bestFit="1" customWidth="1"/>
    <col min="6" max="7" width="10.08984375" bestFit="1" customWidth="1"/>
    <col min="8" max="8" width="9.54296875" style="5" bestFit="1" customWidth="1"/>
    <col min="9" max="9" width="10.6328125" style="5" bestFit="1" customWidth="1"/>
    <col min="10" max="10" width="10.36328125" style="5" bestFit="1" customWidth="1"/>
    <col min="11" max="11" width="11" style="5" customWidth="1"/>
    <col min="12" max="12" width="13.6328125" customWidth="1"/>
    <col min="13" max="13" width="14.26953125" customWidth="1"/>
  </cols>
  <sheetData>
    <row r="1" spans="2:15" ht="14.5" customHeight="1" x14ac:dyDescent="0.35">
      <c r="B1" s="72" t="s">
        <v>100</v>
      </c>
      <c r="C1" s="6"/>
      <c r="D1" s="6"/>
      <c r="E1" s="6"/>
      <c r="F1" s="6"/>
      <c r="G1" s="5"/>
      <c r="M1" s="76" t="str">
        <f>HYPERLINK("#'Sommaire'!A1", "Retour sommaire")</f>
        <v>Retour sommaire</v>
      </c>
      <c r="N1" s="76"/>
      <c r="O1" s="6"/>
    </row>
    <row r="2" spans="2:15" x14ac:dyDescent="0.35">
      <c r="G2" s="5"/>
      <c r="L2" s="6"/>
      <c r="M2" s="76"/>
      <c r="N2" s="76"/>
    </row>
    <row r="3" spans="2:15" x14ac:dyDescent="0.35">
      <c r="G3" s="5"/>
      <c r="L3" s="5"/>
      <c r="M3" s="5"/>
      <c r="N3" s="5"/>
    </row>
    <row r="4" spans="2:15" ht="15.5" thickBot="1" x14ac:dyDescent="0.45">
      <c r="K4" s="8" t="s">
        <v>32</v>
      </c>
      <c r="M4" s="5"/>
      <c r="N4" s="5"/>
    </row>
    <row r="5" spans="2:15" ht="16.5" thickBot="1" x14ac:dyDescent="0.4">
      <c r="B5" s="85"/>
      <c r="C5" s="82" t="s">
        <v>14</v>
      </c>
      <c r="D5" s="83"/>
      <c r="E5" s="84"/>
      <c r="F5" s="83" t="s">
        <v>13</v>
      </c>
      <c r="G5" s="83"/>
      <c r="H5" s="83"/>
      <c r="I5" s="82" t="s">
        <v>4</v>
      </c>
      <c r="J5" s="83"/>
      <c r="K5" s="84"/>
    </row>
    <row r="6" spans="2:15" ht="18" thickBot="1" x14ac:dyDescent="0.55000000000000004">
      <c r="B6" s="86"/>
      <c r="C6" s="45">
        <v>2024</v>
      </c>
      <c r="D6" s="46">
        <v>2025</v>
      </c>
      <c r="E6" s="47" t="s">
        <v>5</v>
      </c>
      <c r="F6" s="46">
        <v>2024</v>
      </c>
      <c r="G6" s="46">
        <v>2025</v>
      </c>
      <c r="H6" s="46" t="s">
        <v>5</v>
      </c>
      <c r="I6" s="45">
        <v>2024</v>
      </c>
      <c r="J6" s="46">
        <v>2025</v>
      </c>
      <c r="K6" s="47" t="s">
        <v>5</v>
      </c>
    </row>
    <row r="7" spans="2:15" ht="18" thickBot="1" x14ac:dyDescent="0.4">
      <c r="B7" s="61" t="s">
        <v>101</v>
      </c>
      <c r="C7" s="61">
        <f>SUM(C8:C10)</f>
        <v>194115</v>
      </c>
      <c r="D7" s="62">
        <f t="shared" ref="D7" si="0">SUM(D8:D10)</f>
        <v>191443</v>
      </c>
      <c r="E7" s="63">
        <f>D7-C7</f>
        <v>-2672</v>
      </c>
      <c r="F7" s="61">
        <f t="shared" ref="F7" si="1">SUM(F8:F10)</f>
        <v>402190</v>
      </c>
      <c r="G7" s="62">
        <f t="shared" ref="G7" si="2">SUM(G8:G10)</f>
        <v>370103</v>
      </c>
      <c r="H7" s="63">
        <f>G7-F7</f>
        <v>-32087</v>
      </c>
      <c r="I7" s="61">
        <f>C7-F7</f>
        <v>-208075</v>
      </c>
      <c r="J7" s="62">
        <f t="shared" ref="J7:K7" si="3">D7-G7</f>
        <v>-178660</v>
      </c>
      <c r="K7" s="63">
        <f t="shared" si="3"/>
        <v>29415</v>
      </c>
    </row>
    <row r="8" spans="2:15" ht="16.5" thickBot="1" x14ac:dyDescent="0.4">
      <c r="B8" s="20" t="s">
        <v>93</v>
      </c>
      <c r="C8" s="29">
        <v>13212</v>
      </c>
      <c r="D8" s="30">
        <v>14036</v>
      </c>
      <c r="E8" s="31">
        <f t="shared" ref="E8:E10" si="4">D8-C8</f>
        <v>824</v>
      </c>
      <c r="F8" s="30">
        <v>11651</v>
      </c>
      <c r="G8" s="30">
        <v>9750</v>
      </c>
      <c r="H8" s="31">
        <f t="shared" ref="H8:H10" si="5">G8-F8</f>
        <v>-1901</v>
      </c>
      <c r="I8" s="30">
        <f t="shared" ref="I8:I10" si="6">C8-F8</f>
        <v>1561</v>
      </c>
      <c r="J8" s="30">
        <f t="shared" ref="J8:J10" si="7">D8-G8</f>
        <v>4286</v>
      </c>
      <c r="K8" s="31">
        <f t="shared" ref="K8:K10" si="8">E8-H8</f>
        <v>2725</v>
      </c>
    </row>
    <row r="9" spans="2:15" ht="16.5" thickBot="1" x14ac:dyDescent="0.4">
      <c r="B9" s="20" t="s">
        <v>94</v>
      </c>
      <c r="C9" s="29">
        <v>87309</v>
      </c>
      <c r="D9" s="30">
        <v>84586</v>
      </c>
      <c r="E9" s="31">
        <f t="shared" si="4"/>
        <v>-2723</v>
      </c>
      <c r="F9" s="30">
        <v>102381</v>
      </c>
      <c r="G9" s="30">
        <v>93852</v>
      </c>
      <c r="H9" s="31">
        <f t="shared" si="5"/>
        <v>-8529</v>
      </c>
      <c r="I9" s="30">
        <f t="shared" si="6"/>
        <v>-15072</v>
      </c>
      <c r="J9" s="30">
        <f t="shared" si="7"/>
        <v>-9266</v>
      </c>
      <c r="K9" s="31">
        <f t="shared" si="8"/>
        <v>5806</v>
      </c>
    </row>
    <row r="10" spans="2:15" ht="16.5" thickBot="1" x14ac:dyDescent="0.4">
      <c r="B10" s="20" t="s">
        <v>95</v>
      </c>
      <c r="C10" s="20">
        <v>93594</v>
      </c>
      <c r="D10" s="32">
        <v>92821</v>
      </c>
      <c r="E10" s="33">
        <f t="shared" si="4"/>
        <v>-773</v>
      </c>
      <c r="F10" s="32">
        <v>288158</v>
      </c>
      <c r="G10" s="32">
        <v>266501</v>
      </c>
      <c r="H10" s="33">
        <f t="shared" si="5"/>
        <v>-21657</v>
      </c>
      <c r="I10" s="32">
        <f t="shared" si="6"/>
        <v>-194564</v>
      </c>
      <c r="J10" s="32">
        <f t="shared" si="7"/>
        <v>-173680</v>
      </c>
      <c r="K10" s="33">
        <f t="shared" si="8"/>
        <v>20884</v>
      </c>
    </row>
    <row r="12" spans="2:15" ht="15" x14ac:dyDescent="0.4">
      <c r="B12" s="2" t="s">
        <v>102</v>
      </c>
    </row>
  </sheetData>
  <mergeCells count="5">
    <mergeCell ref="F5:H5"/>
    <mergeCell ref="C5:E5"/>
    <mergeCell ref="I5:K5"/>
    <mergeCell ref="B5:B6"/>
    <mergeCell ref="M1:N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8</vt:i4>
      </vt:variant>
    </vt:vector>
  </HeadingPairs>
  <TitlesOfParts>
    <vt:vector size="8" baseType="lpstr">
      <vt:lpstr>Sommaire</vt:lpstr>
      <vt:lpstr>Tableau 1</vt:lpstr>
      <vt:lpstr>Tableau 2</vt:lpstr>
      <vt:lpstr>Tableau 3</vt:lpstr>
      <vt:lpstr>Tableau 4</vt:lpstr>
      <vt:lpstr>Tableau 5</vt:lpstr>
      <vt:lpstr>Tableau 6</vt:lpstr>
      <vt:lpstr>Tableau 7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Bastien PERRIN-ZEN</dc:creator>
  <cp:lastModifiedBy>Bastien PERRIN-ZEN</cp:lastModifiedBy>
  <dcterms:created xsi:type="dcterms:W3CDTF">2025-04-01T07:36:31Z</dcterms:created>
  <dcterms:modified xsi:type="dcterms:W3CDTF">2026-03-03T09:40:10Z</dcterms:modified>
</cp:coreProperties>
</file>